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5/"/>
    </mc:Choice>
  </mc:AlternateContent>
  <xr:revisionPtr revIDLastSave="101" documentId="13_ncr:1_{C0CDF4D3-98C4-4DFB-9509-63EAB89DF910}" xr6:coauthVersionLast="47" xr6:coauthVersionMax="47" xr10:uidLastSave="{87F945C6-0D21-BF4F-9581-83BBD4EAC960}"/>
  <bookViews>
    <workbookView xWindow="0" yWindow="460" windowWidth="28800" windowHeight="15840" xr2:uid="{0A1C0661-70EB-4BD7-8F86-A2E6A278B15F}"/>
  </bookViews>
  <sheets>
    <sheet name="step 3" sheetId="1" r:id="rId1"/>
    <sheet name="step 4" sheetId="4" r:id="rId2"/>
    <sheet name="step 5" sheetId="3" r:id="rId3"/>
  </sheets>
  <definedNames>
    <definedName name="solver_adj" localSheetId="0" hidden="1">'step 3'!$F$4:$H$4</definedName>
    <definedName name="solver_adj" localSheetId="1" hidden="1">'step 4'!$F$4:$H$4</definedName>
    <definedName name="solver_cvg" localSheetId="0" hidden="1">"0,0001"</definedName>
    <definedName name="solver_cvg" localSheetId="1" hidden="1">"""0,0001"""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'step 3'!$F$4:$H$4</definedName>
    <definedName name="solver_lhs1" localSheetId="1" hidden="1">'step 4'!$F$4:$H$4</definedName>
    <definedName name="solver_lhs2" localSheetId="0" hidden="1">'step 3'!$J$14</definedName>
    <definedName name="solver_lhs2" localSheetId="1" hidden="1">'step 4'!$J$13</definedName>
    <definedName name="solver_lhs3" localSheetId="0" hidden="1">'step 3'!$J$17</definedName>
    <definedName name="solver_lhs3" localSheetId="1" hidden="1">'step 4'!$J$16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"0,075"</definedName>
    <definedName name="solver_mrt" localSheetId="1" hidden="1">"""0,075"""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'step 3'!$J$4</definedName>
    <definedName name="solver_opt" localSheetId="1" hidden="1">'step 4'!$J$4</definedName>
    <definedName name="solver_pre" localSheetId="0" hidden="1">"0,000001"</definedName>
    <definedName name="solver_pre" localSheetId="1" hidden="1">"""0,000001"""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hs1" localSheetId="0" hidden="1">0</definedName>
    <definedName name="solver_rhs1" localSheetId="1" hidden="1">0</definedName>
    <definedName name="solver_rhs2" localSheetId="0" hidden="1">'step 3'!$J$15</definedName>
    <definedName name="solver_rhs2" localSheetId="1" hidden="1">'step 4'!$J$14</definedName>
    <definedName name="solver_rhs3" localSheetId="0" hidden="1">'step 3'!$J$18</definedName>
    <definedName name="solver_rhs3" localSheetId="1" hidden="1">'step 4'!$J$17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</definedName>
    <definedName name="solver_val" localSheetId="1" hidden="1">1</definedName>
    <definedName name="solver_ver" localSheetId="0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J9" i="3"/>
  <c r="H10" i="1"/>
  <c r="J10" i="1" s="1"/>
  <c r="F10" i="1"/>
  <c r="G9" i="1"/>
  <c r="P3" i="1"/>
  <c r="L20" i="3"/>
  <c r="J19" i="3"/>
  <c r="J10" i="4"/>
  <c r="J9" i="4"/>
  <c r="J13" i="4"/>
  <c r="J21" i="3"/>
  <c r="J20" i="3"/>
  <c r="J17" i="3"/>
  <c r="J16" i="3"/>
  <c r="H21" i="3"/>
  <c r="G21" i="3"/>
  <c r="F21" i="3"/>
  <c r="H20" i="3"/>
  <c r="G20" i="3"/>
  <c r="F20" i="3"/>
  <c r="H19" i="3"/>
  <c r="G19" i="3"/>
  <c r="F19" i="3"/>
  <c r="H17" i="3"/>
  <c r="G17" i="3"/>
  <c r="F17" i="3"/>
  <c r="H16" i="3"/>
  <c r="G16" i="3"/>
  <c r="F16" i="3"/>
  <c r="H14" i="3"/>
  <c r="G14" i="3"/>
  <c r="F14" i="3"/>
  <c r="H13" i="3"/>
  <c r="G13" i="3"/>
  <c r="F13" i="3"/>
  <c r="H12" i="3"/>
  <c r="F12" i="3"/>
  <c r="H11" i="3"/>
  <c r="F11" i="3"/>
  <c r="H10" i="3"/>
  <c r="G10" i="3"/>
  <c r="J10" i="3" s="1"/>
  <c r="F10" i="3"/>
  <c r="H9" i="3"/>
  <c r="F9" i="3"/>
  <c r="J4" i="3"/>
  <c r="O3" i="3"/>
  <c r="J17" i="4"/>
  <c r="J16" i="4"/>
  <c r="J14" i="4"/>
  <c r="J4" i="4"/>
  <c r="H17" i="4"/>
  <c r="G17" i="4"/>
  <c r="F17" i="4"/>
  <c r="H16" i="4"/>
  <c r="G16" i="4"/>
  <c r="F16" i="4"/>
  <c r="H14" i="4"/>
  <c r="G14" i="4"/>
  <c r="F14" i="4"/>
  <c r="H13" i="4"/>
  <c r="G13" i="4"/>
  <c r="F13" i="4"/>
  <c r="J13" i="3" l="1"/>
  <c r="J14" i="3"/>
  <c r="O4" i="3"/>
  <c r="O5" i="3" s="1"/>
  <c r="O6" i="3" s="1"/>
  <c r="O7" i="3" s="1"/>
  <c r="O8" i="3" s="1"/>
  <c r="O9" i="3" s="1"/>
  <c r="O10" i="3" s="1"/>
  <c r="O11" i="3" s="1"/>
  <c r="H10" i="4"/>
  <c r="G10" i="4"/>
  <c r="F10" i="4"/>
  <c r="H9" i="4"/>
  <c r="F9" i="4"/>
  <c r="O3" i="4"/>
  <c r="O4" i="4" s="1"/>
  <c r="J11" i="1"/>
  <c r="J9" i="1"/>
  <c r="H11" i="1"/>
  <c r="H9" i="1"/>
  <c r="G10" i="1"/>
  <c r="P25" i="1"/>
  <c r="P26" i="1" s="1"/>
  <c r="P27" i="1" s="1"/>
  <c r="P28" i="1" s="1"/>
  <c r="P29" i="1" s="1"/>
  <c r="P30" i="1" s="1"/>
  <c r="P24" i="1"/>
  <c r="P18" i="1"/>
  <c r="P19" i="1" s="1"/>
  <c r="P20" i="1" s="1"/>
  <c r="P21" i="1" s="1"/>
  <c r="P22" i="1" s="1"/>
  <c r="P17" i="1"/>
  <c r="P13" i="1"/>
  <c r="P14" i="1" s="1"/>
  <c r="P15" i="1" s="1"/>
  <c r="P12" i="1"/>
  <c r="O31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" i="1"/>
  <c r="F11" i="1"/>
  <c r="F9" i="1"/>
  <c r="O12" i="3" l="1"/>
  <c r="P3" i="3"/>
  <c r="P4" i="3" s="1"/>
  <c r="P5" i="3" s="1"/>
  <c r="P6" i="3" s="1"/>
  <c r="P7" i="3" s="1"/>
  <c r="P8" i="3" s="1"/>
  <c r="P9" i="3" s="1"/>
  <c r="P10" i="3" s="1"/>
  <c r="O5" i="4"/>
  <c r="O6" i="4" s="1"/>
  <c r="O7" i="4" s="1"/>
  <c r="O8" i="4" s="1"/>
  <c r="O9" i="4" s="1"/>
  <c r="O10" i="4" s="1"/>
  <c r="O11" i="4" s="1"/>
  <c r="G11" i="3" l="1"/>
  <c r="J11" i="3" s="1"/>
  <c r="O13" i="3"/>
  <c r="P3" i="4"/>
  <c r="P4" i="4" s="1"/>
  <c r="P5" i="4" s="1"/>
  <c r="P6" i="4" s="1"/>
  <c r="P7" i="4" s="1"/>
  <c r="P8" i="4" s="1"/>
  <c r="P9" i="4" s="1"/>
  <c r="P10" i="4" s="1"/>
  <c r="O12" i="4"/>
  <c r="O13" i="4" s="1"/>
  <c r="O14" i="4" s="1"/>
  <c r="O15" i="4" s="1"/>
  <c r="O16" i="4" s="1"/>
  <c r="O14" i="3" l="1"/>
  <c r="O17" i="4"/>
  <c r="P12" i="4"/>
  <c r="P13" i="4" s="1"/>
  <c r="P14" i="4" s="1"/>
  <c r="P15" i="4" s="1"/>
  <c r="O15" i="3" l="1"/>
  <c r="O18" i="4"/>
  <c r="O19" i="4" s="1"/>
  <c r="O20" i="4" s="1"/>
  <c r="O21" i="4" s="1"/>
  <c r="O22" i="4" s="1"/>
  <c r="O23" i="4" s="1"/>
  <c r="O16" i="3" l="1"/>
  <c r="P17" i="4"/>
  <c r="P18" i="4" s="1"/>
  <c r="P19" i="4" s="1"/>
  <c r="P20" i="4" s="1"/>
  <c r="P21" i="4" s="1"/>
  <c r="O24" i="4"/>
  <c r="O17" i="3" l="1"/>
  <c r="P12" i="3"/>
  <c r="P13" i="3" s="1"/>
  <c r="P14" i="3" s="1"/>
  <c r="P15" i="3" s="1"/>
  <c r="O25" i="4"/>
  <c r="O26" i="4" s="1"/>
  <c r="O27" i="4" s="1"/>
  <c r="O28" i="4" s="1"/>
  <c r="O29" i="4" s="1"/>
  <c r="O30" i="4" s="1"/>
  <c r="O31" i="4" s="1"/>
  <c r="P24" i="4" s="1"/>
  <c r="P25" i="4" s="1"/>
  <c r="P26" i="4" s="1"/>
  <c r="P27" i="4" s="1"/>
  <c r="P28" i="4" s="1"/>
  <c r="P29" i="4" s="1"/>
  <c r="P30" i="4" s="1"/>
  <c r="G9" i="4"/>
  <c r="P22" i="4"/>
  <c r="O18" i="3" l="1"/>
  <c r="P4" i="1"/>
  <c r="P5" i="1" s="1"/>
  <c r="P6" i="1" s="1"/>
  <c r="P7" i="1" s="1"/>
  <c r="P8" i="1" s="1"/>
  <c r="P9" i="1" s="1"/>
  <c r="P10" i="1" s="1"/>
  <c r="O19" i="3" l="1"/>
  <c r="O20" i="3" s="1"/>
  <c r="O21" i="3" s="1"/>
  <c r="O22" i="3" s="1"/>
  <c r="O23" i="3" s="1"/>
  <c r="P17" i="3" l="1"/>
  <c r="P18" i="3" s="1"/>
  <c r="P19" i="3" s="1"/>
  <c r="P20" i="3" s="1"/>
  <c r="P21" i="3" s="1"/>
  <c r="P22" i="3" s="1"/>
  <c r="O24" i="3"/>
  <c r="O25" i="3" s="1"/>
  <c r="O26" i="3" s="1"/>
  <c r="O27" i="3" s="1"/>
  <c r="O28" i="3" s="1"/>
  <c r="O29" i="3" s="1"/>
  <c r="O30" i="3" s="1"/>
  <c r="O31" i="3" s="1"/>
  <c r="P24" i="3" l="1"/>
  <c r="P25" i="3" s="1"/>
  <c r="P26" i="3" s="1"/>
  <c r="P27" i="3" s="1"/>
  <c r="P28" i="3" s="1"/>
  <c r="P29" i="3" s="1"/>
  <c r="P30" i="3" s="1"/>
  <c r="G12" i="3"/>
  <c r="J12" i="3" s="1"/>
  <c r="G9" i="3"/>
</calcChain>
</file>

<file path=xl/sharedStrings.xml><?xml version="1.0" encoding="utf-8"?>
<sst xmlns="http://schemas.openxmlformats.org/spreadsheetml/2006/main" count="126" uniqueCount="33">
  <si>
    <t>Attribute-specific performances</t>
  </si>
  <si>
    <t>Cost</t>
  </si>
  <si>
    <t>Delay</t>
  </si>
  <si>
    <t>Quality</t>
  </si>
  <si>
    <t>Supplier</t>
  </si>
  <si>
    <t>x1</t>
  </si>
  <si>
    <t>x2</t>
  </si>
  <si>
    <t>x3</t>
  </si>
  <si>
    <t>x^0</t>
  </si>
  <si>
    <t>x^*</t>
  </si>
  <si>
    <t>Dummy</t>
  </si>
  <si>
    <t>excellent</t>
  </si>
  <si>
    <t>good</t>
  </si>
  <si>
    <t>Attribute-specific utilities</t>
  </si>
  <si>
    <t>u1(x1)</t>
  </si>
  <si>
    <t>u2(x2)</t>
  </si>
  <si>
    <t>u3(x3)</t>
  </si>
  <si>
    <t>fair</t>
  </si>
  <si>
    <t>Attribute weights (wi)</t>
  </si>
  <si>
    <t xml:space="preserve">Cost </t>
  </si>
  <si>
    <t>Overall utility</t>
  </si>
  <si>
    <t>u(x1,x2,x3)</t>
  </si>
  <si>
    <t>Tradeoff1a</t>
  </si>
  <si>
    <t>Tradeoff1b</t>
  </si>
  <si>
    <t>Tradeoff2a</t>
  </si>
  <si>
    <t>Tradeoff2b</t>
  </si>
  <si>
    <t>Supplier 1</t>
  </si>
  <si>
    <t>Supplier 2</t>
  </si>
  <si>
    <t>Supplier 3 (s1)</t>
  </si>
  <si>
    <t>Supplier 3 (s2)</t>
  </si>
  <si>
    <t>Supplier 3 (s3)</t>
  </si>
  <si>
    <t>Step 3: Assess attribute-specific utility functions</t>
  </si>
  <si>
    <t>Step 4: Assess attribute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</si>
</sst>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164" fontId="1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u2(x2)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3'!$O$2:$O$31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 3'!$P$2:$P$31</c:f>
              <c:numCache>
                <c:formatCode>0.000</c:formatCode>
                <c:ptCount val="30"/>
                <c:pt idx="0">
                  <c:v>1</c:v>
                </c:pt>
                <c:pt idx="1">
                  <c:v>0.98611111111111116</c:v>
                </c:pt>
                <c:pt idx="2">
                  <c:v>0.97222222222222232</c:v>
                </c:pt>
                <c:pt idx="3">
                  <c:v>0.95833333333333348</c:v>
                </c:pt>
                <c:pt idx="4">
                  <c:v>0.94444444444444464</c:v>
                </c:pt>
                <c:pt idx="5">
                  <c:v>0.9305555555555558</c:v>
                </c:pt>
                <c:pt idx="6">
                  <c:v>0.91666666666666696</c:v>
                </c:pt>
                <c:pt idx="7">
                  <c:v>0.90277777777777812</c:v>
                </c:pt>
                <c:pt idx="8">
                  <c:v>0.88888888888888928</c:v>
                </c:pt>
                <c:pt idx="9">
                  <c:v>0.875</c:v>
                </c:pt>
                <c:pt idx="10">
                  <c:v>0.85</c:v>
                </c:pt>
                <c:pt idx="11">
                  <c:v>0.82499999999999996</c:v>
                </c:pt>
                <c:pt idx="12">
                  <c:v>0.79999999999999993</c:v>
                </c:pt>
                <c:pt idx="13">
                  <c:v>0.77499999999999991</c:v>
                </c:pt>
                <c:pt idx="14">
                  <c:v>0.75</c:v>
                </c:pt>
                <c:pt idx="15">
                  <c:v>0.7142857142857143</c:v>
                </c:pt>
                <c:pt idx="16">
                  <c:v>0.6785714285714286</c:v>
                </c:pt>
                <c:pt idx="17">
                  <c:v>0.6428571428571429</c:v>
                </c:pt>
                <c:pt idx="18">
                  <c:v>0.60714285714285721</c:v>
                </c:pt>
                <c:pt idx="19">
                  <c:v>0.57142857142857151</c:v>
                </c:pt>
                <c:pt idx="20">
                  <c:v>0.53571428571428581</c:v>
                </c:pt>
                <c:pt idx="21">
                  <c:v>0.5</c:v>
                </c:pt>
                <c:pt idx="22">
                  <c:v>0.4375</c:v>
                </c:pt>
                <c:pt idx="23">
                  <c:v>0.375</c:v>
                </c:pt>
                <c:pt idx="24">
                  <c:v>0.3125</c:v>
                </c:pt>
                <c:pt idx="25">
                  <c:v>0.25</c:v>
                </c:pt>
                <c:pt idx="26">
                  <c:v>0.1875</c:v>
                </c:pt>
                <c:pt idx="27">
                  <c:v>0.125</c:v>
                </c:pt>
                <c:pt idx="28">
                  <c:v>6.25E-2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A-4612-B91F-E3EC30DA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30800"/>
        <c:axId val="1556527856"/>
      </c:scatterChart>
      <c:valAx>
        <c:axId val="18502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27856"/>
        <c:crosses val="autoZero"/>
        <c:crossBetween val="midCat"/>
      </c:valAx>
      <c:valAx>
        <c:axId val="15565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17</xdr:row>
      <xdr:rowOff>15875</xdr:rowOff>
    </xdr:from>
    <xdr:to>
      <xdr:col>11</xdr:col>
      <xdr:colOff>498474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502B3-47E2-48F0-9294-D9D7989E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698500</xdr:colOff>
      <xdr:row>22</xdr:row>
      <xdr:rowOff>139700</xdr:rowOff>
    </xdr:from>
    <xdr:ext cx="2400300" cy="121905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CBF9902-3FB0-104A-9E02-30263CA8012C}"/>
            </a:ext>
          </a:extLst>
        </xdr:cNvPr>
        <xdr:cNvSpPr/>
      </xdr:nvSpPr>
      <xdr:spPr>
        <a:xfrm>
          <a:off x="6832600" y="4330700"/>
          <a:ext cx="2400300" cy="121905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n-GB" sz="1800">
              <a:solidFill>
                <a:schemeClr val="tx1"/>
              </a:solidFill>
            </a:rPr>
            <a:t>These are</a:t>
          </a:r>
          <a:r>
            <a:rPr lang="en-GB" sz="1800" baseline="0">
              <a:solidFill>
                <a:schemeClr val="tx1"/>
              </a:solidFill>
            </a:rPr>
            <a:t> like three chance node outomes with probabilities 0.7, 0.2, and 0.1</a:t>
          </a:r>
          <a:endParaRPr lang="en-GB" sz="1800">
            <a:solidFill>
              <a:schemeClr val="tx1"/>
            </a:solidFill>
          </a:endParaRPr>
        </a:p>
      </xdr:txBody>
    </xdr:sp>
    <xdr:clientData/>
  </xdr:oneCellAnchor>
  <xdr:twoCellAnchor>
    <xdr:from>
      <xdr:col>9</xdr:col>
      <xdr:colOff>635000</xdr:colOff>
      <xdr:row>21</xdr:row>
      <xdr:rowOff>88900</xdr:rowOff>
    </xdr:from>
    <xdr:to>
      <xdr:col>9</xdr:col>
      <xdr:colOff>692150</xdr:colOff>
      <xdr:row>22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36A070-8DEB-EE46-8CF7-CE0235DB5A6F}"/>
            </a:ext>
          </a:extLst>
        </xdr:cNvPr>
        <xdr:cNvCxnSpPr>
          <a:stCxn id="2" idx="0"/>
        </xdr:cNvCxnSpPr>
      </xdr:nvCxnSpPr>
      <xdr:spPr>
        <a:xfrm flipH="1" flipV="1">
          <a:off x="7975600" y="4089400"/>
          <a:ext cx="5715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292100</xdr:colOff>
      <xdr:row>17</xdr:row>
      <xdr:rowOff>0</xdr:rowOff>
    </xdr:from>
    <xdr:to>
      <xdr:col>12</xdr:col>
      <xdr:colOff>625412</xdr:colOff>
      <xdr:row>18</xdr:row>
      <xdr:rowOff>117277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9">
              <a:extLst>
                <a:ext uri="{FF2B5EF4-FFF2-40B4-BE49-F238E27FC236}">
                  <a16:creationId xmlns:a16="http://schemas.microsoft.com/office/drawing/2014/main" id="{C555DD84-5036-F045-B828-3AD107EC3960}"/>
                </a:ext>
              </a:extLst>
            </xdr:cNvPr>
            <xdr:cNvSpPr txBox="1"/>
          </xdr:nvSpPr>
          <xdr:spPr>
            <a:xfrm>
              <a:off x="8890000" y="3238500"/>
              <a:ext cx="1057212" cy="30777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20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fi-FI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d>
                          <m:dPr>
                            <m:ctrlPr>
                              <a:rPr lang="fi-FI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fi-FI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i-FI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fi-FI" sz="20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e>
                        </m:d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9">
              <a:extLst>
                <a:ext uri="{FF2B5EF4-FFF2-40B4-BE49-F238E27FC236}">
                  <a16:creationId xmlns:a16="http://schemas.microsoft.com/office/drawing/2014/main" id="{C555DD84-5036-F045-B828-3AD107EC3960}"/>
                </a:ext>
              </a:extLst>
            </xdr:cNvPr>
            <xdr:cNvSpPr txBox="1"/>
          </xdr:nvSpPr>
          <xdr:spPr>
            <a:xfrm>
              <a:off x="8890000" y="3238500"/>
              <a:ext cx="1057212" cy="30777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ＭＳ Ｐゴシック" charset="0"/>
                  <a:cs typeface="ＭＳ Ｐゴシック" charset="0"/>
                </a:defRPr>
              </a:lvl9pPr>
            </a:lstStyle>
            <a:p>
              <a:pPr/>
              <a:r>
                <a:rPr lang="fi-FI" sz="2000" b="0" i="0">
                  <a:latin typeface="Cambria Math" panose="02040503050406030204" pitchFamily="18" charset="0"/>
                </a:rPr>
                <a:t>𝐸[𝑢(𝑥^3 )]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11</xdr:col>
      <xdr:colOff>558800</xdr:colOff>
      <xdr:row>18</xdr:row>
      <xdr:rowOff>117277</xdr:rowOff>
    </xdr:from>
    <xdr:to>
      <xdr:col>12</xdr:col>
      <xdr:colOff>96806</xdr:colOff>
      <xdr:row>19</xdr:row>
      <xdr:rowOff>50800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DB24E57-EA91-4B43-9AE3-0D38472A5760}"/>
            </a:ext>
          </a:extLst>
        </xdr:cNvPr>
        <xdr:cNvCxnSpPr>
          <a:stCxn id="5" idx="2"/>
        </xdr:cNvCxnSpPr>
      </xdr:nvCxnSpPr>
      <xdr:spPr>
        <a:xfrm flipH="1">
          <a:off x="9156700" y="3546277"/>
          <a:ext cx="261906" cy="124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4910-918F-4524-A3A0-FDD11AA55536}">
  <dimension ref="A1:P41"/>
  <sheetViews>
    <sheetView tabSelected="1" zoomScaleNormal="145" workbookViewId="0">
      <selection activeCell="G12" sqref="G12"/>
    </sheetView>
  </sheetViews>
  <sheetFormatPr baseColWidth="10" defaultColWidth="8.83203125" defaultRowHeight="15" x14ac:dyDescent="0.2"/>
  <cols>
    <col min="1" max="1" width="13.5" customWidth="1"/>
    <col min="2" max="2" width="12.1640625" customWidth="1"/>
    <col min="3" max="3" width="15.33203125" customWidth="1"/>
    <col min="4" max="4" width="13.1640625" customWidth="1"/>
    <col min="5" max="5" width="1.5" customWidth="1"/>
    <col min="6" max="6" width="12.33203125" customWidth="1"/>
    <col min="7" max="7" width="12.5" customWidth="1"/>
    <col min="8" max="8" width="12.83203125" customWidth="1"/>
    <col min="9" max="9" width="3" customWidth="1"/>
    <col min="10" max="10" width="12.1640625" customWidth="1"/>
    <col min="11" max="11" width="3" customWidth="1"/>
    <col min="14" max="14" width="2.6640625" customWidth="1"/>
  </cols>
  <sheetData>
    <row r="1" spans="1:16" x14ac:dyDescent="0.2">
      <c r="A1" s="50" t="s">
        <v>31</v>
      </c>
      <c r="O1" s="13" t="s">
        <v>6</v>
      </c>
      <c r="P1" s="14" t="s">
        <v>15</v>
      </c>
    </row>
    <row r="2" spans="1:16" x14ac:dyDescent="0.2">
      <c r="F2" s="56" t="s">
        <v>18</v>
      </c>
      <c r="G2" s="57"/>
      <c r="H2" s="58"/>
      <c r="O2" s="3">
        <v>1</v>
      </c>
      <c r="P2" s="10">
        <v>1</v>
      </c>
    </row>
    <row r="3" spans="1:16" x14ac:dyDescent="0.2">
      <c r="F3" s="34" t="s">
        <v>19</v>
      </c>
      <c r="G3" s="35" t="s">
        <v>2</v>
      </c>
      <c r="H3" s="36" t="s">
        <v>3</v>
      </c>
      <c r="O3" s="3">
        <f>O2+1</f>
        <v>2</v>
      </c>
      <c r="P3" s="11">
        <f>P2+(P$11-P$2)/(O$11-O$2)</f>
        <v>0.98611111111111116</v>
      </c>
    </row>
    <row r="4" spans="1:16" x14ac:dyDescent="0.2">
      <c r="F4" s="37"/>
      <c r="G4" s="38"/>
      <c r="H4" s="39"/>
      <c r="J4" s="32"/>
      <c r="O4" s="3">
        <f t="shared" ref="O4:O30" si="0">O3+1</f>
        <v>3</v>
      </c>
      <c r="P4" s="11">
        <f t="shared" ref="P4:P10" si="1">P3+(P$11-P$2)/(O$11-O$2)</f>
        <v>0.97222222222222232</v>
      </c>
    </row>
    <row r="5" spans="1:16" x14ac:dyDescent="0.2">
      <c r="O5" s="3">
        <f t="shared" si="0"/>
        <v>4</v>
      </c>
      <c r="P5" s="11">
        <f t="shared" si="1"/>
        <v>0.95833333333333348</v>
      </c>
    </row>
    <row r="6" spans="1:16" x14ac:dyDescent="0.2">
      <c r="B6" s="53" t="s">
        <v>0</v>
      </c>
      <c r="C6" s="54"/>
      <c r="D6" s="55"/>
      <c r="E6" s="2"/>
      <c r="F6" s="53" t="s">
        <v>13</v>
      </c>
      <c r="G6" s="54"/>
      <c r="H6" s="55"/>
      <c r="O6" s="3">
        <f t="shared" si="0"/>
        <v>5</v>
      </c>
      <c r="P6" s="11">
        <f t="shared" si="1"/>
        <v>0.94444444444444464</v>
      </c>
    </row>
    <row r="7" spans="1:16" x14ac:dyDescent="0.2">
      <c r="B7" s="15" t="s">
        <v>1</v>
      </c>
      <c r="C7" s="16" t="s">
        <v>2</v>
      </c>
      <c r="D7" s="17" t="s">
        <v>3</v>
      </c>
      <c r="E7" s="2"/>
      <c r="F7" s="15" t="s">
        <v>1</v>
      </c>
      <c r="G7" s="16" t="s">
        <v>2</v>
      </c>
      <c r="H7" s="17" t="s">
        <v>3</v>
      </c>
      <c r="J7" s="16" t="s">
        <v>20</v>
      </c>
      <c r="O7" s="3">
        <f t="shared" si="0"/>
        <v>6</v>
      </c>
      <c r="P7" s="11">
        <f t="shared" si="1"/>
        <v>0.9305555555555558</v>
      </c>
    </row>
    <row r="8" spans="1:16" x14ac:dyDescent="0.2">
      <c r="A8" s="6" t="s">
        <v>4</v>
      </c>
      <c r="B8" s="18" t="s">
        <v>5</v>
      </c>
      <c r="C8" s="19" t="s">
        <v>6</v>
      </c>
      <c r="D8" s="20" t="s">
        <v>7</v>
      </c>
      <c r="E8" s="2"/>
      <c r="F8" s="18" t="s">
        <v>14</v>
      </c>
      <c r="G8" s="19" t="s">
        <v>15</v>
      </c>
      <c r="H8" s="20" t="s">
        <v>16</v>
      </c>
      <c r="J8" s="16" t="s">
        <v>21</v>
      </c>
      <c r="O8" s="3">
        <f t="shared" si="0"/>
        <v>7</v>
      </c>
      <c r="P8" s="11">
        <f t="shared" si="1"/>
        <v>0.91666666666666696</v>
      </c>
    </row>
    <row r="9" spans="1:16" x14ac:dyDescent="0.2">
      <c r="A9" s="27" t="s">
        <v>8</v>
      </c>
      <c r="B9" s="2">
        <v>40</v>
      </c>
      <c r="C9" s="2">
        <v>30</v>
      </c>
      <c r="D9" s="8" t="s">
        <v>17</v>
      </c>
      <c r="E9" s="2"/>
      <c r="F9" s="28">
        <f>(40-B9)/30</f>
        <v>0</v>
      </c>
      <c r="G9" s="29">
        <f>VLOOKUP(C9,$O$2:$P$31,2,FALSE)</f>
        <v>0</v>
      </c>
      <c r="H9" s="40">
        <f>VLOOKUP(D9,$L$14:$M$16,2,FALSE)</f>
        <v>0</v>
      </c>
      <c r="J9" s="1">
        <f>SUMPRODUCT(F9:H9,$F$4:$H$4)</f>
        <v>0</v>
      </c>
      <c r="O9" s="3">
        <f t="shared" si="0"/>
        <v>8</v>
      </c>
      <c r="P9" s="11">
        <f t="shared" si="1"/>
        <v>0.90277777777777812</v>
      </c>
    </row>
    <row r="10" spans="1:16" x14ac:dyDescent="0.2">
      <c r="A10" s="22" t="s">
        <v>9</v>
      </c>
      <c r="B10" s="2">
        <v>10</v>
      </c>
      <c r="C10" s="2">
        <v>1</v>
      </c>
      <c r="D10" s="4" t="s">
        <v>11</v>
      </c>
      <c r="E10" s="2"/>
      <c r="F10" s="30">
        <f>(40-B10)/30</f>
        <v>1</v>
      </c>
      <c r="G10" s="29">
        <f t="shared" ref="G10" si="2">VLOOKUP(C10,$O$2:$P$31,2,FALSE)</f>
        <v>1</v>
      </c>
      <c r="H10" s="41">
        <f>VLOOKUP(D10,$L$14:$M$16,2,FALSE)</f>
        <v>1</v>
      </c>
      <c r="J10" s="33">
        <f>SUMPRODUCT(F10:H10,$F$4:$H$4)</f>
        <v>0</v>
      </c>
      <c r="O10" s="3">
        <f t="shared" si="0"/>
        <v>9</v>
      </c>
      <c r="P10" s="11">
        <f t="shared" si="1"/>
        <v>0.88888888888888928</v>
      </c>
    </row>
    <row r="11" spans="1:16" x14ac:dyDescent="0.2">
      <c r="A11" s="22" t="s">
        <v>10</v>
      </c>
      <c r="B11" s="2">
        <v>25</v>
      </c>
      <c r="C11" s="2">
        <v>20</v>
      </c>
      <c r="D11" s="4" t="s">
        <v>12</v>
      </c>
      <c r="E11" s="2"/>
      <c r="F11" s="30">
        <f>(40-B11)/30</f>
        <v>0.5</v>
      </c>
      <c r="G11" s="29">
        <f>VLOOKUP(C11,$O$2:$P$31,2,FALSE)</f>
        <v>0.57142857142857151</v>
      </c>
      <c r="H11" s="41">
        <f t="shared" ref="H11" si="3">VLOOKUP(D11,$L$14:$M$16,2,FALSE)</f>
        <v>0.4</v>
      </c>
      <c r="J11" s="33">
        <f>SUMPRODUCT(F11:H11,$F$4:$H$4)</f>
        <v>0</v>
      </c>
      <c r="O11" s="3">
        <f t="shared" si="0"/>
        <v>10</v>
      </c>
      <c r="P11" s="10">
        <v>0.875</v>
      </c>
    </row>
    <row r="12" spans="1:16" x14ac:dyDescent="0.2">
      <c r="A12" s="7"/>
      <c r="B12" s="2"/>
      <c r="C12" s="2"/>
      <c r="D12" s="4"/>
      <c r="E12" s="2"/>
      <c r="F12" s="3"/>
      <c r="G12" s="2"/>
      <c r="H12" s="4"/>
      <c r="J12" s="1"/>
      <c r="O12" s="3">
        <f t="shared" si="0"/>
        <v>11</v>
      </c>
      <c r="P12" s="11">
        <f>P11+(P$16-P$11)/(O$16-O$11)</f>
        <v>0.85</v>
      </c>
    </row>
    <row r="13" spans="1:16" x14ac:dyDescent="0.2">
      <c r="A13" s="7"/>
      <c r="D13" s="7"/>
      <c r="F13" s="9"/>
      <c r="H13" s="7"/>
      <c r="J13" s="1"/>
      <c r="L13" s="25" t="s">
        <v>7</v>
      </c>
      <c r="M13" s="26" t="s">
        <v>16</v>
      </c>
      <c r="O13" s="3">
        <f t="shared" si="0"/>
        <v>12</v>
      </c>
      <c r="P13" s="11">
        <f t="shared" ref="P13:P15" si="4">P12+(P$16-P$11)/(O$16-O$11)</f>
        <v>0.82499999999999996</v>
      </c>
    </row>
    <row r="14" spans="1:16" x14ac:dyDescent="0.2">
      <c r="A14" s="7"/>
      <c r="B14" s="2"/>
      <c r="C14" s="2"/>
      <c r="D14" s="31"/>
      <c r="F14" s="30"/>
      <c r="G14" s="29"/>
      <c r="H14" s="41"/>
      <c r="J14" s="33"/>
      <c r="L14" s="21" t="s">
        <v>17</v>
      </c>
      <c r="M14" s="22">
        <v>0</v>
      </c>
      <c r="O14" s="3">
        <f t="shared" si="0"/>
        <v>13</v>
      </c>
      <c r="P14" s="11">
        <f t="shared" si="4"/>
        <v>0.79999999999999993</v>
      </c>
    </row>
    <row r="15" spans="1:16" x14ac:dyDescent="0.2">
      <c r="A15" s="7"/>
      <c r="B15" s="2"/>
      <c r="C15" s="2"/>
      <c r="D15" s="31"/>
      <c r="F15" s="30"/>
      <c r="G15" s="29"/>
      <c r="H15" s="41"/>
      <c r="J15" s="33"/>
      <c r="L15" s="21" t="s">
        <v>12</v>
      </c>
      <c r="M15" s="22">
        <v>0.4</v>
      </c>
      <c r="O15" s="3">
        <f t="shared" si="0"/>
        <v>14</v>
      </c>
      <c r="P15" s="11">
        <f t="shared" si="4"/>
        <v>0.77499999999999991</v>
      </c>
    </row>
    <row r="16" spans="1:16" x14ac:dyDescent="0.2">
      <c r="A16" s="7"/>
      <c r="D16" s="7"/>
      <c r="F16" s="9"/>
      <c r="H16" s="7"/>
      <c r="J16" s="33"/>
      <c r="L16" s="23" t="s">
        <v>11</v>
      </c>
      <c r="M16" s="24">
        <v>1</v>
      </c>
      <c r="O16" s="3">
        <f t="shared" si="0"/>
        <v>15</v>
      </c>
      <c r="P16" s="10">
        <v>0.75</v>
      </c>
    </row>
    <row r="17" spans="1:16" x14ac:dyDescent="0.2">
      <c r="A17" s="7"/>
      <c r="B17" s="2"/>
      <c r="C17" s="2"/>
      <c r="D17" s="4"/>
      <c r="F17" s="30"/>
      <c r="G17" s="29"/>
      <c r="H17" s="41"/>
      <c r="J17" s="33"/>
      <c r="O17" s="3">
        <f t="shared" si="0"/>
        <v>16</v>
      </c>
      <c r="P17" s="11">
        <f>P16+(P$23-P$16)/(O$23-O$16)</f>
        <v>0.7142857142857143</v>
      </c>
    </row>
    <row r="18" spans="1:16" x14ac:dyDescent="0.2">
      <c r="A18" s="7"/>
      <c r="B18" s="2"/>
      <c r="C18" s="2"/>
      <c r="D18" s="4"/>
      <c r="F18" s="30"/>
      <c r="G18" s="29"/>
      <c r="H18" s="41"/>
      <c r="J18" s="33"/>
      <c r="O18" s="3">
        <f t="shared" si="0"/>
        <v>17</v>
      </c>
      <c r="P18" s="11">
        <f t="shared" ref="P18:P22" si="5">P17+(P$23-P$16)/(O$23-O$16)</f>
        <v>0.6785714285714286</v>
      </c>
    </row>
    <row r="19" spans="1:16" x14ac:dyDescent="0.2">
      <c r="A19" s="7"/>
      <c r="D19" s="7"/>
      <c r="F19" s="9"/>
      <c r="H19" s="7"/>
      <c r="O19" s="3">
        <f t="shared" si="0"/>
        <v>18</v>
      </c>
      <c r="P19" s="11">
        <f t="shared" si="5"/>
        <v>0.6428571428571429</v>
      </c>
    </row>
    <row r="20" spans="1:16" x14ac:dyDescent="0.2">
      <c r="A20" s="7"/>
      <c r="D20" s="7"/>
      <c r="F20" s="9"/>
      <c r="H20" s="7"/>
      <c r="O20" s="3">
        <f t="shared" si="0"/>
        <v>19</v>
      </c>
      <c r="P20" s="11">
        <f t="shared" si="5"/>
        <v>0.60714285714285721</v>
      </c>
    </row>
    <row r="21" spans="1:16" x14ac:dyDescent="0.2">
      <c r="A21" s="7"/>
      <c r="D21" s="7"/>
      <c r="F21" s="9"/>
      <c r="H21" s="7"/>
      <c r="O21" s="3">
        <f t="shared" si="0"/>
        <v>20</v>
      </c>
      <c r="P21" s="11">
        <f t="shared" si="5"/>
        <v>0.57142857142857151</v>
      </c>
    </row>
    <row r="22" spans="1:16" x14ac:dyDescent="0.2">
      <c r="A22" s="7"/>
      <c r="D22" s="7"/>
      <c r="F22" s="9"/>
      <c r="H22" s="7"/>
      <c r="O22" s="3">
        <f t="shared" si="0"/>
        <v>21</v>
      </c>
      <c r="P22" s="11">
        <f t="shared" si="5"/>
        <v>0.53571428571428581</v>
      </c>
    </row>
    <row r="23" spans="1:16" x14ac:dyDescent="0.2">
      <c r="A23" s="7"/>
      <c r="D23" s="7"/>
      <c r="F23" s="9"/>
      <c r="H23" s="7"/>
      <c r="O23" s="3">
        <f t="shared" si="0"/>
        <v>22</v>
      </c>
      <c r="P23" s="10">
        <v>0.5</v>
      </c>
    </row>
    <row r="24" spans="1:16" x14ac:dyDescent="0.2">
      <c r="A24" s="7"/>
      <c r="D24" s="7"/>
      <c r="F24" s="9"/>
      <c r="H24" s="7"/>
      <c r="O24" s="3">
        <f t="shared" si="0"/>
        <v>23</v>
      </c>
      <c r="P24" s="11">
        <f>P23+(P$31-P$23)/(O$31-O$23)</f>
        <v>0.4375</v>
      </c>
    </row>
    <row r="25" spans="1:16" x14ac:dyDescent="0.2">
      <c r="A25" s="7"/>
      <c r="D25" s="7"/>
      <c r="F25" s="9"/>
      <c r="H25" s="7"/>
      <c r="O25" s="3">
        <f t="shared" si="0"/>
        <v>24</v>
      </c>
      <c r="P25" s="11">
        <f t="shared" ref="P25:P30" si="6">P24+(P$31-P$23)/(O$31-O$23)</f>
        <v>0.375</v>
      </c>
    </row>
    <row r="26" spans="1:16" x14ac:dyDescent="0.2">
      <c r="A26" s="7"/>
      <c r="D26" s="7"/>
      <c r="F26" s="9"/>
      <c r="H26" s="7"/>
      <c r="O26" s="3">
        <f t="shared" si="0"/>
        <v>25</v>
      </c>
      <c r="P26" s="11">
        <f t="shared" si="6"/>
        <v>0.3125</v>
      </c>
    </row>
    <row r="27" spans="1:16" x14ac:dyDescent="0.2">
      <c r="A27" s="7"/>
      <c r="D27" s="7"/>
      <c r="F27" s="9"/>
      <c r="H27" s="7"/>
      <c r="O27" s="3">
        <f t="shared" si="0"/>
        <v>26</v>
      </c>
      <c r="P27" s="11">
        <f t="shared" si="6"/>
        <v>0.25</v>
      </c>
    </row>
    <row r="28" spans="1:16" x14ac:dyDescent="0.2">
      <c r="A28" s="7"/>
      <c r="D28" s="7"/>
      <c r="F28" s="9"/>
      <c r="H28" s="7"/>
      <c r="O28" s="3">
        <f t="shared" si="0"/>
        <v>27</v>
      </c>
      <c r="P28" s="11">
        <f t="shared" si="6"/>
        <v>0.1875</v>
      </c>
    </row>
    <row r="29" spans="1:16" x14ac:dyDescent="0.2">
      <c r="A29" s="7"/>
      <c r="D29" s="7"/>
      <c r="F29" s="9"/>
      <c r="H29" s="7"/>
      <c r="O29" s="3">
        <f t="shared" si="0"/>
        <v>28</v>
      </c>
      <c r="P29" s="11">
        <f t="shared" si="6"/>
        <v>0.125</v>
      </c>
    </row>
    <row r="30" spans="1:16" x14ac:dyDescent="0.2">
      <c r="A30" s="7"/>
      <c r="D30" s="7"/>
      <c r="F30" s="9"/>
      <c r="H30" s="7"/>
      <c r="O30" s="3">
        <f t="shared" si="0"/>
        <v>29</v>
      </c>
      <c r="P30" s="11">
        <f t="shared" si="6"/>
        <v>6.25E-2</v>
      </c>
    </row>
    <row r="31" spans="1:16" x14ac:dyDescent="0.2">
      <c r="A31" s="7"/>
      <c r="D31" s="7"/>
      <c r="F31" s="9"/>
      <c r="H31" s="7"/>
      <c r="O31" s="5">
        <f>O30+1</f>
        <v>30</v>
      </c>
      <c r="P31" s="12">
        <v>0</v>
      </c>
    </row>
    <row r="32" spans="1:16" x14ac:dyDescent="0.2">
      <c r="A32" s="7"/>
      <c r="D32" s="7"/>
      <c r="F32" s="9"/>
      <c r="H32" s="7"/>
    </row>
    <row r="33" spans="1:8" x14ac:dyDescent="0.2">
      <c r="A33" s="7"/>
      <c r="D33" s="7"/>
      <c r="F33" s="9"/>
      <c r="H33" s="7"/>
    </row>
    <row r="34" spans="1:8" x14ac:dyDescent="0.2">
      <c r="A34" s="7"/>
      <c r="D34" s="7"/>
      <c r="F34" s="9"/>
      <c r="H34" s="7"/>
    </row>
    <row r="35" spans="1:8" x14ac:dyDescent="0.2">
      <c r="A35" s="7"/>
      <c r="D35" s="7"/>
      <c r="F35" s="9"/>
      <c r="H35" s="7"/>
    </row>
    <row r="36" spans="1:8" x14ac:dyDescent="0.2">
      <c r="A36" s="7"/>
      <c r="D36" s="7"/>
      <c r="F36" s="9"/>
      <c r="H36" s="7"/>
    </row>
    <row r="37" spans="1:8" x14ac:dyDescent="0.2">
      <c r="A37" s="7"/>
      <c r="D37" s="7"/>
      <c r="F37" s="9"/>
      <c r="H37" s="7"/>
    </row>
    <row r="38" spans="1:8" x14ac:dyDescent="0.2">
      <c r="A38" s="7"/>
      <c r="D38" s="7"/>
      <c r="F38" s="9"/>
      <c r="H38" s="7"/>
    </row>
    <row r="39" spans="1:8" x14ac:dyDescent="0.2">
      <c r="A39" s="7"/>
      <c r="D39" s="7"/>
      <c r="F39" s="9"/>
      <c r="H39" s="7"/>
    </row>
    <row r="40" spans="1:8" x14ac:dyDescent="0.2">
      <c r="A40" s="7"/>
      <c r="D40" s="7"/>
      <c r="F40" s="9"/>
      <c r="H40" s="7"/>
    </row>
    <row r="41" spans="1:8" x14ac:dyDescent="0.2">
      <c r="A41" s="7"/>
      <c r="D41" s="7"/>
      <c r="F41" s="9"/>
      <c r="H41" s="7"/>
    </row>
  </sheetData>
  <mergeCells count="3">
    <mergeCell ref="B6:D6"/>
    <mergeCell ref="F6:H6"/>
    <mergeCell ref="F2:H2"/>
  </mergeCells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5A6A-0727-43E8-903B-CE45179F02E5}">
  <dimension ref="A1:W41"/>
  <sheetViews>
    <sheetView zoomScale="130" zoomScaleNormal="130" workbookViewId="0">
      <selection activeCell="C17" sqref="C17"/>
    </sheetView>
  </sheetViews>
  <sheetFormatPr baseColWidth="10" defaultColWidth="8.83203125" defaultRowHeight="15" x14ac:dyDescent="0.2"/>
  <cols>
    <col min="1" max="1" width="13.5" customWidth="1"/>
    <col min="2" max="2" width="12.1640625" customWidth="1"/>
    <col min="3" max="3" width="15.33203125" customWidth="1"/>
    <col min="4" max="4" width="13.1640625" customWidth="1"/>
    <col min="5" max="5" width="1.5" customWidth="1"/>
    <col min="6" max="6" width="12.33203125" customWidth="1"/>
    <col min="7" max="7" width="12.5" customWidth="1"/>
    <col min="8" max="8" width="12.83203125" customWidth="1"/>
    <col min="9" max="9" width="3" customWidth="1"/>
    <col min="10" max="10" width="13.5" customWidth="1"/>
    <col min="11" max="11" width="3" customWidth="1"/>
    <col min="14" max="14" width="2.6640625" customWidth="1"/>
  </cols>
  <sheetData>
    <row r="1" spans="1:23" x14ac:dyDescent="0.2">
      <c r="A1" s="50" t="s">
        <v>32</v>
      </c>
      <c r="O1" s="13" t="s">
        <v>6</v>
      </c>
      <c r="P1" s="14" t="s">
        <v>15</v>
      </c>
    </row>
    <row r="2" spans="1:23" x14ac:dyDescent="0.2">
      <c r="F2" s="56" t="s">
        <v>18</v>
      </c>
      <c r="G2" s="57"/>
      <c r="H2" s="58"/>
      <c r="O2" s="3">
        <v>1</v>
      </c>
      <c r="P2" s="10">
        <v>1</v>
      </c>
    </row>
    <row r="3" spans="1:23" x14ac:dyDescent="0.2">
      <c r="F3" s="34" t="s">
        <v>19</v>
      </c>
      <c r="G3" s="35" t="s">
        <v>2</v>
      </c>
      <c r="H3" s="36" t="s">
        <v>3</v>
      </c>
      <c r="O3" s="3">
        <f>O2+1</f>
        <v>2</v>
      </c>
      <c r="P3" s="11">
        <f>P2+(P$11-P$2)/(O$11-O$2)</f>
        <v>0.98611111111111116</v>
      </c>
    </row>
    <row r="4" spans="1:23" x14ac:dyDescent="0.2">
      <c r="F4" s="37">
        <v>0.36044362292051763</v>
      </c>
      <c r="G4" s="38">
        <v>0.39926062846580401</v>
      </c>
      <c r="H4" s="39">
        <v>0.24029574861367836</v>
      </c>
      <c r="J4" s="32">
        <f>SUM(F4:H4)</f>
        <v>1</v>
      </c>
      <c r="O4" s="3">
        <f t="shared" ref="O4:O30" si="0">O3+1</f>
        <v>3</v>
      </c>
      <c r="P4" s="11">
        <f t="shared" ref="P4:P10" si="1">P3+(P$11-P$2)/(O$11-O$2)</f>
        <v>0.97222222222222232</v>
      </c>
    </row>
    <row r="5" spans="1:23" x14ac:dyDescent="0.2">
      <c r="O5" s="3">
        <f t="shared" si="0"/>
        <v>4</v>
      </c>
      <c r="P5" s="11">
        <f t="shared" si="1"/>
        <v>0.95833333333333348</v>
      </c>
    </row>
    <row r="6" spans="1:23" x14ac:dyDescent="0.2">
      <c r="B6" s="53" t="s">
        <v>0</v>
      </c>
      <c r="C6" s="54"/>
      <c r="D6" s="55"/>
      <c r="E6" s="2"/>
      <c r="F6" s="53" t="s">
        <v>13</v>
      </c>
      <c r="G6" s="54"/>
      <c r="H6" s="55"/>
      <c r="O6" s="3">
        <f t="shared" si="0"/>
        <v>5</v>
      </c>
      <c r="P6" s="11">
        <f t="shared" si="1"/>
        <v>0.94444444444444464</v>
      </c>
    </row>
    <row r="7" spans="1:23" x14ac:dyDescent="0.2">
      <c r="B7" s="15" t="s">
        <v>1</v>
      </c>
      <c r="C7" s="16" t="s">
        <v>2</v>
      </c>
      <c r="D7" s="17" t="s">
        <v>3</v>
      </c>
      <c r="E7" s="2"/>
      <c r="F7" s="15" t="s">
        <v>1</v>
      </c>
      <c r="G7" s="16" t="s">
        <v>2</v>
      </c>
      <c r="H7" s="17" t="s">
        <v>3</v>
      </c>
      <c r="J7" s="42" t="s">
        <v>20</v>
      </c>
      <c r="O7" s="3">
        <f t="shared" si="0"/>
        <v>6</v>
      </c>
      <c r="P7" s="11">
        <f t="shared" si="1"/>
        <v>0.9305555555555558</v>
      </c>
    </row>
    <row r="8" spans="1:23" x14ac:dyDescent="0.2">
      <c r="A8" s="6" t="s">
        <v>4</v>
      </c>
      <c r="B8" s="18" t="s">
        <v>5</v>
      </c>
      <c r="C8" s="19" t="s">
        <v>6</v>
      </c>
      <c r="D8" s="20" t="s">
        <v>7</v>
      </c>
      <c r="E8" s="2"/>
      <c r="F8" s="18" t="s">
        <v>14</v>
      </c>
      <c r="G8" s="19" t="s">
        <v>15</v>
      </c>
      <c r="H8" s="20" t="s">
        <v>16</v>
      </c>
      <c r="J8" s="43" t="s">
        <v>21</v>
      </c>
      <c r="O8" s="3">
        <f t="shared" si="0"/>
        <v>7</v>
      </c>
      <c r="P8" s="11">
        <f t="shared" si="1"/>
        <v>0.91666666666666696</v>
      </c>
    </row>
    <row r="9" spans="1:23" x14ac:dyDescent="0.2">
      <c r="A9" s="27" t="s">
        <v>8</v>
      </c>
      <c r="B9" s="2">
        <v>40</v>
      </c>
      <c r="C9" s="2">
        <v>30</v>
      </c>
      <c r="D9" s="8" t="s">
        <v>17</v>
      </c>
      <c r="E9" s="2"/>
      <c r="F9" s="28">
        <f>(40-B9)/30</f>
        <v>0</v>
      </c>
      <c r="G9" s="29">
        <f>VLOOKUP(C9,$O$2:$P$31,2,FALSE)</f>
        <v>0</v>
      </c>
      <c r="H9" s="40">
        <f>VLOOKUP(D9,$L$14:$M$16,2,FALSE)</f>
        <v>0</v>
      </c>
      <c r="J9" s="44">
        <f>SUMPRODUCT(F9:H9,$F$4:$H$4)</f>
        <v>0</v>
      </c>
      <c r="O9" s="3">
        <f t="shared" si="0"/>
        <v>8</v>
      </c>
      <c r="P9" s="11">
        <f t="shared" si="1"/>
        <v>0.90277777777777812</v>
      </c>
    </row>
    <row r="10" spans="1:23" x14ac:dyDescent="0.2">
      <c r="A10" s="22" t="s">
        <v>9</v>
      </c>
      <c r="B10" s="2">
        <v>10</v>
      </c>
      <c r="C10" s="2">
        <v>1</v>
      </c>
      <c r="D10" s="4" t="s">
        <v>11</v>
      </c>
      <c r="E10" s="2"/>
      <c r="F10" s="30">
        <f>(40-B10)/30</f>
        <v>1</v>
      </c>
      <c r="G10" s="29">
        <f t="shared" ref="G10" si="2">VLOOKUP(C10,$O$2:$P$31,2,FALSE)</f>
        <v>1</v>
      </c>
      <c r="H10" s="41">
        <f t="shared" ref="H10" si="3">VLOOKUP(D10,$L$14:$M$16,2,FALSE)</f>
        <v>1</v>
      </c>
      <c r="J10" s="45">
        <f>SUMPRODUCT(F10:H10,$F$4:$H$4)</f>
        <v>1</v>
      </c>
      <c r="O10" s="3">
        <f t="shared" si="0"/>
        <v>9</v>
      </c>
      <c r="P10" s="11">
        <f t="shared" si="1"/>
        <v>0.88888888888888928</v>
      </c>
    </row>
    <row r="11" spans="1:23" x14ac:dyDescent="0.2">
      <c r="A11" s="7"/>
      <c r="B11" s="2"/>
      <c r="C11" s="2"/>
      <c r="D11" s="4"/>
      <c r="E11" s="2"/>
      <c r="F11" s="3"/>
      <c r="G11" s="2"/>
      <c r="H11" s="4"/>
      <c r="J11" s="45"/>
      <c r="O11" s="3">
        <f t="shared" si="0"/>
        <v>10</v>
      </c>
      <c r="P11" s="10">
        <v>0.875</v>
      </c>
    </row>
    <row r="12" spans="1:23" x14ac:dyDescent="0.2">
      <c r="A12" s="7"/>
      <c r="D12" s="31"/>
      <c r="F12" s="9"/>
      <c r="H12" s="7"/>
      <c r="J12" s="46"/>
      <c r="O12" s="3">
        <f t="shared" si="0"/>
        <v>11</v>
      </c>
      <c r="P12" s="11">
        <f>P11+(P$16-P$11)/(O$16-O$11)</f>
        <v>0.85</v>
      </c>
      <c r="R12" s="1"/>
      <c r="S12" s="1"/>
      <c r="T12" s="1"/>
      <c r="U12" s="1"/>
      <c r="V12" s="1"/>
      <c r="W12" s="1"/>
    </row>
    <row r="13" spans="1:23" x14ac:dyDescent="0.2">
      <c r="A13" s="7" t="s">
        <v>22</v>
      </c>
      <c r="B13" s="1">
        <v>40</v>
      </c>
      <c r="C13" s="51">
        <v>8</v>
      </c>
      <c r="D13" s="31" t="s">
        <v>17</v>
      </c>
      <c r="F13" s="30">
        <f>(40-B13)/30</f>
        <v>0</v>
      </c>
      <c r="G13" s="29">
        <f t="shared" ref="G13:G14" si="4">VLOOKUP(C13,$O$2:$P$31,2,FALSE)</f>
        <v>0.90277777777777812</v>
      </c>
      <c r="H13" s="41">
        <f t="shared" ref="H13:H14" si="5">VLOOKUP(D13,$L$14:$M$16,2,FALSE)</f>
        <v>0</v>
      </c>
      <c r="J13" s="45">
        <f>SUMPRODUCT(F13:H13,$F$4:$H$4)</f>
        <v>0.36044362292051763</v>
      </c>
      <c r="L13" s="25" t="s">
        <v>7</v>
      </c>
      <c r="M13" s="26" t="s">
        <v>16</v>
      </c>
      <c r="O13" s="3">
        <f t="shared" si="0"/>
        <v>12</v>
      </c>
      <c r="P13" s="11">
        <f t="shared" ref="P13:P15" si="6">P12+(P$16-P$11)/(O$16-O$11)</f>
        <v>0.82499999999999996</v>
      </c>
      <c r="R13" s="1"/>
      <c r="S13" s="1"/>
      <c r="T13" s="1"/>
      <c r="U13" s="1"/>
      <c r="V13" s="52"/>
      <c r="W13" s="1"/>
    </row>
    <row r="14" spans="1:23" x14ac:dyDescent="0.2">
      <c r="A14" s="7" t="s">
        <v>23</v>
      </c>
      <c r="B14" s="2">
        <v>10</v>
      </c>
      <c r="C14" s="2">
        <v>30</v>
      </c>
      <c r="D14" s="31" t="s">
        <v>17</v>
      </c>
      <c r="F14" s="30">
        <f>(40-B14)/30</f>
        <v>1</v>
      </c>
      <c r="G14" s="29">
        <f t="shared" si="4"/>
        <v>0</v>
      </c>
      <c r="H14" s="41">
        <f t="shared" si="5"/>
        <v>0</v>
      </c>
      <c r="J14" s="45">
        <f t="shared" ref="J14" si="7">SUMPRODUCT(F14:H14,$F$4:$H$4)</f>
        <v>0.36044362292051763</v>
      </c>
      <c r="L14" s="21" t="s">
        <v>17</v>
      </c>
      <c r="M14" s="22">
        <v>0</v>
      </c>
      <c r="O14" s="3">
        <f t="shared" si="0"/>
        <v>13</v>
      </c>
      <c r="P14" s="11">
        <f t="shared" si="6"/>
        <v>0.79999999999999993</v>
      </c>
      <c r="R14" s="33"/>
      <c r="S14" s="1"/>
      <c r="T14" s="1"/>
      <c r="U14" s="1"/>
      <c r="V14" s="1"/>
      <c r="W14" s="1"/>
    </row>
    <row r="15" spans="1:23" x14ac:dyDescent="0.2">
      <c r="A15" s="7"/>
      <c r="B15" s="2"/>
      <c r="C15" s="2"/>
      <c r="D15" s="31"/>
      <c r="F15" s="9"/>
      <c r="H15" s="7"/>
      <c r="J15" s="45"/>
      <c r="L15" s="21" t="s">
        <v>12</v>
      </c>
      <c r="M15" s="22">
        <v>0.4</v>
      </c>
      <c r="O15" s="3">
        <f t="shared" si="0"/>
        <v>14</v>
      </c>
      <c r="P15" s="11">
        <f t="shared" si="6"/>
        <v>0.77499999999999991</v>
      </c>
    </row>
    <row r="16" spans="1:23" x14ac:dyDescent="0.2">
      <c r="A16" s="7" t="s">
        <v>24</v>
      </c>
      <c r="B16" s="51">
        <v>20</v>
      </c>
      <c r="C16" s="48">
        <v>1</v>
      </c>
      <c r="D16" s="22" t="s">
        <v>17</v>
      </c>
      <c r="F16" s="30">
        <f>(40-B16)/30</f>
        <v>0.66666666666666663</v>
      </c>
      <c r="G16" s="29">
        <f t="shared" ref="G16:G17" si="8">VLOOKUP(C16,$O$2:$P$31,2,FALSE)</f>
        <v>1</v>
      </c>
      <c r="H16" s="41">
        <f t="shared" ref="H16:H17" si="9">VLOOKUP(D16,$L$14:$M$16,2,FALSE)</f>
        <v>0</v>
      </c>
      <c r="J16" s="45">
        <f t="shared" ref="J16:J17" si="10">SUMPRODUCT(F16:H16,$F$4:$H$4)</f>
        <v>0.63955637707948243</v>
      </c>
      <c r="L16" s="23" t="s">
        <v>11</v>
      </c>
      <c r="M16" s="24">
        <v>1</v>
      </c>
      <c r="O16" s="3">
        <f t="shared" si="0"/>
        <v>15</v>
      </c>
      <c r="P16" s="10">
        <v>0.75</v>
      </c>
    </row>
    <row r="17" spans="1:16" x14ac:dyDescent="0.2">
      <c r="A17" s="7" t="s">
        <v>25</v>
      </c>
      <c r="B17" s="2">
        <v>40</v>
      </c>
      <c r="C17" s="49">
        <v>1</v>
      </c>
      <c r="D17" s="4" t="s">
        <v>11</v>
      </c>
      <c r="F17" s="30">
        <f>(40-B17)/30</f>
        <v>0</v>
      </c>
      <c r="G17" s="29">
        <f t="shared" si="8"/>
        <v>1</v>
      </c>
      <c r="H17" s="41">
        <f t="shared" si="9"/>
        <v>1</v>
      </c>
      <c r="J17" s="45">
        <f t="shared" si="10"/>
        <v>0.63955637707948232</v>
      </c>
      <c r="O17" s="3">
        <f t="shared" si="0"/>
        <v>16</v>
      </c>
      <c r="P17" s="11">
        <f>P16+(P$23-P$16)/(O$23-O$16)</f>
        <v>0.7142857142857143</v>
      </c>
    </row>
    <row r="18" spans="1:16" x14ac:dyDescent="0.2">
      <c r="A18" s="7"/>
      <c r="B18" s="2"/>
      <c r="C18" s="2"/>
      <c r="D18" s="4"/>
      <c r="F18" s="9"/>
      <c r="H18" s="7"/>
      <c r="J18" s="45"/>
      <c r="O18" s="3">
        <f t="shared" si="0"/>
        <v>17</v>
      </c>
      <c r="P18" s="11">
        <f t="shared" ref="P18:P22" si="11">P17+(P$23-P$16)/(O$23-O$16)</f>
        <v>0.6785714285714286</v>
      </c>
    </row>
    <row r="19" spans="1:16" x14ac:dyDescent="0.2">
      <c r="A19" s="7"/>
      <c r="D19" s="7"/>
      <c r="F19" s="9"/>
      <c r="H19" s="7"/>
      <c r="J19" s="47"/>
      <c r="O19" s="3">
        <f t="shared" si="0"/>
        <v>18</v>
      </c>
      <c r="P19" s="11">
        <f t="shared" si="11"/>
        <v>0.6428571428571429</v>
      </c>
    </row>
    <row r="20" spans="1:16" x14ac:dyDescent="0.2">
      <c r="A20" s="7"/>
      <c r="D20" s="7"/>
      <c r="F20" s="9"/>
      <c r="H20" s="7"/>
      <c r="J20" s="47"/>
      <c r="O20" s="3">
        <f t="shared" si="0"/>
        <v>19</v>
      </c>
      <c r="P20" s="11">
        <f t="shared" si="11"/>
        <v>0.60714285714285721</v>
      </c>
    </row>
    <row r="21" spans="1:16" x14ac:dyDescent="0.2">
      <c r="A21" s="7"/>
      <c r="D21" s="7"/>
      <c r="F21" s="9"/>
      <c r="H21" s="7"/>
      <c r="J21" s="47"/>
      <c r="O21" s="3">
        <f t="shared" si="0"/>
        <v>20</v>
      </c>
      <c r="P21" s="11">
        <f t="shared" si="11"/>
        <v>0.57142857142857151</v>
      </c>
    </row>
    <row r="22" spans="1:16" x14ac:dyDescent="0.2">
      <c r="A22" s="7"/>
      <c r="D22" s="7"/>
      <c r="F22" s="9"/>
      <c r="H22" s="7"/>
      <c r="J22" s="47"/>
      <c r="O22" s="3">
        <f t="shared" si="0"/>
        <v>21</v>
      </c>
      <c r="P22" s="11">
        <f t="shared" si="11"/>
        <v>0.53571428571428581</v>
      </c>
    </row>
    <row r="23" spans="1:16" x14ac:dyDescent="0.2">
      <c r="A23" s="7"/>
      <c r="D23" s="7"/>
      <c r="F23" s="9"/>
      <c r="H23" s="7"/>
      <c r="J23" s="47"/>
      <c r="O23" s="3">
        <f t="shared" si="0"/>
        <v>22</v>
      </c>
      <c r="P23" s="10">
        <v>0.5</v>
      </c>
    </row>
    <row r="24" spans="1:16" x14ac:dyDescent="0.2">
      <c r="A24" s="7"/>
      <c r="D24" s="7"/>
      <c r="F24" s="9"/>
      <c r="H24" s="7"/>
      <c r="J24" s="47"/>
      <c r="O24" s="3">
        <f t="shared" si="0"/>
        <v>23</v>
      </c>
      <c r="P24" s="11">
        <f>P23+(P$31-P$23)/(O$31-O$23)</f>
        <v>0.4375</v>
      </c>
    </row>
    <row r="25" spans="1:16" x14ac:dyDescent="0.2">
      <c r="A25" s="7"/>
      <c r="D25" s="7"/>
      <c r="F25" s="9"/>
      <c r="H25" s="7"/>
      <c r="J25" s="47"/>
      <c r="O25" s="3">
        <f t="shared" si="0"/>
        <v>24</v>
      </c>
      <c r="P25" s="11">
        <f t="shared" ref="P25:P30" si="12">P24+(P$31-P$23)/(O$31-O$23)</f>
        <v>0.375</v>
      </c>
    </row>
    <row r="26" spans="1:16" x14ac:dyDescent="0.2">
      <c r="A26" s="7"/>
      <c r="D26" s="7"/>
      <c r="F26" s="9"/>
      <c r="H26" s="7"/>
      <c r="J26" s="47"/>
      <c r="O26" s="3">
        <f t="shared" si="0"/>
        <v>25</v>
      </c>
      <c r="P26" s="11">
        <f t="shared" si="12"/>
        <v>0.3125</v>
      </c>
    </row>
    <row r="27" spans="1:16" x14ac:dyDescent="0.2">
      <c r="A27" s="7"/>
      <c r="D27" s="7"/>
      <c r="F27" s="9"/>
      <c r="H27" s="7"/>
      <c r="J27" s="47"/>
      <c r="O27" s="3">
        <f t="shared" si="0"/>
        <v>26</v>
      </c>
      <c r="P27" s="11">
        <f t="shared" si="12"/>
        <v>0.25</v>
      </c>
    </row>
    <row r="28" spans="1:16" x14ac:dyDescent="0.2">
      <c r="A28" s="7"/>
      <c r="D28" s="7"/>
      <c r="F28" s="9"/>
      <c r="H28" s="7"/>
      <c r="J28" s="47"/>
      <c r="O28" s="3">
        <f t="shared" si="0"/>
        <v>27</v>
      </c>
      <c r="P28" s="11">
        <f t="shared" si="12"/>
        <v>0.1875</v>
      </c>
    </row>
    <row r="29" spans="1:16" x14ac:dyDescent="0.2">
      <c r="A29" s="7"/>
      <c r="D29" s="7"/>
      <c r="F29" s="9"/>
      <c r="H29" s="7"/>
      <c r="J29" s="47"/>
      <c r="O29" s="3">
        <f t="shared" si="0"/>
        <v>28</v>
      </c>
      <c r="P29" s="11">
        <f t="shared" si="12"/>
        <v>0.125</v>
      </c>
    </row>
    <row r="30" spans="1:16" x14ac:dyDescent="0.2">
      <c r="A30" s="7"/>
      <c r="D30" s="7"/>
      <c r="F30" s="9"/>
      <c r="H30" s="7"/>
      <c r="J30" s="47"/>
      <c r="O30" s="3">
        <f t="shared" si="0"/>
        <v>29</v>
      </c>
      <c r="P30" s="11">
        <f t="shared" si="12"/>
        <v>6.25E-2</v>
      </c>
    </row>
    <row r="31" spans="1:16" x14ac:dyDescent="0.2">
      <c r="A31" s="7"/>
      <c r="D31" s="7"/>
      <c r="F31" s="9"/>
      <c r="H31" s="7"/>
      <c r="J31" s="47"/>
      <c r="O31" s="5">
        <f>O30+1</f>
        <v>30</v>
      </c>
      <c r="P31" s="12">
        <v>0</v>
      </c>
    </row>
    <row r="32" spans="1:16" x14ac:dyDescent="0.2">
      <c r="A32" s="7"/>
      <c r="D32" s="7"/>
      <c r="F32" s="9"/>
      <c r="H32" s="7"/>
      <c r="J32" s="47"/>
    </row>
    <row r="33" spans="1:10" x14ac:dyDescent="0.2">
      <c r="A33" s="7"/>
      <c r="D33" s="7"/>
      <c r="F33" s="9"/>
      <c r="H33" s="7"/>
      <c r="J33" s="47"/>
    </row>
    <row r="34" spans="1:10" x14ac:dyDescent="0.2">
      <c r="A34" s="7"/>
      <c r="D34" s="7"/>
      <c r="F34" s="9"/>
      <c r="H34" s="7"/>
      <c r="J34" s="47"/>
    </row>
    <row r="35" spans="1:10" x14ac:dyDescent="0.2">
      <c r="A35" s="7"/>
      <c r="D35" s="7"/>
      <c r="F35" s="9"/>
      <c r="H35" s="7"/>
      <c r="J35" s="47"/>
    </row>
    <row r="36" spans="1:10" x14ac:dyDescent="0.2">
      <c r="A36" s="7"/>
      <c r="D36" s="7"/>
      <c r="F36" s="9"/>
      <c r="H36" s="7"/>
      <c r="J36" s="47"/>
    </row>
    <row r="37" spans="1:10" x14ac:dyDescent="0.2">
      <c r="A37" s="7"/>
      <c r="D37" s="7"/>
      <c r="F37" s="9"/>
      <c r="H37" s="7"/>
      <c r="J37" s="47"/>
    </row>
    <row r="38" spans="1:10" x14ac:dyDescent="0.2">
      <c r="A38" s="7"/>
      <c r="D38" s="7"/>
      <c r="F38" s="9"/>
      <c r="H38" s="7"/>
      <c r="J38" s="47"/>
    </row>
    <row r="39" spans="1:10" x14ac:dyDescent="0.2">
      <c r="A39" s="7"/>
      <c r="D39" s="7"/>
      <c r="F39" s="9"/>
      <c r="H39" s="7"/>
      <c r="J39" s="47"/>
    </row>
    <row r="40" spans="1:10" x14ac:dyDescent="0.2">
      <c r="A40" s="7"/>
      <c r="D40" s="7"/>
      <c r="F40" s="9"/>
      <c r="H40" s="7"/>
      <c r="J40" s="47"/>
    </row>
    <row r="41" spans="1:10" x14ac:dyDescent="0.2">
      <c r="A41" s="7"/>
      <c r="D41" s="7"/>
    </row>
  </sheetData>
  <mergeCells count="3">
    <mergeCell ref="F2:H2"/>
    <mergeCell ref="B6:D6"/>
    <mergeCell ref="F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91F1-2085-4E86-A68C-3AA18B215C3F}">
  <dimension ref="A1:P38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13.5" customWidth="1"/>
    <col min="2" max="2" width="12.1640625" customWidth="1"/>
    <col min="3" max="3" width="15.33203125" customWidth="1"/>
    <col min="4" max="4" width="13.1640625" customWidth="1"/>
    <col min="5" max="5" width="1.5" customWidth="1"/>
    <col min="6" max="6" width="12.33203125" customWidth="1"/>
    <col min="7" max="7" width="12.5" customWidth="1"/>
    <col min="8" max="8" width="12.83203125" customWidth="1"/>
    <col min="9" max="9" width="3" customWidth="1"/>
    <col min="10" max="10" width="13.5" customWidth="1"/>
    <col min="11" max="11" width="3" customWidth="1"/>
    <col min="12" max="12" width="9.5" bestFit="1" customWidth="1"/>
    <col min="14" max="14" width="2.6640625" customWidth="1"/>
  </cols>
  <sheetData>
    <row r="1" spans="1:16" x14ac:dyDescent="0.2">
      <c r="O1" s="13" t="s">
        <v>6</v>
      </c>
      <c r="P1" s="14" t="s">
        <v>15</v>
      </c>
    </row>
    <row r="2" spans="1:16" x14ac:dyDescent="0.2">
      <c r="F2" s="56" t="s">
        <v>18</v>
      </c>
      <c r="G2" s="57"/>
      <c r="H2" s="58"/>
      <c r="O2" s="3">
        <v>1</v>
      </c>
      <c r="P2" s="10">
        <v>1</v>
      </c>
    </row>
    <row r="3" spans="1:16" x14ac:dyDescent="0.2">
      <c r="F3" s="34" t="s">
        <v>19</v>
      </c>
      <c r="G3" s="35" t="s">
        <v>2</v>
      </c>
      <c r="H3" s="36" t="s">
        <v>3</v>
      </c>
      <c r="O3" s="3">
        <f>O2+1</f>
        <v>2</v>
      </c>
      <c r="P3" s="11">
        <f>P2+(P$11-P$2)/(O$11-O$2)</f>
        <v>0.98611111111111116</v>
      </c>
    </row>
    <row r="4" spans="1:16" x14ac:dyDescent="0.2">
      <c r="F4" s="37">
        <v>0.36044362605513186</v>
      </c>
      <c r="G4" s="38">
        <v>0.39926062608007529</v>
      </c>
      <c r="H4" s="39">
        <v>0.24029575786479268</v>
      </c>
      <c r="J4" s="32">
        <f>SUM(F4:H4)</f>
        <v>1.0000000099999997</v>
      </c>
      <c r="O4" s="3">
        <f t="shared" ref="O4:O30" si="0">O3+1</f>
        <v>3</v>
      </c>
      <c r="P4" s="11">
        <f t="shared" ref="P4:P10" si="1">P3+(P$11-P$2)/(O$11-O$2)</f>
        <v>0.97222222222222232</v>
      </c>
    </row>
    <row r="5" spans="1:16" x14ac:dyDescent="0.2">
      <c r="O5" s="3">
        <f t="shared" si="0"/>
        <v>4</v>
      </c>
      <c r="P5" s="11">
        <f t="shared" si="1"/>
        <v>0.95833333333333348</v>
      </c>
    </row>
    <row r="6" spans="1:16" x14ac:dyDescent="0.2">
      <c r="B6" s="53" t="s">
        <v>0</v>
      </c>
      <c r="C6" s="54"/>
      <c r="D6" s="55"/>
      <c r="E6" s="2"/>
      <c r="F6" s="53" t="s">
        <v>13</v>
      </c>
      <c r="G6" s="54"/>
      <c r="H6" s="55"/>
      <c r="O6" s="3">
        <f t="shared" si="0"/>
        <v>5</v>
      </c>
      <c r="P6" s="11">
        <f t="shared" si="1"/>
        <v>0.94444444444444464</v>
      </c>
    </row>
    <row r="7" spans="1:16" x14ac:dyDescent="0.2">
      <c r="B7" s="15" t="s">
        <v>1</v>
      </c>
      <c r="C7" s="16" t="s">
        <v>2</v>
      </c>
      <c r="D7" s="17" t="s">
        <v>3</v>
      </c>
      <c r="E7" s="2"/>
      <c r="F7" s="15" t="s">
        <v>1</v>
      </c>
      <c r="G7" s="16" t="s">
        <v>2</v>
      </c>
      <c r="H7" s="17" t="s">
        <v>3</v>
      </c>
      <c r="J7" s="42" t="s">
        <v>20</v>
      </c>
      <c r="O7" s="3">
        <f t="shared" si="0"/>
        <v>6</v>
      </c>
      <c r="P7" s="11">
        <f t="shared" si="1"/>
        <v>0.9305555555555558</v>
      </c>
    </row>
    <row r="8" spans="1:16" x14ac:dyDescent="0.2">
      <c r="A8" s="6" t="s">
        <v>4</v>
      </c>
      <c r="B8" s="18" t="s">
        <v>5</v>
      </c>
      <c r="C8" s="19" t="s">
        <v>6</v>
      </c>
      <c r="D8" s="20" t="s">
        <v>7</v>
      </c>
      <c r="E8" s="2"/>
      <c r="F8" s="18" t="s">
        <v>14</v>
      </c>
      <c r="G8" s="19" t="s">
        <v>15</v>
      </c>
      <c r="H8" s="20" t="s">
        <v>16</v>
      </c>
      <c r="J8" s="43" t="s">
        <v>21</v>
      </c>
      <c r="O8" s="3">
        <f t="shared" si="0"/>
        <v>7</v>
      </c>
      <c r="P8" s="11">
        <f t="shared" si="1"/>
        <v>0.91666666666666696</v>
      </c>
    </row>
    <row r="9" spans="1:16" x14ac:dyDescent="0.2">
      <c r="A9" s="27" t="s">
        <v>8</v>
      </c>
      <c r="B9" s="2">
        <v>40</v>
      </c>
      <c r="C9" s="2">
        <v>30</v>
      </c>
      <c r="D9" s="8" t="s">
        <v>17</v>
      </c>
      <c r="E9" s="2"/>
      <c r="F9" s="28">
        <f t="shared" ref="F9:F14" si="2">(40-B9)/30</f>
        <v>0</v>
      </c>
      <c r="G9" s="29">
        <f>VLOOKUP(C9,$O$2:$P$31,2,FALSE)</f>
        <v>0</v>
      </c>
      <c r="H9" s="40">
        <f>VLOOKUP(D9,$L$14:$M$16,2,FALSE)</f>
        <v>0</v>
      </c>
      <c r="J9" s="44">
        <f>SUMPRODUCT(F9:H9,$F$4:$H$4)</f>
        <v>0</v>
      </c>
      <c r="O9" s="3">
        <f t="shared" si="0"/>
        <v>8</v>
      </c>
      <c r="P9" s="11">
        <f t="shared" si="1"/>
        <v>0.90277777777777812</v>
      </c>
    </row>
    <row r="10" spans="1:16" x14ac:dyDescent="0.2">
      <c r="A10" s="22" t="s">
        <v>9</v>
      </c>
      <c r="B10" s="2">
        <v>10</v>
      </c>
      <c r="C10" s="2">
        <v>1</v>
      </c>
      <c r="D10" s="4" t="s">
        <v>11</v>
      </c>
      <c r="E10" s="2"/>
      <c r="F10" s="30">
        <f t="shared" si="2"/>
        <v>1</v>
      </c>
      <c r="G10" s="29">
        <f t="shared" ref="G10" si="3">VLOOKUP(C10,$O$2:$P$31,2,FALSE)</f>
        <v>1</v>
      </c>
      <c r="H10" s="41">
        <f t="shared" ref="H10" si="4">VLOOKUP(D10,$L$14:$M$16,2,FALSE)</f>
        <v>1</v>
      </c>
      <c r="J10" s="45">
        <f>SUMPRODUCT(F10:H10,$F$4:$H$4)</f>
        <v>1.0000000099999997</v>
      </c>
      <c r="O10" s="3">
        <f t="shared" si="0"/>
        <v>9</v>
      </c>
      <c r="P10" s="11">
        <f t="shared" si="1"/>
        <v>0.88888888888888928</v>
      </c>
    </row>
    <row r="11" spans="1:16" x14ac:dyDescent="0.2">
      <c r="A11" s="7" t="s">
        <v>22</v>
      </c>
      <c r="B11" s="1">
        <v>40</v>
      </c>
      <c r="C11" s="1">
        <v>8</v>
      </c>
      <c r="D11" s="31" t="s">
        <v>17</v>
      </c>
      <c r="F11" s="30">
        <f t="shared" si="2"/>
        <v>0</v>
      </c>
      <c r="G11" s="29">
        <f t="shared" ref="G11:G12" si="5">VLOOKUP(C11,$O$2:$P$31,2,FALSE)</f>
        <v>0.90277777777777812</v>
      </c>
      <c r="H11" s="41">
        <f t="shared" ref="H11:H12" si="6">VLOOKUP(D11,$L$14:$M$16,2,FALSE)</f>
        <v>0</v>
      </c>
      <c r="J11" s="45">
        <f t="shared" ref="J11:J12" si="7">SUMPRODUCT(F11:H11,$F$4:$H$4)</f>
        <v>0.36044362076673475</v>
      </c>
      <c r="O11" s="3">
        <f t="shared" si="0"/>
        <v>10</v>
      </c>
      <c r="P11" s="10">
        <v>0.875</v>
      </c>
    </row>
    <row r="12" spans="1:16" x14ac:dyDescent="0.2">
      <c r="A12" s="7" t="s">
        <v>23</v>
      </c>
      <c r="B12" s="2">
        <v>10</v>
      </c>
      <c r="C12" s="2">
        <v>30</v>
      </c>
      <c r="D12" s="31" t="s">
        <v>17</v>
      </c>
      <c r="F12" s="30">
        <f t="shared" si="2"/>
        <v>1</v>
      </c>
      <c r="G12" s="29">
        <f t="shared" si="5"/>
        <v>0</v>
      </c>
      <c r="H12" s="41">
        <f t="shared" si="6"/>
        <v>0</v>
      </c>
      <c r="J12" s="45">
        <f t="shared" si="7"/>
        <v>0.36044362605513186</v>
      </c>
      <c r="O12" s="3">
        <f t="shared" si="0"/>
        <v>11</v>
      </c>
      <c r="P12" s="11">
        <f>P11+(P$16-P$11)/(O$16-O$11)</f>
        <v>0.85</v>
      </c>
    </row>
    <row r="13" spans="1:16" x14ac:dyDescent="0.2">
      <c r="A13" s="7" t="s">
        <v>24</v>
      </c>
      <c r="B13" s="1">
        <v>20</v>
      </c>
      <c r="C13" s="48">
        <v>1</v>
      </c>
      <c r="D13" s="22" t="s">
        <v>17</v>
      </c>
      <c r="F13" s="30">
        <f t="shared" si="2"/>
        <v>0.66666666666666663</v>
      </c>
      <c r="G13" s="29">
        <f t="shared" ref="G13:G14" si="8">VLOOKUP(C13,$O$2:$P$31,2,FALSE)</f>
        <v>1</v>
      </c>
      <c r="H13" s="41">
        <f t="shared" ref="H13:H14" si="9">VLOOKUP(D13,$L$14:$M$16,2,FALSE)</f>
        <v>0</v>
      </c>
      <c r="J13" s="45">
        <f t="shared" ref="J13:J21" si="10">SUMPRODUCT(F13:H13,$F$4:$H$4)</f>
        <v>0.63955637678349653</v>
      </c>
      <c r="L13" s="25" t="s">
        <v>7</v>
      </c>
      <c r="M13" s="26" t="s">
        <v>16</v>
      </c>
      <c r="O13" s="3">
        <f t="shared" si="0"/>
        <v>12</v>
      </c>
      <c r="P13" s="11">
        <f t="shared" ref="P13:P15" si="11">P12+(P$16-P$11)/(O$16-O$11)</f>
        <v>0.82499999999999996</v>
      </c>
    </row>
    <row r="14" spans="1:16" x14ac:dyDescent="0.2">
      <c r="A14" s="7" t="s">
        <v>25</v>
      </c>
      <c r="B14" s="2">
        <v>40</v>
      </c>
      <c r="C14" s="49">
        <v>1</v>
      </c>
      <c r="D14" s="4" t="s">
        <v>11</v>
      </c>
      <c r="F14" s="30">
        <f t="shared" si="2"/>
        <v>0</v>
      </c>
      <c r="G14" s="29">
        <f t="shared" si="8"/>
        <v>1</v>
      </c>
      <c r="H14" s="41">
        <f t="shared" si="9"/>
        <v>1</v>
      </c>
      <c r="J14" s="45">
        <f t="shared" si="10"/>
        <v>0.63955638394486791</v>
      </c>
      <c r="L14" s="21" t="s">
        <v>17</v>
      </c>
      <c r="M14" s="22">
        <v>0</v>
      </c>
      <c r="O14" s="3">
        <f t="shared" si="0"/>
        <v>13</v>
      </c>
      <c r="P14" s="11">
        <f t="shared" si="11"/>
        <v>0.79999999999999993</v>
      </c>
    </row>
    <row r="15" spans="1:16" x14ac:dyDescent="0.2">
      <c r="A15" s="7"/>
      <c r="B15" s="2"/>
      <c r="C15" s="2"/>
      <c r="D15" s="4"/>
      <c r="F15" s="9"/>
      <c r="H15" s="7"/>
      <c r="J15" s="45"/>
      <c r="L15" s="21" t="s">
        <v>12</v>
      </c>
      <c r="M15" s="22">
        <v>0.4</v>
      </c>
      <c r="O15" s="3">
        <f t="shared" si="0"/>
        <v>14</v>
      </c>
      <c r="P15" s="11">
        <f t="shared" si="11"/>
        <v>0.77499999999999991</v>
      </c>
    </row>
    <row r="16" spans="1:16" x14ac:dyDescent="0.2">
      <c r="A16" s="7" t="s">
        <v>26</v>
      </c>
      <c r="B16" s="2">
        <v>35</v>
      </c>
      <c r="C16" s="1">
        <v>1</v>
      </c>
      <c r="D16" s="22" t="s">
        <v>17</v>
      </c>
      <c r="F16" s="30">
        <f>(40-B16)/30</f>
        <v>0.16666666666666666</v>
      </c>
      <c r="G16" s="29">
        <f t="shared" ref="G16:G17" si="12">VLOOKUP(C16,$O$2:$P$31,2,FALSE)</f>
        <v>1</v>
      </c>
      <c r="H16" s="41">
        <f t="shared" ref="H16:H17" si="13">VLOOKUP(D16,$L$14:$M$16,2,FALSE)</f>
        <v>0</v>
      </c>
      <c r="J16" s="45">
        <f t="shared" si="10"/>
        <v>0.45933456375593062</v>
      </c>
      <c r="L16" s="23" t="s">
        <v>11</v>
      </c>
      <c r="M16" s="24">
        <v>1</v>
      </c>
      <c r="O16" s="3">
        <f t="shared" si="0"/>
        <v>15</v>
      </c>
      <c r="P16" s="10">
        <v>0.75</v>
      </c>
    </row>
    <row r="17" spans="1:16" x14ac:dyDescent="0.2">
      <c r="A17" s="7" t="s">
        <v>27</v>
      </c>
      <c r="B17" s="2">
        <v>21</v>
      </c>
      <c r="C17" s="1">
        <v>7</v>
      </c>
      <c r="D17" s="22" t="s">
        <v>12</v>
      </c>
      <c r="F17" s="30">
        <f>(40-B17)/30</f>
        <v>0.6333333333333333</v>
      </c>
      <c r="G17" s="29">
        <f t="shared" si="12"/>
        <v>0.91666666666666696</v>
      </c>
      <c r="H17" s="41">
        <f t="shared" si="13"/>
        <v>0.4</v>
      </c>
      <c r="J17" s="45">
        <f t="shared" si="10"/>
        <v>0.69038817355423632</v>
      </c>
      <c r="O17" s="3">
        <f t="shared" si="0"/>
        <v>16</v>
      </c>
      <c r="P17" s="11">
        <f>P16+(P$23-P$16)/(O$23-O$16)</f>
        <v>0.7142857142857143</v>
      </c>
    </row>
    <row r="18" spans="1:16" x14ac:dyDescent="0.2">
      <c r="A18" s="7"/>
      <c r="B18" s="1"/>
      <c r="C18" s="1"/>
      <c r="D18" s="22"/>
      <c r="F18" s="9"/>
      <c r="H18" s="7"/>
      <c r="J18" s="47"/>
      <c r="O18" s="3">
        <f t="shared" si="0"/>
        <v>17</v>
      </c>
      <c r="P18" s="11">
        <f t="shared" ref="P18:P22" si="14">P17+(P$23-P$16)/(O$23-O$16)</f>
        <v>0.6785714285714286</v>
      </c>
    </row>
    <row r="19" spans="1:16" x14ac:dyDescent="0.2">
      <c r="A19" s="7" t="s">
        <v>28</v>
      </c>
      <c r="B19" s="2">
        <v>24</v>
      </c>
      <c r="C19" s="1">
        <v>1</v>
      </c>
      <c r="D19" s="22" t="s">
        <v>12</v>
      </c>
      <c r="F19" s="30">
        <f>(40-B19)/30</f>
        <v>0.53333333333333333</v>
      </c>
      <c r="G19" s="29">
        <f t="shared" ref="G19:G21" si="15">VLOOKUP(C19,$O$2:$P$31,2,FALSE)</f>
        <v>1</v>
      </c>
      <c r="H19" s="41">
        <f t="shared" ref="H19:H21" si="16">VLOOKUP(D19,$L$14:$M$16,2,FALSE)</f>
        <v>0.4</v>
      </c>
      <c r="J19" s="45">
        <f>SUMPRODUCT(F19:H19,$F$4:$H$4)</f>
        <v>0.68761552978872931</v>
      </c>
      <c r="O19" s="3">
        <f t="shared" si="0"/>
        <v>18</v>
      </c>
      <c r="P19" s="11">
        <f t="shared" si="14"/>
        <v>0.6428571428571429</v>
      </c>
    </row>
    <row r="20" spans="1:16" x14ac:dyDescent="0.2">
      <c r="A20" s="7" t="s">
        <v>29</v>
      </c>
      <c r="B20" s="2">
        <v>24</v>
      </c>
      <c r="C20" s="1">
        <v>8</v>
      </c>
      <c r="D20" s="22" t="s">
        <v>12</v>
      </c>
      <c r="F20" s="30">
        <f>(40-B20)/30</f>
        <v>0.53333333333333333</v>
      </c>
      <c r="G20" s="29">
        <f t="shared" si="15"/>
        <v>0.90277777777777812</v>
      </c>
      <c r="H20" s="41">
        <f t="shared" si="16"/>
        <v>0.4</v>
      </c>
      <c r="J20" s="45">
        <f t="shared" si="10"/>
        <v>0.64879852447538877</v>
      </c>
      <c r="L20" s="33">
        <f>0.7*J19+0.2*J20+0.1*J21</f>
        <v>0.66987061307405937</v>
      </c>
      <c r="O20" s="3">
        <f t="shared" si="0"/>
        <v>19</v>
      </c>
      <c r="P20" s="11">
        <f t="shared" si="14"/>
        <v>0.60714285714285721</v>
      </c>
    </row>
    <row r="21" spans="1:16" x14ac:dyDescent="0.2">
      <c r="A21" s="7" t="s">
        <v>30</v>
      </c>
      <c r="B21" s="2">
        <v>24</v>
      </c>
      <c r="C21" s="1">
        <v>15</v>
      </c>
      <c r="D21" s="22" t="s">
        <v>12</v>
      </c>
      <c r="F21" s="30">
        <f>(40-B21)/30</f>
        <v>0.53333333333333333</v>
      </c>
      <c r="G21" s="29">
        <f t="shared" si="15"/>
        <v>0.75</v>
      </c>
      <c r="H21" s="41">
        <f t="shared" si="16"/>
        <v>0.4</v>
      </c>
      <c r="J21" s="45">
        <f t="shared" si="10"/>
        <v>0.58780037326871049</v>
      </c>
      <c r="O21" s="3">
        <f t="shared" si="0"/>
        <v>20</v>
      </c>
      <c r="P21" s="11">
        <f t="shared" si="14"/>
        <v>0.57142857142857151</v>
      </c>
    </row>
    <row r="22" spans="1:16" x14ac:dyDescent="0.2">
      <c r="A22" s="7"/>
      <c r="D22" s="7"/>
      <c r="F22" s="9"/>
      <c r="H22" s="7"/>
      <c r="J22" s="47"/>
      <c r="O22" s="3">
        <f t="shared" si="0"/>
        <v>21</v>
      </c>
      <c r="P22" s="11">
        <f t="shared" si="14"/>
        <v>0.53571428571428581</v>
      </c>
    </row>
    <row r="23" spans="1:16" x14ac:dyDescent="0.2">
      <c r="A23" s="7"/>
      <c r="D23" s="7"/>
      <c r="F23" s="9"/>
      <c r="H23" s="7"/>
      <c r="J23" s="47"/>
      <c r="O23" s="3">
        <f t="shared" si="0"/>
        <v>22</v>
      </c>
      <c r="P23" s="10">
        <v>0.5</v>
      </c>
    </row>
    <row r="24" spans="1:16" x14ac:dyDescent="0.2">
      <c r="A24" s="7"/>
      <c r="D24" s="7"/>
      <c r="F24" s="9"/>
      <c r="H24" s="7"/>
      <c r="J24" s="47"/>
      <c r="O24" s="3">
        <f t="shared" si="0"/>
        <v>23</v>
      </c>
      <c r="P24" s="11">
        <f>P23+(P$31-P$23)/(O$31-O$23)</f>
        <v>0.4375</v>
      </c>
    </row>
    <row r="25" spans="1:16" x14ac:dyDescent="0.2">
      <c r="A25" s="7"/>
      <c r="D25" s="7"/>
      <c r="F25" s="9"/>
      <c r="H25" s="7"/>
      <c r="J25" s="47"/>
      <c r="O25" s="3">
        <f t="shared" si="0"/>
        <v>24</v>
      </c>
      <c r="P25" s="11">
        <f t="shared" ref="P25:P30" si="17">P24+(P$31-P$23)/(O$31-O$23)</f>
        <v>0.375</v>
      </c>
    </row>
    <row r="26" spans="1:16" x14ac:dyDescent="0.2">
      <c r="A26" s="7"/>
      <c r="D26" s="7"/>
      <c r="F26" s="9"/>
      <c r="H26" s="7"/>
      <c r="J26" s="47"/>
      <c r="O26" s="3">
        <f t="shared" si="0"/>
        <v>25</v>
      </c>
      <c r="P26" s="11">
        <f t="shared" si="17"/>
        <v>0.3125</v>
      </c>
    </row>
    <row r="27" spans="1:16" x14ac:dyDescent="0.2">
      <c r="A27" s="7"/>
      <c r="D27" s="7"/>
      <c r="F27" s="9"/>
      <c r="H27" s="7"/>
      <c r="J27" s="47"/>
      <c r="O27" s="3">
        <f t="shared" si="0"/>
        <v>26</v>
      </c>
      <c r="P27" s="11">
        <f t="shared" si="17"/>
        <v>0.25</v>
      </c>
    </row>
    <row r="28" spans="1:16" x14ac:dyDescent="0.2">
      <c r="A28" s="7"/>
      <c r="D28" s="7"/>
      <c r="F28" s="9"/>
      <c r="H28" s="7"/>
      <c r="J28" s="47"/>
      <c r="O28" s="3">
        <f t="shared" si="0"/>
        <v>27</v>
      </c>
      <c r="P28" s="11">
        <f t="shared" si="17"/>
        <v>0.1875</v>
      </c>
    </row>
    <row r="29" spans="1:16" x14ac:dyDescent="0.2">
      <c r="A29" s="7"/>
      <c r="D29" s="7"/>
      <c r="F29" s="9"/>
      <c r="H29" s="7"/>
      <c r="J29" s="47"/>
      <c r="O29" s="3">
        <f t="shared" si="0"/>
        <v>28</v>
      </c>
      <c r="P29" s="11">
        <f t="shared" si="17"/>
        <v>0.125</v>
      </c>
    </row>
    <row r="30" spans="1:16" x14ac:dyDescent="0.2">
      <c r="A30" s="7"/>
      <c r="D30" s="7"/>
      <c r="F30" s="9"/>
      <c r="H30" s="7"/>
      <c r="J30" s="47"/>
      <c r="O30" s="3">
        <f t="shared" si="0"/>
        <v>29</v>
      </c>
      <c r="P30" s="11">
        <f t="shared" si="17"/>
        <v>6.25E-2</v>
      </c>
    </row>
    <row r="31" spans="1:16" x14ac:dyDescent="0.2">
      <c r="A31" s="7"/>
      <c r="D31" s="7"/>
      <c r="F31" s="9"/>
      <c r="H31" s="7"/>
      <c r="J31" s="47"/>
      <c r="O31" s="5">
        <f>O30+1</f>
        <v>30</v>
      </c>
      <c r="P31" s="12">
        <v>0</v>
      </c>
    </row>
    <row r="32" spans="1:16" x14ac:dyDescent="0.2">
      <c r="A32" s="7"/>
      <c r="D32" s="7"/>
      <c r="F32" s="9"/>
      <c r="H32" s="7"/>
      <c r="J32" s="47"/>
    </row>
    <row r="33" spans="1:10" x14ac:dyDescent="0.2">
      <c r="A33" s="7"/>
      <c r="D33" s="7"/>
      <c r="F33" s="9"/>
      <c r="H33" s="7"/>
      <c r="J33" s="47"/>
    </row>
    <row r="34" spans="1:10" x14ac:dyDescent="0.2">
      <c r="A34" s="7"/>
      <c r="D34" s="7"/>
      <c r="F34" s="9"/>
      <c r="H34" s="7"/>
      <c r="J34" s="47"/>
    </row>
    <row r="35" spans="1:10" x14ac:dyDescent="0.2">
      <c r="A35" s="7"/>
      <c r="D35" s="7"/>
      <c r="F35" s="9"/>
      <c r="H35" s="7"/>
      <c r="J35" s="47"/>
    </row>
    <row r="36" spans="1:10" x14ac:dyDescent="0.2">
      <c r="A36" s="7"/>
      <c r="D36" s="7"/>
      <c r="F36" s="9"/>
      <c r="H36" s="7"/>
      <c r="J36" s="47"/>
    </row>
    <row r="37" spans="1:10" x14ac:dyDescent="0.2">
      <c r="A37" s="7"/>
      <c r="D37" s="7"/>
      <c r="F37" s="9"/>
      <c r="H37" s="7"/>
      <c r="J37" s="47"/>
    </row>
    <row r="38" spans="1:10" x14ac:dyDescent="0.2">
      <c r="A38" s="7"/>
      <c r="D38" s="7"/>
    </row>
  </sheetData>
  <mergeCells count="3">
    <mergeCell ref="F2:H2"/>
    <mergeCell ref="B6:D6"/>
    <mergeCell ref="F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3</vt:lpstr>
      <vt:lpstr>step 4</vt:lpstr>
      <vt:lpstr>step 5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Vilkkumaa Eeva</dc:creator>
  <cp:lastModifiedBy>Bor Test</cp:lastModifiedBy>
  <dcterms:created xsi:type="dcterms:W3CDTF">2021-02-01T12:05:16Z</dcterms:created>
  <dcterms:modified xsi:type="dcterms:W3CDTF">2024-02-04T19:56:54Z</dcterms:modified>
</cp:coreProperties>
</file>