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Business-Analytics-II\Lectures and Assignment 3\"/>
    </mc:Choice>
  </mc:AlternateContent>
  <xr:revisionPtr revIDLastSave="0" documentId="13_ncr:1_{41A8183B-37BB-4DF3-91D3-2A2041945C75}" xr6:coauthVersionLast="47" xr6:coauthVersionMax="47" xr10:uidLastSave="{00000000-0000-0000-0000-000000000000}"/>
  <bookViews>
    <workbookView xWindow="-108" yWindow="-108" windowWidth="23256" windowHeight="12576" xr2:uid="{D01DBF51-DB04-E34E-BCD6-D0A765F8F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O7" i="1"/>
  <c r="O6" i="1"/>
  <c r="O5" i="1"/>
  <c r="K50" i="1"/>
  <c r="I50" i="1"/>
  <c r="G50" i="1"/>
  <c r="K48" i="1"/>
  <c r="K47" i="1"/>
  <c r="I47" i="1"/>
  <c r="G48" i="1"/>
  <c r="G47" i="1"/>
  <c r="J48" i="1"/>
  <c r="H48" i="1"/>
  <c r="F48" i="1"/>
  <c r="J47" i="1"/>
  <c r="H47" i="1"/>
  <c r="F47" i="1"/>
  <c r="J46" i="1"/>
  <c r="H46" i="1"/>
  <c r="F46" i="1"/>
  <c r="F43" i="1" a="1"/>
  <c r="F43" i="1" s="1"/>
  <c r="L7" i="1" s="1"/>
  <c r="I6" i="1"/>
  <c r="O28" i="1"/>
  <c r="O29" i="1"/>
  <c r="O30" i="1"/>
  <c r="O31" i="1"/>
  <c r="O32" i="1"/>
  <c r="I48" i="1" s="1"/>
  <c r="O33" i="1"/>
  <c r="O34" i="1"/>
  <c r="O35" i="1"/>
  <c r="O36" i="1"/>
  <c r="O37" i="1"/>
  <c r="O38" i="1"/>
  <c r="I7" i="1" s="1"/>
  <c r="O39" i="1"/>
  <c r="O40" i="1"/>
  <c r="O41" i="1"/>
  <c r="O42" i="1"/>
  <c r="O43" i="1"/>
  <c r="O44" i="1"/>
  <c r="O45" i="1"/>
  <c r="O46" i="1"/>
  <c r="O47" i="1"/>
  <c r="G35" i="1" s="1"/>
  <c r="O27" i="1"/>
  <c r="O18" i="1"/>
  <c r="O19" i="1"/>
  <c r="O20" i="1"/>
  <c r="O21" i="1"/>
  <c r="O22" i="1"/>
  <c r="O23" i="1"/>
  <c r="O24" i="1"/>
  <c r="O25" i="1"/>
  <c r="O26" i="1"/>
  <c r="O17" i="1"/>
  <c r="I35" i="1" s="1"/>
  <c r="C16" i="1"/>
  <c r="C17" i="1"/>
  <c r="I33" i="1" s="1"/>
  <c r="C18" i="1"/>
  <c r="C19" i="1"/>
  <c r="I34" i="1"/>
  <c r="G34" i="1"/>
  <c r="C36" i="1"/>
  <c r="C37" i="1"/>
  <c r="C38" i="1"/>
  <c r="G46" i="1" s="1"/>
  <c r="C39" i="1"/>
  <c r="C40" i="1"/>
  <c r="C41" i="1"/>
  <c r="C42" i="1"/>
  <c r="C43" i="1"/>
  <c r="C44" i="1"/>
  <c r="C45" i="1"/>
  <c r="C46" i="1"/>
  <c r="C47" i="1"/>
  <c r="C48" i="1"/>
  <c r="C49" i="1"/>
  <c r="C50" i="1"/>
  <c r="G27" i="1" s="1"/>
  <c r="C21" i="1"/>
  <c r="C22" i="1"/>
  <c r="C23" i="1"/>
  <c r="C24" i="1"/>
  <c r="C25" i="1"/>
  <c r="C26" i="1"/>
  <c r="G21" i="1" s="1"/>
  <c r="C27" i="1"/>
  <c r="C28" i="1"/>
  <c r="C29" i="1"/>
  <c r="C30" i="1"/>
  <c r="C31" i="1"/>
  <c r="C32" i="1"/>
  <c r="I27" i="1" s="1"/>
  <c r="C33" i="1"/>
  <c r="C34" i="1"/>
  <c r="C35" i="1"/>
  <c r="I28" i="1"/>
  <c r="G28" i="1"/>
  <c r="G22" i="1"/>
  <c r="C20" i="1"/>
  <c r="I46" i="1" s="1"/>
  <c r="L6" i="1" l="1"/>
  <c r="L5" i="1"/>
  <c r="K46" i="1"/>
  <c r="G29" i="1"/>
  <c r="G23" i="1"/>
  <c r="I29" i="1"/>
  <c r="G33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<sst xmlns="http://schemas.openxmlformats.org/spreadsheetml/2006/main" count="104" uniqueCount="78">
  <si>
    <t>Note: please use only the green coloured cells for your answer input, do not add, merge, or delete cells or rows</t>
  </si>
  <si>
    <t>Alternative</t>
  </si>
  <si>
    <t>Length of employment (months)</t>
  </si>
  <si>
    <t>Rating of the programme</t>
  </si>
  <si>
    <t>Distance (km)</t>
  </si>
  <si>
    <t>a) Attribute specific utilities</t>
  </si>
  <si>
    <t>b) Attribute weights</t>
  </si>
  <si>
    <t>c) Expected total utilities</t>
  </si>
  <si>
    <t>Dublin</t>
  </si>
  <si>
    <t>5 stars</t>
  </si>
  <si>
    <t>u1(12)</t>
  </si>
  <si>
    <t>w1</t>
  </si>
  <si>
    <t>Wien</t>
  </si>
  <si>
    <t>4 stars</t>
  </si>
  <si>
    <t>u2(3 stars)</t>
  </si>
  <si>
    <t>w2</t>
  </si>
  <si>
    <t>Barcelona</t>
  </si>
  <si>
    <t>u3(2100)</t>
  </si>
  <si>
    <t>w3</t>
  </si>
  <si>
    <t>(3 stars,0.4; 4 stars,0.6)</t>
  </si>
  <si>
    <t>u1 min</t>
  </si>
  <si>
    <t>u1 max</t>
  </si>
  <si>
    <t>u3 min</t>
  </si>
  <si>
    <t>u3 max</t>
  </si>
  <si>
    <t>u1 utility (month), scaling linearly</t>
  </si>
  <si>
    <t>u2 utility (rating)</t>
  </si>
  <si>
    <t>u3 utility (distance)</t>
  </si>
  <si>
    <t>u3 B</t>
  </si>
  <si>
    <t>0.5 u3(0 km) + 0.5 u3 (3000 km) = u3 (1000 km)</t>
  </si>
  <si>
    <t>Scale the utilities so that most preferred performance level gets attribute-specific utility of one and the least preferred performance level the utility of zero</t>
  </si>
  <si>
    <t>Interpolating</t>
  </si>
  <si>
    <t>u2(x)</t>
  </si>
  <si>
    <t>1 star</t>
  </si>
  <si>
    <t>2 star</t>
  </si>
  <si>
    <t>3 star</t>
  </si>
  <si>
    <t>4 star</t>
  </si>
  <si>
    <t>5 star</t>
  </si>
  <si>
    <t>x - month</t>
  </si>
  <si>
    <t>u1(x)</t>
  </si>
  <si>
    <t>x - star</t>
  </si>
  <si>
    <t>u1</t>
  </si>
  <si>
    <t>u2</t>
  </si>
  <si>
    <t>u3</t>
  </si>
  <si>
    <t>x^check</t>
  </si>
  <si>
    <t>C</t>
  </si>
  <si>
    <t>D</t>
  </si>
  <si>
    <t>E</t>
  </si>
  <si>
    <t>F</t>
  </si>
  <si>
    <t>12 month</t>
  </si>
  <si>
    <t>x - km</t>
  </si>
  <si>
    <t>u3(x)</t>
  </si>
  <si>
    <t>u(C)</t>
  </si>
  <si>
    <t>u(D)</t>
  </si>
  <si>
    <t xml:space="preserve">u(E) </t>
  </si>
  <si>
    <t>u(F)</t>
  </si>
  <si>
    <t>(a) First internal observation, C and D are equally desirable</t>
  </si>
  <si>
    <t>(a) Second internal observation, E and F are equally desirable</t>
  </si>
  <si>
    <t>Interpolating (0 - 1000km)</t>
  </si>
  <si>
    <t>Interpolating (1000 - 3000km)</t>
  </si>
  <si>
    <t>Systems of equations to find w1, w2, w3 for part (b)</t>
  </si>
  <si>
    <t>Equation 1</t>
  </si>
  <si>
    <t>Equation 2</t>
  </si>
  <si>
    <t>Equation 3</t>
  </si>
  <si>
    <t>Eq. 2</t>
  </si>
  <si>
    <t>Eq. 3</t>
  </si>
  <si>
    <t>const</t>
  </si>
  <si>
    <t># w_i summed to 1</t>
  </si>
  <si>
    <t>Answer</t>
  </si>
  <si>
    <t>w1 * u1</t>
  </si>
  <si>
    <t>w2 * u2</t>
  </si>
  <si>
    <t>w3 * u3</t>
  </si>
  <si>
    <t>Equals U</t>
  </si>
  <si>
    <t>u(Dublin)</t>
  </si>
  <si>
    <t>u(Wien)</t>
  </si>
  <si>
    <t>u(Barcelona)</t>
  </si>
  <si>
    <t xml:space="preserve">Total utility for the three intern places, answer for part (c) </t>
  </si>
  <si>
    <t>U(total)</t>
  </si>
  <si>
    <t>U(x^check)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</si>
</sst>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/>
    <xf numFmtId="0" fontId="0" fillId="0" borderId="12" xfId="0" applyBorder="1"/>
    <xf numFmtId="166" fontId="0" fillId="0" borderId="12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2" borderId="1" xfId="0" applyNumberFormat="1" applyFill="1" applyBorder="1"/>
    <xf numFmtId="166" fontId="0" fillId="2" borderId="2" xfId="0" applyNumberFormat="1" applyFill="1" applyBorder="1"/>
    <xf numFmtId="166" fontId="0" fillId="2" borderId="3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0213-0385-E547-AEB2-BA17EF4E63D1}">
  <dimension ref="A1:P50"/>
  <sheetViews>
    <sheetView tabSelected="1" workbookViewId="0">
      <selection activeCell="K37" sqref="K37"/>
    </sheetView>
  </sheetViews>
  <sheetFormatPr defaultColWidth="11.19921875" defaultRowHeight="15.6" x14ac:dyDescent="0.3"/>
  <cols>
    <col min="1" max="1" width="14.8984375" customWidth="1"/>
    <col min="3" max="3" width="12.5" customWidth="1"/>
    <col min="4" max="4" width="20.69921875" bestFit="1" customWidth="1"/>
    <col min="5" max="5" width="12.5" customWidth="1"/>
    <col min="7" max="7" width="12.69921875" customWidth="1"/>
    <col min="10" max="10" width="20.796875" customWidth="1"/>
    <col min="11" max="11" width="13.796875" customWidth="1"/>
    <col min="12" max="12" width="14.59765625" customWidth="1"/>
    <col min="13" max="13" width="26.09765625" customWidth="1"/>
  </cols>
  <sheetData>
    <row r="1" spans="1:16" x14ac:dyDescent="0.3">
      <c r="A1" s="10" t="s">
        <v>0</v>
      </c>
    </row>
    <row r="4" spans="1:16" ht="46.8" x14ac:dyDescent="0.3">
      <c r="B4" s="5" t="s">
        <v>1</v>
      </c>
      <c r="C4" s="6" t="s">
        <v>2</v>
      </c>
      <c r="D4" s="6" t="s">
        <v>3</v>
      </c>
      <c r="E4" s="6" t="s">
        <v>4</v>
      </c>
      <c r="H4" s="1" t="s">
        <v>5</v>
      </c>
      <c r="K4" s="1" t="s">
        <v>6</v>
      </c>
      <c r="N4" s="1" t="s">
        <v>7</v>
      </c>
    </row>
    <row r="5" spans="1:16" x14ac:dyDescent="0.3">
      <c r="B5" t="s">
        <v>8</v>
      </c>
      <c r="C5" s="3">
        <v>18</v>
      </c>
      <c r="D5" s="3" t="s">
        <v>9</v>
      </c>
      <c r="E5" s="3">
        <v>2000</v>
      </c>
      <c r="H5" t="s">
        <v>10</v>
      </c>
      <c r="I5" s="38">
        <f>C26</f>
        <v>0.2</v>
      </c>
      <c r="K5" t="s">
        <v>11</v>
      </c>
      <c r="L5" s="7">
        <f>H43</f>
        <v>0.45454545454545453</v>
      </c>
      <c r="N5" t="s">
        <v>8</v>
      </c>
      <c r="O5" s="42">
        <f>G50</f>
        <v>0.75</v>
      </c>
    </row>
    <row r="6" spans="1:16" x14ac:dyDescent="0.3">
      <c r="B6" t="s">
        <v>12</v>
      </c>
      <c r="C6" s="3">
        <v>9</v>
      </c>
      <c r="D6" s="3" t="s">
        <v>13</v>
      </c>
      <c r="E6" s="3">
        <v>1500</v>
      </c>
      <c r="H6" t="s">
        <v>14</v>
      </c>
      <c r="I6" s="8">
        <f>F15</f>
        <v>0.7</v>
      </c>
      <c r="K6" t="s">
        <v>15</v>
      </c>
      <c r="L6" s="8">
        <f>G43</f>
        <v>0.27272727272727282</v>
      </c>
      <c r="N6" t="s">
        <v>12</v>
      </c>
      <c r="O6" s="43">
        <f>I50</f>
        <v>0.40227272727272734</v>
      </c>
    </row>
    <row r="7" spans="1:16" x14ac:dyDescent="0.3">
      <c r="B7" s="2" t="s">
        <v>16</v>
      </c>
      <c r="C7" s="4">
        <v>24</v>
      </c>
      <c r="D7" s="4" t="s">
        <v>19</v>
      </c>
      <c r="E7" s="4">
        <v>2600</v>
      </c>
      <c r="H7" t="s">
        <v>17</v>
      </c>
      <c r="I7" s="9">
        <f>O38</f>
        <v>0.77500000000000002</v>
      </c>
      <c r="K7" t="s">
        <v>18</v>
      </c>
      <c r="L7" s="9">
        <f>F43</f>
        <v>0.27272727272727271</v>
      </c>
      <c r="N7" t="s">
        <v>16</v>
      </c>
      <c r="O7" s="44">
        <f>K50</f>
        <v>0.90863636363636369</v>
      </c>
    </row>
    <row r="9" spans="1:16" x14ac:dyDescent="0.3">
      <c r="A9" t="s">
        <v>29</v>
      </c>
    </row>
    <row r="10" spans="1:16" ht="16.2" thickBot="1" x14ac:dyDescent="0.35"/>
    <row r="11" spans="1:16" x14ac:dyDescent="0.3">
      <c r="A11" s="47" t="s">
        <v>24</v>
      </c>
      <c r="B11" s="48"/>
      <c r="C11" s="49"/>
      <c r="E11" s="47" t="s">
        <v>25</v>
      </c>
      <c r="F11" s="49"/>
      <c r="M11" s="47" t="s">
        <v>26</v>
      </c>
      <c r="N11" s="48"/>
      <c r="O11" s="49"/>
    </row>
    <row r="12" spans="1:16" x14ac:dyDescent="0.3">
      <c r="A12" s="18"/>
      <c r="B12" s="3" t="s">
        <v>37</v>
      </c>
      <c r="C12" s="19" t="s">
        <v>38</v>
      </c>
      <c r="E12" s="18" t="s">
        <v>39</v>
      </c>
      <c r="F12" s="19" t="s">
        <v>31</v>
      </c>
      <c r="M12" s="18"/>
      <c r="N12" s="3" t="s">
        <v>49</v>
      </c>
      <c r="O12" s="19" t="s">
        <v>50</v>
      </c>
    </row>
    <row r="13" spans="1:16" x14ac:dyDescent="0.3">
      <c r="A13" s="18" t="s">
        <v>20</v>
      </c>
      <c r="B13" s="23">
        <v>9</v>
      </c>
      <c r="C13" s="24">
        <v>0</v>
      </c>
      <c r="E13" s="18" t="s">
        <v>32</v>
      </c>
      <c r="F13" s="19">
        <v>0</v>
      </c>
      <c r="M13" s="18" t="s">
        <v>22</v>
      </c>
      <c r="N13" s="3">
        <v>0</v>
      </c>
      <c r="O13" s="19">
        <v>0</v>
      </c>
    </row>
    <row r="14" spans="1:16" x14ac:dyDescent="0.3">
      <c r="A14" s="18" t="s">
        <v>21</v>
      </c>
      <c r="B14" s="23">
        <v>24</v>
      </c>
      <c r="C14" s="24">
        <v>1</v>
      </c>
      <c r="E14" s="18" t="s">
        <v>33</v>
      </c>
      <c r="F14" s="19">
        <v>0.5</v>
      </c>
      <c r="M14" s="18" t="s">
        <v>23</v>
      </c>
      <c r="N14" s="3">
        <v>3000</v>
      </c>
      <c r="O14" s="19">
        <v>1</v>
      </c>
    </row>
    <row r="15" spans="1:16" x14ac:dyDescent="0.3">
      <c r="A15" s="18"/>
      <c r="B15" s="3"/>
      <c r="C15" s="19"/>
      <c r="E15" s="18" t="s">
        <v>34</v>
      </c>
      <c r="F15" s="19">
        <v>0.7</v>
      </c>
      <c r="M15" s="18" t="s">
        <v>27</v>
      </c>
      <c r="N15" s="3">
        <v>1000</v>
      </c>
      <c r="O15" s="19">
        <v>0.5</v>
      </c>
      <c r="P15" t="s">
        <v>28</v>
      </c>
    </row>
    <row r="16" spans="1:16" x14ac:dyDescent="0.3">
      <c r="A16" s="18" t="s">
        <v>30</v>
      </c>
      <c r="B16" s="3">
        <v>7</v>
      </c>
      <c r="C16" s="24">
        <f t="shared" ref="C16:C19" si="0">(B16-$B$13)/($B$14-$B$13)</f>
        <v>-0.13333333333333333</v>
      </c>
      <c r="E16" s="18" t="s">
        <v>35</v>
      </c>
      <c r="F16" s="19">
        <v>0.85</v>
      </c>
      <c r="M16" s="18"/>
      <c r="N16" s="3"/>
      <c r="O16" s="19"/>
    </row>
    <row r="17" spans="1:15" ht="16.2" thickBot="1" x14ac:dyDescent="0.35">
      <c r="A17" s="18"/>
      <c r="B17" s="3">
        <v>7.5</v>
      </c>
      <c r="C17" s="24">
        <f t="shared" si="0"/>
        <v>-0.1</v>
      </c>
      <c r="E17" s="20" t="s">
        <v>36</v>
      </c>
      <c r="F17" s="21">
        <v>1</v>
      </c>
      <c r="M17" s="18" t="s">
        <v>57</v>
      </c>
      <c r="N17" s="3">
        <v>0</v>
      </c>
      <c r="O17" s="19">
        <f t="shared" ref="O17:O26" si="1">(N17 - $N$13)/($N$15-$N$13) * $O$15</f>
        <v>0</v>
      </c>
    </row>
    <row r="18" spans="1:15" x14ac:dyDescent="0.3">
      <c r="A18" s="18"/>
      <c r="B18" s="3">
        <v>8</v>
      </c>
      <c r="C18" s="24">
        <f t="shared" si="0"/>
        <v>-6.6666666666666666E-2</v>
      </c>
      <c r="E18" s="3"/>
      <c r="F18" s="3"/>
      <c r="M18" s="18"/>
      <c r="N18" s="3">
        <v>100</v>
      </c>
      <c r="O18" s="19">
        <f t="shared" si="1"/>
        <v>0.05</v>
      </c>
    </row>
    <row r="19" spans="1:15" ht="16.2" thickBot="1" x14ac:dyDescent="0.35">
      <c r="A19" s="18"/>
      <c r="B19" s="3">
        <v>8.5</v>
      </c>
      <c r="C19" s="24">
        <f t="shared" si="0"/>
        <v>-3.3333333333333333E-2</v>
      </c>
      <c r="M19" s="18"/>
      <c r="N19" s="3">
        <v>200</v>
      </c>
      <c r="O19" s="19">
        <f t="shared" si="1"/>
        <v>0.1</v>
      </c>
    </row>
    <row r="20" spans="1:15" x14ac:dyDescent="0.3">
      <c r="A20" s="18"/>
      <c r="B20" s="34">
        <v>9</v>
      </c>
      <c r="C20" s="24">
        <f>(B20-$B$13)/($B$14-$B$13)</f>
        <v>0</v>
      </c>
      <c r="E20" s="26" t="s">
        <v>43</v>
      </c>
      <c r="F20" s="53" t="s">
        <v>77</v>
      </c>
      <c r="G20" s="54">
        <f>SUMPRODUCT(G21:G23,L5:L7)</f>
        <v>0.49318181818181822</v>
      </c>
      <c r="M20" s="18"/>
      <c r="N20" s="3">
        <v>300</v>
      </c>
      <c r="O20" s="19">
        <f t="shared" si="1"/>
        <v>0.15</v>
      </c>
    </row>
    <row r="21" spans="1:15" x14ac:dyDescent="0.3">
      <c r="A21" s="18"/>
      <c r="B21" s="34">
        <v>9.5</v>
      </c>
      <c r="C21" s="24">
        <f t="shared" ref="C21:C50" si="2">(B21-$B$13)/($B$14-$B$13)</f>
        <v>3.3333333333333333E-2</v>
      </c>
      <c r="E21" s="27" t="s">
        <v>40</v>
      </c>
      <c r="F21" s="28" t="s">
        <v>48</v>
      </c>
      <c r="G21" s="29">
        <f>C26</f>
        <v>0.2</v>
      </c>
      <c r="M21" s="18"/>
      <c r="N21" s="3">
        <v>400</v>
      </c>
      <c r="O21" s="19">
        <f t="shared" si="1"/>
        <v>0.2</v>
      </c>
    </row>
    <row r="22" spans="1:15" x14ac:dyDescent="0.3">
      <c r="A22" s="18"/>
      <c r="B22" s="34">
        <v>10</v>
      </c>
      <c r="C22" s="24">
        <f t="shared" si="2"/>
        <v>6.6666666666666666E-2</v>
      </c>
      <c r="E22" s="27" t="s">
        <v>41</v>
      </c>
      <c r="F22" s="28" t="s">
        <v>34</v>
      </c>
      <c r="G22" s="30">
        <f>F15</f>
        <v>0.7</v>
      </c>
      <c r="M22" s="18"/>
      <c r="N22" s="3">
        <v>500</v>
      </c>
      <c r="O22" s="19">
        <f t="shared" si="1"/>
        <v>0.25</v>
      </c>
    </row>
    <row r="23" spans="1:15" ht="16.2" thickBot="1" x14ac:dyDescent="0.35">
      <c r="A23" s="18"/>
      <c r="B23" s="34">
        <v>10.5</v>
      </c>
      <c r="C23" s="24">
        <f t="shared" si="2"/>
        <v>0.1</v>
      </c>
      <c r="E23" s="31" t="s">
        <v>42</v>
      </c>
      <c r="F23" s="32">
        <v>2100</v>
      </c>
      <c r="G23" s="33">
        <f>O38</f>
        <v>0.77500000000000002</v>
      </c>
      <c r="M23" s="18"/>
      <c r="N23" s="3">
        <v>600</v>
      </c>
      <c r="O23" s="19">
        <f t="shared" si="1"/>
        <v>0.3</v>
      </c>
    </row>
    <row r="24" spans="1:15" ht="16.2" thickBot="1" x14ac:dyDescent="0.35">
      <c r="A24" s="18"/>
      <c r="B24" s="34">
        <v>11</v>
      </c>
      <c r="C24" s="24">
        <f t="shared" si="2"/>
        <v>0.13333333333333333</v>
      </c>
      <c r="M24" s="18"/>
      <c r="N24" s="3">
        <v>700</v>
      </c>
      <c r="O24" s="19">
        <f t="shared" si="1"/>
        <v>0.35</v>
      </c>
    </row>
    <row r="25" spans="1:15" x14ac:dyDescent="0.3">
      <c r="A25" s="18"/>
      <c r="B25" s="34">
        <v>11.5</v>
      </c>
      <c r="C25" s="24">
        <f t="shared" si="2"/>
        <v>0.16666666666666666</v>
      </c>
      <c r="E25" s="47" t="s">
        <v>55</v>
      </c>
      <c r="F25" s="48"/>
      <c r="G25" s="48"/>
      <c r="H25" s="48"/>
      <c r="I25" s="49"/>
      <c r="M25" s="18"/>
      <c r="N25" s="3">
        <v>800</v>
      </c>
      <c r="O25" s="19">
        <f t="shared" si="1"/>
        <v>0.4</v>
      </c>
    </row>
    <row r="26" spans="1:15" x14ac:dyDescent="0.3">
      <c r="A26" s="18"/>
      <c r="B26" s="34">
        <v>12</v>
      </c>
      <c r="C26" s="24">
        <f t="shared" si="2"/>
        <v>0.2</v>
      </c>
      <c r="E26" s="18" t="s">
        <v>63</v>
      </c>
      <c r="F26" s="3" t="s">
        <v>44</v>
      </c>
      <c r="G26" s="3" t="s">
        <v>51</v>
      </c>
      <c r="H26" s="3" t="s">
        <v>45</v>
      </c>
      <c r="I26" s="19" t="s">
        <v>52</v>
      </c>
      <c r="M26" s="18"/>
      <c r="N26" s="3">
        <v>900</v>
      </c>
      <c r="O26" s="19">
        <f t="shared" si="1"/>
        <v>0.45</v>
      </c>
    </row>
    <row r="27" spans="1:15" x14ac:dyDescent="0.3">
      <c r="A27" s="18"/>
      <c r="B27" s="34">
        <v>12.5</v>
      </c>
      <c r="C27" s="24">
        <f t="shared" si="2"/>
        <v>0.23333333333333334</v>
      </c>
      <c r="E27" s="18" t="s">
        <v>40</v>
      </c>
      <c r="F27" s="3">
        <v>24</v>
      </c>
      <c r="G27" s="23">
        <f>C50</f>
        <v>1</v>
      </c>
      <c r="H27" s="3">
        <v>15</v>
      </c>
      <c r="I27" s="24">
        <f>C32</f>
        <v>0.4</v>
      </c>
      <c r="M27" s="18" t="s">
        <v>58</v>
      </c>
      <c r="N27" s="3">
        <v>1000</v>
      </c>
      <c r="O27" s="19">
        <f t="shared" ref="O27:O47" si="3" xml:space="preserve"> (N27-$N$15)/($N$14-$N$15) * ($O$14 -  $O$15) + $O$15</f>
        <v>0.5</v>
      </c>
    </row>
    <row r="28" spans="1:15" x14ac:dyDescent="0.3">
      <c r="A28" s="18"/>
      <c r="B28" s="34">
        <v>13</v>
      </c>
      <c r="C28" s="24">
        <f t="shared" si="2"/>
        <v>0.26666666666666666</v>
      </c>
      <c r="E28" s="18" t="s">
        <v>41</v>
      </c>
      <c r="F28" s="3" t="s">
        <v>32</v>
      </c>
      <c r="G28" s="3">
        <f>F13</f>
        <v>0</v>
      </c>
      <c r="H28" s="3" t="s">
        <v>36</v>
      </c>
      <c r="I28" s="19">
        <f>F17</f>
        <v>1</v>
      </c>
      <c r="M28" s="18"/>
      <c r="N28" s="3">
        <v>1100</v>
      </c>
      <c r="O28" s="19">
        <f t="shared" si="3"/>
        <v>0.52500000000000002</v>
      </c>
    </row>
    <row r="29" spans="1:15" ht="16.2" thickBot="1" x14ac:dyDescent="0.35">
      <c r="A29" s="18"/>
      <c r="B29" s="34">
        <v>13.5</v>
      </c>
      <c r="C29" s="24">
        <f t="shared" si="2"/>
        <v>0.3</v>
      </c>
      <c r="E29" s="20" t="s">
        <v>42</v>
      </c>
      <c r="F29" s="36">
        <v>3000</v>
      </c>
      <c r="G29" s="36">
        <f>O47</f>
        <v>1</v>
      </c>
      <c r="H29" s="36">
        <v>3000</v>
      </c>
      <c r="I29" s="21">
        <f>O47</f>
        <v>1</v>
      </c>
      <c r="M29" s="18"/>
      <c r="N29" s="3">
        <v>1200</v>
      </c>
      <c r="O29" s="19">
        <f t="shared" si="3"/>
        <v>0.55000000000000004</v>
      </c>
    </row>
    <row r="30" spans="1:15" ht="16.2" thickBot="1" x14ac:dyDescent="0.35">
      <c r="A30" s="18"/>
      <c r="B30" s="34">
        <v>14</v>
      </c>
      <c r="C30" s="24">
        <f t="shared" si="2"/>
        <v>0.33333333333333331</v>
      </c>
      <c r="M30" s="18"/>
      <c r="N30" s="3">
        <v>1300</v>
      </c>
      <c r="O30" s="19">
        <f t="shared" si="3"/>
        <v>0.57499999999999996</v>
      </c>
    </row>
    <row r="31" spans="1:15" x14ac:dyDescent="0.3">
      <c r="A31" s="18"/>
      <c r="B31" s="34">
        <v>14.5</v>
      </c>
      <c r="C31" s="24">
        <f t="shared" si="2"/>
        <v>0.36666666666666664</v>
      </c>
      <c r="E31" s="47" t="s">
        <v>56</v>
      </c>
      <c r="F31" s="48"/>
      <c r="G31" s="48"/>
      <c r="H31" s="48"/>
      <c r="I31" s="49"/>
      <c r="M31" s="18"/>
      <c r="N31" s="3">
        <v>1400</v>
      </c>
      <c r="O31" s="19">
        <f t="shared" si="3"/>
        <v>0.6</v>
      </c>
    </row>
    <row r="32" spans="1:15" x14ac:dyDescent="0.3">
      <c r="A32" s="12"/>
      <c r="B32" s="34">
        <v>15</v>
      </c>
      <c r="C32" s="24">
        <f t="shared" si="2"/>
        <v>0.4</v>
      </c>
      <c r="E32" s="18" t="s">
        <v>64</v>
      </c>
      <c r="F32" s="3" t="s">
        <v>46</v>
      </c>
      <c r="G32" s="3" t="s">
        <v>53</v>
      </c>
      <c r="H32" s="3" t="s">
        <v>47</v>
      </c>
      <c r="I32" s="19" t="s">
        <v>54</v>
      </c>
      <c r="M32" s="18"/>
      <c r="N32" s="3">
        <v>1500</v>
      </c>
      <c r="O32" s="19">
        <f t="shared" si="3"/>
        <v>0.625</v>
      </c>
    </row>
    <row r="33" spans="1:15" x14ac:dyDescent="0.3">
      <c r="A33" s="12"/>
      <c r="B33" s="34">
        <v>15.5</v>
      </c>
      <c r="C33" s="24">
        <f t="shared" si="2"/>
        <v>0.43333333333333335</v>
      </c>
      <c r="E33" s="27" t="s">
        <v>40</v>
      </c>
      <c r="F33" s="28">
        <v>7.5</v>
      </c>
      <c r="G33" s="37">
        <f>C17</f>
        <v>-0.1</v>
      </c>
      <c r="H33" s="28">
        <v>7.5</v>
      </c>
      <c r="I33" s="29">
        <f>C17</f>
        <v>-0.1</v>
      </c>
      <c r="M33" s="18"/>
      <c r="N33" s="3">
        <v>1600</v>
      </c>
      <c r="O33" s="19">
        <f t="shared" si="3"/>
        <v>0.65</v>
      </c>
    </row>
    <row r="34" spans="1:15" x14ac:dyDescent="0.3">
      <c r="A34" s="12"/>
      <c r="B34" s="34">
        <v>16</v>
      </c>
      <c r="C34" s="24">
        <f t="shared" si="2"/>
        <v>0.46666666666666667</v>
      </c>
      <c r="E34" s="27" t="s">
        <v>41</v>
      </c>
      <c r="F34" s="28" t="s">
        <v>32</v>
      </c>
      <c r="G34" s="28">
        <f>F13</f>
        <v>0</v>
      </c>
      <c r="H34" s="28" t="s">
        <v>9</v>
      </c>
      <c r="I34" s="30">
        <f>F17</f>
        <v>1</v>
      </c>
      <c r="M34" s="18"/>
      <c r="N34" s="3">
        <v>1700</v>
      </c>
      <c r="O34" s="19">
        <f t="shared" si="3"/>
        <v>0.67500000000000004</v>
      </c>
    </row>
    <row r="35" spans="1:15" ht="16.2" thickBot="1" x14ac:dyDescent="0.35">
      <c r="A35" s="12"/>
      <c r="B35" s="34">
        <v>16.5</v>
      </c>
      <c r="C35" s="24">
        <f t="shared" si="2"/>
        <v>0.5</v>
      </c>
      <c r="E35" s="31" t="s">
        <v>42</v>
      </c>
      <c r="F35" s="32">
        <v>3000</v>
      </c>
      <c r="G35" s="32">
        <f>O47</f>
        <v>1</v>
      </c>
      <c r="H35" s="32">
        <v>0</v>
      </c>
      <c r="I35" s="33">
        <f>O17</f>
        <v>0</v>
      </c>
      <c r="M35" s="18"/>
      <c r="N35" s="3">
        <v>1800</v>
      </c>
      <c r="O35" s="19">
        <f t="shared" si="3"/>
        <v>0.7</v>
      </c>
    </row>
    <row r="36" spans="1:15" ht="16.2" thickBot="1" x14ac:dyDescent="0.35">
      <c r="A36" s="12"/>
      <c r="B36" s="34">
        <v>17</v>
      </c>
      <c r="C36" s="24">
        <f>(B36-$B$13)/($B$14-$B$13)</f>
        <v>0.53333333333333333</v>
      </c>
      <c r="M36" s="18"/>
      <c r="N36" s="3">
        <v>1900</v>
      </c>
      <c r="O36" s="19">
        <f t="shared" si="3"/>
        <v>0.72499999999999998</v>
      </c>
    </row>
    <row r="37" spans="1:15" x14ac:dyDescent="0.3">
      <c r="A37" s="12"/>
      <c r="B37" s="34">
        <v>17.5</v>
      </c>
      <c r="C37" s="24">
        <f t="shared" si="2"/>
        <v>0.56666666666666665</v>
      </c>
      <c r="E37" s="45" t="s">
        <v>59</v>
      </c>
      <c r="F37" s="46"/>
      <c r="G37" s="46"/>
      <c r="H37" s="46"/>
      <c r="I37" s="46"/>
      <c r="J37" s="11"/>
      <c r="M37" s="18"/>
      <c r="N37" s="3">
        <v>2000</v>
      </c>
      <c r="O37" s="19">
        <f t="shared" si="3"/>
        <v>0.75</v>
      </c>
    </row>
    <row r="38" spans="1:15" x14ac:dyDescent="0.3">
      <c r="A38" s="12"/>
      <c r="B38" s="34">
        <v>18</v>
      </c>
      <c r="C38" s="24">
        <f t="shared" si="2"/>
        <v>0.6</v>
      </c>
      <c r="E38" s="12"/>
      <c r="F38" s="3" t="s">
        <v>68</v>
      </c>
      <c r="G38" s="3" t="s">
        <v>69</v>
      </c>
      <c r="H38" s="3" t="s">
        <v>70</v>
      </c>
      <c r="I38" s="3" t="s">
        <v>71</v>
      </c>
      <c r="J38" s="13"/>
      <c r="M38" s="18"/>
      <c r="N38" s="3">
        <v>2100</v>
      </c>
      <c r="O38" s="19">
        <f t="shared" si="3"/>
        <v>0.77500000000000002</v>
      </c>
    </row>
    <row r="39" spans="1:15" x14ac:dyDescent="0.3">
      <c r="A39" s="12"/>
      <c r="B39" s="34">
        <v>18.5</v>
      </c>
      <c r="C39" s="24">
        <f t="shared" si="2"/>
        <v>0.6333333333333333</v>
      </c>
      <c r="E39" s="12" t="s">
        <v>60</v>
      </c>
      <c r="F39" s="55">
        <v>1</v>
      </c>
      <c r="G39">
        <v>1</v>
      </c>
      <c r="H39">
        <v>1</v>
      </c>
      <c r="I39">
        <v>1</v>
      </c>
      <c r="J39" s="13" t="s">
        <v>66</v>
      </c>
      <c r="M39" s="18"/>
      <c r="N39" s="3">
        <v>2200</v>
      </c>
      <c r="O39" s="19">
        <f t="shared" si="3"/>
        <v>0.8</v>
      </c>
    </row>
    <row r="40" spans="1:15" x14ac:dyDescent="0.3">
      <c r="A40" s="12"/>
      <c r="B40" s="34">
        <v>19</v>
      </c>
      <c r="C40" s="24">
        <f t="shared" si="2"/>
        <v>0.66666666666666663</v>
      </c>
      <c r="E40" s="12" t="s">
        <v>61</v>
      </c>
      <c r="F40">
        <v>0.6</v>
      </c>
      <c r="G40">
        <v>-1</v>
      </c>
      <c r="H40">
        <v>0</v>
      </c>
      <c r="I40">
        <v>0</v>
      </c>
      <c r="J40" s="13"/>
      <c r="M40" s="18"/>
      <c r="N40" s="3">
        <v>2300</v>
      </c>
      <c r="O40" s="19">
        <f t="shared" si="3"/>
        <v>0.82499999999999996</v>
      </c>
    </row>
    <row r="41" spans="1:15" x14ac:dyDescent="0.3">
      <c r="A41" s="12"/>
      <c r="B41" s="34">
        <v>19.5</v>
      </c>
      <c r="C41" s="24">
        <f t="shared" si="2"/>
        <v>0.7</v>
      </c>
      <c r="E41" s="12" t="s">
        <v>62</v>
      </c>
      <c r="F41">
        <v>0</v>
      </c>
      <c r="G41">
        <v>1</v>
      </c>
      <c r="H41">
        <v>-1</v>
      </c>
      <c r="I41">
        <v>0</v>
      </c>
      <c r="J41" s="13"/>
      <c r="M41" s="18"/>
      <c r="N41" s="3">
        <v>2400</v>
      </c>
      <c r="O41" s="19">
        <f t="shared" si="3"/>
        <v>0.85</v>
      </c>
    </row>
    <row r="42" spans="1:15" x14ac:dyDescent="0.3">
      <c r="A42" s="12"/>
      <c r="B42" s="34">
        <v>20</v>
      </c>
      <c r="C42" s="24">
        <f t="shared" si="2"/>
        <v>0.73333333333333328</v>
      </c>
      <c r="E42" s="12" t="s">
        <v>67</v>
      </c>
      <c r="F42" s="3" t="s">
        <v>18</v>
      </c>
      <c r="G42" s="3" t="s">
        <v>15</v>
      </c>
      <c r="H42" s="3" t="s">
        <v>11</v>
      </c>
      <c r="I42" s="3" t="s">
        <v>65</v>
      </c>
      <c r="J42" s="13"/>
      <c r="M42" s="18"/>
      <c r="N42" s="3">
        <v>2500</v>
      </c>
      <c r="O42" s="19">
        <f t="shared" si="3"/>
        <v>0.875</v>
      </c>
    </row>
    <row r="43" spans="1:15" ht="16.2" thickBot="1" x14ac:dyDescent="0.35">
      <c r="A43" s="12"/>
      <c r="B43" s="34">
        <v>20.5</v>
      </c>
      <c r="C43" s="24">
        <f t="shared" si="2"/>
        <v>0.76666666666666672</v>
      </c>
      <c r="E43" s="14"/>
      <c r="F43" s="39" cm="1">
        <f t="array" ref="F43:I43">LINEST(I39:I41,F39:H41,FALSE,FALSE)</f>
        <v>0.27272727272727271</v>
      </c>
      <c r="G43" s="39">
        <v>0.27272727272727282</v>
      </c>
      <c r="H43" s="39">
        <v>0.45454545454545453</v>
      </c>
      <c r="I43" s="39">
        <v>0</v>
      </c>
      <c r="J43" s="15"/>
      <c r="M43" s="18"/>
      <c r="N43" s="3">
        <v>2600</v>
      </c>
      <c r="O43" s="19">
        <f t="shared" si="3"/>
        <v>0.9</v>
      </c>
    </row>
    <row r="44" spans="1:15" ht="16.2" thickBot="1" x14ac:dyDescent="0.35">
      <c r="A44" s="12"/>
      <c r="B44" s="34">
        <v>21</v>
      </c>
      <c r="C44" s="24">
        <f t="shared" si="2"/>
        <v>0.8</v>
      </c>
      <c r="M44" s="18"/>
      <c r="N44" s="3">
        <v>2700</v>
      </c>
      <c r="O44" s="19">
        <f t="shared" si="3"/>
        <v>0.92500000000000004</v>
      </c>
    </row>
    <row r="45" spans="1:15" x14ac:dyDescent="0.3">
      <c r="A45" s="12"/>
      <c r="B45" s="34">
        <v>21.5</v>
      </c>
      <c r="C45" s="24">
        <f t="shared" si="2"/>
        <v>0.83333333333333337</v>
      </c>
      <c r="E45" s="16"/>
      <c r="F45" s="22" t="s">
        <v>8</v>
      </c>
      <c r="G45" s="22" t="s">
        <v>72</v>
      </c>
      <c r="H45" s="22" t="s">
        <v>12</v>
      </c>
      <c r="I45" s="22" t="s">
        <v>73</v>
      </c>
      <c r="J45" s="22" t="s">
        <v>16</v>
      </c>
      <c r="K45" s="17" t="s">
        <v>74</v>
      </c>
      <c r="M45" s="18"/>
      <c r="N45" s="3">
        <v>2800</v>
      </c>
      <c r="O45" s="19">
        <f t="shared" si="3"/>
        <v>0.95</v>
      </c>
    </row>
    <row r="46" spans="1:15" x14ac:dyDescent="0.3">
      <c r="A46" s="12"/>
      <c r="B46" s="34">
        <v>22</v>
      </c>
      <c r="C46" s="24">
        <f t="shared" si="2"/>
        <v>0.8666666666666667</v>
      </c>
      <c r="E46" s="27" t="s">
        <v>40</v>
      </c>
      <c r="F46" s="3">
        <f>C5</f>
        <v>18</v>
      </c>
      <c r="G46" s="23">
        <f>C38</f>
        <v>0.6</v>
      </c>
      <c r="H46" s="3">
        <f>C6</f>
        <v>9</v>
      </c>
      <c r="I46" s="23">
        <f>C20</f>
        <v>0</v>
      </c>
      <c r="J46" s="3">
        <f>C7</f>
        <v>24</v>
      </c>
      <c r="K46" s="24">
        <f>C50</f>
        <v>1</v>
      </c>
      <c r="M46" s="18"/>
      <c r="N46" s="3">
        <v>2900</v>
      </c>
      <c r="O46" s="19">
        <f t="shared" si="3"/>
        <v>0.97499999999999998</v>
      </c>
    </row>
    <row r="47" spans="1:15" ht="16.2" thickBot="1" x14ac:dyDescent="0.35">
      <c r="A47" s="12"/>
      <c r="B47" s="34">
        <v>22.5</v>
      </c>
      <c r="C47" s="24">
        <f t="shared" si="2"/>
        <v>0.9</v>
      </c>
      <c r="E47" s="27" t="s">
        <v>41</v>
      </c>
      <c r="F47" s="3" t="str">
        <f>D5</f>
        <v>5 stars</v>
      </c>
      <c r="G47" s="3">
        <f>F17</f>
        <v>1</v>
      </c>
      <c r="H47" s="3" t="str">
        <f>D6</f>
        <v>4 stars</v>
      </c>
      <c r="I47" s="3">
        <f>F16</f>
        <v>0.85</v>
      </c>
      <c r="J47" s="3" t="str">
        <f>D7</f>
        <v>(3 stars,0.4; 4 stars,0.6)</v>
      </c>
      <c r="K47" s="19">
        <f>0.4 * F15 + 0.6 * F16</f>
        <v>0.79</v>
      </c>
      <c r="M47" s="20"/>
      <c r="N47" s="36">
        <v>3000</v>
      </c>
      <c r="O47" s="21">
        <f t="shared" si="3"/>
        <v>1</v>
      </c>
    </row>
    <row r="48" spans="1:15" x14ac:dyDescent="0.3">
      <c r="A48" s="12"/>
      <c r="B48" s="34">
        <v>23</v>
      </c>
      <c r="C48" s="24">
        <f t="shared" si="2"/>
        <v>0.93333333333333335</v>
      </c>
      <c r="E48" s="27" t="s">
        <v>42</v>
      </c>
      <c r="F48" s="3">
        <f>E5</f>
        <v>2000</v>
      </c>
      <c r="G48" s="3">
        <f>O37</f>
        <v>0.75</v>
      </c>
      <c r="H48" s="3">
        <f>E6</f>
        <v>1500</v>
      </c>
      <c r="I48" s="3">
        <f>O32</f>
        <v>0.625</v>
      </c>
      <c r="J48" s="3">
        <f>E7</f>
        <v>2600</v>
      </c>
      <c r="K48" s="19">
        <f>O42</f>
        <v>0.875</v>
      </c>
      <c r="L48" s="3"/>
    </row>
    <row r="49" spans="1:11" x14ac:dyDescent="0.3">
      <c r="A49" s="12"/>
      <c r="B49" s="34">
        <v>23.5</v>
      </c>
      <c r="C49" s="24">
        <f t="shared" si="2"/>
        <v>0.96666666666666667</v>
      </c>
      <c r="E49" s="50" t="s">
        <v>75</v>
      </c>
      <c r="F49" s="51"/>
      <c r="G49" s="51"/>
      <c r="H49" s="51"/>
      <c r="I49" s="51"/>
      <c r="J49" s="51"/>
      <c r="K49" s="52"/>
    </row>
    <row r="50" spans="1:11" ht="16.2" thickBot="1" x14ac:dyDescent="0.35">
      <c r="A50" s="14"/>
      <c r="B50" s="35">
        <v>24</v>
      </c>
      <c r="C50" s="25">
        <f t="shared" si="2"/>
        <v>1</v>
      </c>
      <c r="E50" s="31" t="s">
        <v>76</v>
      </c>
      <c r="F50" s="36" t="s">
        <v>8</v>
      </c>
      <c r="G50" s="40">
        <f>SUMPRODUCT(G46:G48,L5:L7)</f>
        <v>0.75</v>
      </c>
      <c r="H50" s="36" t="s">
        <v>12</v>
      </c>
      <c r="I50" s="40">
        <f>SUMPRODUCT(I46:I48,L5:L7)</f>
        <v>0.40227272727272734</v>
      </c>
      <c r="J50" s="36" t="s">
        <v>16</v>
      </c>
      <c r="K50" s="41">
        <f>SUMPRODUCT(K46:K48, L5:L7)</f>
        <v>0.90863636363636369</v>
      </c>
    </row>
  </sheetData>
  <mergeCells count="7">
    <mergeCell ref="E37:I37"/>
    <mergeCell ref="M11:O11"/>
    <mergeCell ref="E49:K49"/>
    <mergeCell ref="E11:F11"/>
    <mergeCell ref="A11:C11"/>
    <mergeCell ref="E25:I25"/>
    <mergeCell ref="E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Leppänen Ilkka</dc:creator>
  <cp:lastModifiedBy>Nguyen Binh</cp:lastModifiedBy>
  <dcterms:created xsi:type="dcterms:W3CDTF">2024-02-05T11:12:19Z</dcterms:created>
  <dcterms:modified xsi:type="dcterms:W3CDTF">2024-02-10T11:03:45Z</dcterms:modified>
</cp:coreProperties>
</file>