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ringnuance\Desktop\Business-Analytics-II\Lectures and Assignment 3\"/>
    </mc:Choice>
  </mc:AlternateContent>
  <xr:revisionPtr revIDLastSave="0" documentId="13_ncr:1_{7EB57AB4-D2BC-404F-A9AA-CC8A5E6E8638}" xr6:coauthVersionLast="47" xr6:coauthVersionMax="47" xr10:uidLastSave="{00000000-0000-0000-0000-000000000000}"/>
  <bookViews>
    <workbookView xWindow="-108" yWindow="-108" windowWidth="23256" windowHeight="12576" xr2:uid="{CA10AB03-682B-0341-A564-8BF82C2D13E0}"/>
  </bookViews>
  <sheets>
    <sheet name="Sheet1" sheetId="3" r:id="rId1"/>
    <sheet name="Answer Report 1" sheetId="4" r:id="rId2"/>
  </sheets>
  <definedNames>
    <definedName name="solver_adj" localSheetId="0" hidden="1">Sheet1!$J$5:$J$7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Sheet1!$J$5:$J$7</definedName>
    <definedName name="solver_lhs2" localSheetId="0" hidden="1">Sheet1!$J$5:$J$7</definedName>
    <definedName name="solver_lhs3" localSheetId="0" hidden="1">Sheet1!$J$5:$J$7</definedName>
    <definedName name="solver_lhs4" localSheetId="0" hidden="1">Sheet1!$J$8</definedName>
    <definedName name="solver_lhs5" localSheetId="0" hidden="1">Sheet1!$L$5:$L$7</definedName>
    <definedName name="solver_lhs6" localSheetId="0" hidden="1">Sheet1!$L$7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Sheet1!$M$20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hs1" localSheetId="0" hidden="1">Sheet1!$H$9:$H$11</definedName>
    <definedName name="solver_rhs2" localSheetId="0" hidden="1">"integer"</definedName>
    <definedName name="solver_rhs3" localSheetId="0" hidden="1">Sheet1!$G$9:$G$11</definedName>
    <definedName name="solver_rhs4" localSheetId="0" hidden="1">Sheet1!$J$10</definedName>
    <definedName name="solver_rhs5" localSheetId="0" hidden="1">Sheet1!$N$5:$N$7</definedName>
    <definedName name="solver_rhs6" localSheetId="0" hidden="1">Sheet1!$N$7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3" l="1"/>
  <c r="L5" i="3"/>
  <c r="L7" i="3"/>
  <c r="K6" i="3"/>
  <c r="K7" i="3"/>
  <c r="K5" i="3"/>
  <c r="J14" i="3"/>
  <c r="K20" i="3" l="1"/>
  <c r="J20" i="3"/>
  <c r="K15" i="3"/>
  <c r="K16" i="3"/>
  <c r="K14" i="3"/>
  <c r="J15" i="3"/>
  <c r="J16" i="3"/>
  <c r="J8" i="3"/>
  <c r="J17" i="3" l="1"/>
  <c r="J18" i="3" s="1"/>
  <c r="K17" i="3"/>
  <c r="K18" i="3" s="1"/>
  <c r="M20" i="3" l="1"/>
</calcChain>
</file>

<file path=xl/sharedStrings.xml><?xml version="1.0" encoding="utf-8"?>
<sst xmlns="http://schemas.openxmlformats.org/spreadsheetml/2006/main" count="121" uniqueCount="81">
  <si>
    <t>Note: please use only the green coloured cells for your answer input, do not add, merge, or delete cells or rows</t>
  </si>
  <si>
    <t>Channel</t>
  </si>
  <si>
    <t>Direct mail</t>
  </si>
  <si>
    <t>Text msg</t>
  </si>
  <si>
    <t>Social media</t>
  </si>
  <si>
    <t>Cost per round of invitations(€)</t>
  </si>
  <si>
    <t>b) Number of invitation rounds</t>
  </si>
  <si>
    <t>Max number of messages</t>
  </si>
  <si>
    <t>Current owners reached</t>
  </si>
  <si>
    <t>Competitor model owners reached</t>
  </si>
  <si>
    <t>Text messages</t>
  </si>
  <si>
    <t>w1</t>
  </si>
  <si>
    <t>w2</t>
  </si>
  <si>
    <t xml:space="preserve">&lt;= </t>
  </si>
  <si>
    <t>Budget constraint</t>
  </si>
  <si>
    <t>euros</t>
  </si>
  <si>
    <t>Total costs</t>
  </si>
  <si>
    <t>x1</t>
  </si>
  <si>
    <t>x2</t>
  </si>
  <si>
    <t>text message</t>
  </si>
  <si>
    <t>direct mail</t>
  </si>
  <si>
    <t>social media</t>
  </si>
  <si>
    <t>Number of people reached</t>
  </si>
  <si>
    <t>Objective function</t>
  </si>
  <si>
    <t>weights</t>
  </si>
  <si>
    <t>value v(xi)</t>
  </si>
  <si>
    <t>total customers</t>
  </si>
  <si>
    <t>maximize</t>
  </si>
  <si>
    <t>v(x)</t>
  </si>
  <si>
    <t>constraint of max number of messages</t>
  </si>
  <si>
    <t>&lt;=</t>
  </si>
  <si>
    <t>Number of customers per round</t>
  </si>
  <si>
    <t>total customers per round</t>
  </si>
  <si>
    <t>lower bound</t>
  </si>
  <si>
    <t>upper bound</t>
  </si>
  <si>
    <t>Microsoft Excel 16.0 Answer Report</t>
  </si>
  <si>
    <t>Worksheet: [problem3_Nguyen Xuan Binh_887799.xlsx]Sheet1</t>
  </si>
  <si>
    <t>Report Created: 10/02/2024 19.33.18</t>
  </si>
  <si>
    <t>Result: Solver cannot improve the current solution.  All Constraints are satisfied.</t>
  </si>
  <si>
    <t>Solver Engine</t>
  </si>
  <si>
    <t>Engine: Evolutionary</t>
  </si>
  <si>
    <t>Solution Time: 38.984 Seconds.</t>
  </si>
  <si>
    <t>Iterations: 0 Subproblems: 25987</t>
  </si>
  <si>
    <t>Solver Options</t>
  </si>
  <si>
    <t>Max Time Unlimited,  Iterations Unlimited, Precision 0.000001, Use Automatic Scaling</t>
  </si>
  <si>
    <t xml:space="preserve"> Convergence 0.0001, Population Size 100, Random Seed 0, Mutation Rate 0.075, Time w/o Improve 30 sec, Require Bounds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</si>
  <si>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</si>
  <si>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</si>
  <si>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</si>
  <si>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</si>
  <si>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</si>
  <si>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</si>
  <si>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</si>
  <si>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</si>
  <si>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</si>
  <si>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</si>
  <si>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</si>
  <si>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</si>
  <si>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</si>
  <si>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$M$20</t>
  </si>
  <si>
    <t>v(x) Objective function</t>
  </si>
  <si>
    <t>$J$5</t>
  </si>
  <si>
    <t>$J$6</t>
  </si>
  <si>
    <t>$J$7</t>
  </si>
  <si>
    <t>$J$8</t>
  </si>
  <si>
    <t>$J$8&lt;=$J$10</t>
  </si>
  <si>
    <t>Not Binding</t>
  </si>
  <si>
    <t>$L$5</t>
  </si>
  <si>
    <t>$L$5&lt;=$N$5</t>
  </si>
  <si>
    <t>$L$6</t>
  </si>
  <si>
    <t>$L$6&lt;=$N$6</t>
  </si>
  <si>
    <t>$L$7</t>
  </si>
  <si>
    <t>$L$7&lt;=$N$7</t>
  </si>
  <si>
    <t>$J$5&lt;=$H$9</t>
  </si>
  <si>
    <t>Binding</t>
  </si>
  <si>
    <t>$J$6&lt;=$H$10</t>
  </si>
  <si>
    <t>$J$7&lt;=$H$11</t>
  </si>
  <si>
    <t>$J$5&gt;=$G$9</t>
  </si>
  <si>
    <t>$J$6&gt;=$G$10</t>
  </si>
  <si>
    <t>$J$7&gt;=$G$11</t>
  </si>
  <si>
    <t>$J$5:$J$7=Integer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</si>
</sst>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0" fontId="0" fillId="3" borderId="0" xfId="0" applyFill="1"/>
    <xf numFmtId="0" fontId="0" fillId="3" borderId="1" xfId="0" applyFill="1" applyBorder="1"/>
    <xf numFmtId="0" fontId="1" fillId="3" borderId="1" xfId="0" applyFont="1" applyFill="1" applyBorder="1"/>
    <xf numFmtId="0" fontId="0" fillId="0" borderId="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4" borderId="0" xfId="0" applyFill="1" applyAlignment="1"/>
    <xf numFmtId="0" fontId="0" fillId="3" borderId="0" xfId="0" applyFill="1" applyBorder="1" applyAlignment="1">
      <alignment horizontal="center"/>
    </xf>
    <xf numFmtId="0" fontId="1" fillId="0" borderId="0" xfId="0" applyFont="1"/>
    <xf numFmtId="0" fontId="0" fillId="0" borderId="6" xfId="0" applyFill="1" applyBorder="1" applyAlignment="1"/>
    <xf numFmtId="0" fontId="3" fillId="0" borderId="5" xfId="0" applyFont="1" applyFill="1" applyBorder="1" applyAlignment="1">
      <alignment horizontal="center"/>
    </xf>
    <xf numFmtId="0" fontId="0" fillId="0" borderId="7" xfId="0" applyFill="1" applyBorder="1" applyAlignment="1"/>
    <xf numFmtId="0" fontId="0" fillId="0" borderId="6" xfId="0" applyNumberFormat="1" applyFill="1" applyBorder="1" applyAlignment="1"/>
    <xf numFmtId="0" fontId="0" fillId="0" borderId="7" xfId="0" applyNumberFormat="1" applyFill="1" applyBorder="1" applyAlignment="1"/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80F46-040E-B246-B6DC-EDA52A5EA972}">
  <dimension ref="A1:N20"/>
  <sheetViews>
    <sheetView tabSelected="1" topLeftCell="B1" zoomScale="94" workbookViewId="0">
      <selection activeCell="J4" sqref="J4"/>
    </sheetView>
  </sheetViews>
  <sheetFormatPr defaultColWidth="11.19921875" defaultRowHeight="15.6" x14ac:dyDescent="0.3"/>
  <cols>
    <col min="5" max="5" width="12.19921875" bestFit="1" customWidth="1"/>
    <col min="9" max="9" width="15.69921875" customWidth="1"/>
    <col min="11" max="11" width="29.19921875" customWidth="1"/>
    <col min="12" max="12" width="22.796875" customWidth="1"/>
    <col min="13" max="13" width="17.19921875" customWidth="1"/>
  </cols>
  <sheetData>
    <row r="1" spans="1:14" x14ac:dyDescent="0.3">
      <c r="A1" s="2" t="s">
        <v>0</v>
      </c>
    </row>
    <row r="4" spans="1:14" ht="63" thickBot="1" x14ac:dyDescent="0.35">
      <c r="B4" s="9" t="s">
        <v>1</v>
      </c>
      <c r="C4" s="5" t="s">
        <v>8</v>
      </c>
      <c r="D4" s="5" t="s">
        <v>9</v>
      </c>
      <c r="E4" s="5" t="s">
        <v>5</v>
      </c>
      <c r="F4" s="5" t="s">
        <v>7</v>
      </c>
      <c r="I4" s="6" t="s">
        <v>6</v>
      </c>
      <c r="K4" t="s">
        <v>29</v>
      </c>
    </row>
    <row r="5" spans="1:14" x14ac:dyDescent="0.3">
      <c r="B5" s="7" t="s">
        <v>10</v>
      </c>
      <c r="C5" s="3">
        <v>900</v>
      </c>
      <c r="D5" s="3">
        <v>1200</v>
      </c>
      <c r="E5" s="3">
        <v>750</v>
      </c>
      <c r="F5" s="3">
        <v>2500</v>
      </c>
      <c r="I5" s="1" t="s">
        <v>3</v>
      </c>
      <c r="J5" s="17">
        <v>1</v>
      </c>
      <c r="K5" s="20">
        <f>SUM(C5:D5)</f>
        <v>2100</v>
      </c>
      <c r="L5" s="20">
        <f>J5*K5</f>
        <v>2100</v>
      </c>
      <c r="M5" s="1" t="s">
        <v>30</v>
      </c>
      <c r="N5" s="3">
        <v>2500</v>
      </c>
    </row>
    <row r="6" spans="1:14" x14ac:dyDescent="0.3">
      <c r="B6" s="7" t="s">
        <v>2</v>
      </c>
      <c r="C6" s="3">
        <v>1400</v>
      </c>
      <c r="D6" s="3">
        <v>300</v>
      </c>
      <c r="E6" s="3">
        <v>900</v>
      </c>
      <c r="F6" s="3">
        <v>9000</v>
      </c>
      <c r="I6" s="1" t="s">
        <v>2</v>
      </c>
      <c r="J6" s="18">
        <v>5</v>
      </c>
      <c r="K6" s="20">
        <f>SUM(C6:D6)</f>
        <v>1700</v>
      </c>
      <c r="L6" s="20">
        <f>J6*K6</f>
        <v>8500</v>
      </c>
      <c r="M6" s="1" t="s">
        <v>30</v>
      </c>
      <c r="N6" s="3">
        <v>9000</v>
      </c>
    </row>
    <row r="7" spans="1:14" ht="16.2" thickBot="1" x14ac:dyDescent="0.35">
      <c r="B7" s="8" t="s">
        <v>4</v>
      </c>
      <c r="C7" s="4">
        <v>300</v>
      </c>
      <c r="D7" s="4">
        <v>3000</v>
      </c>
      <c r="E7" s="4">
        <v>500</v>
      </c>
      <c r="F7" s="4">
        <v>11000</v>
      </c>
      <c r="I7" s="1" t="s">
        <v>4</v>
      </c>
      <c r="J7" s="19">
        <v>3</v>
      </c>
      <c r="K7" s="20">
        <f>SUM(C7:D7)</f>
        <v>3300</v>
      </c>
      <c r="L7" s="20">
        <f t="shared" ref="L6:L7" si="0">J7*K7</f>
        <v>9900</v>
      </c>
      <c r="M7" s="1" t="s">
        <v>30</v>
      </c>
      <c r="N7" s="21">
        <v>11000</v>
      </c>
    </row>
    <row r="8" spans="1:14" x14ac:dyDescent="0.3">
      <c r="G8" s="1" t="s">
        <v>33</v>
      </c>
      <c r="H8" s="1" t="s">
        <v>34</v>
      </c>
      <c r="I8" s="1" t="s">
        <v>16</v>
      </c>
      <c r="J8" s="11">
        <f>SUMPRODUCT(J5:J7,E5:E7)</f>
        <v>6750</v>
      </c>
      <c r="K8" t="s">
        <v>31</v>
      </c>
      <c r="L8" t="s">
        <v>32</v>
      </c>
    </row>
    <row r="9" spans="1:14" x14ac:dyDescent="0.3">
      <c r="A9" s="1"/>
      <c r="G9" s="1">
        <v>0</v>
      </c>
      <c r="H9" s="1">
        <v>1</v>
      </c>
      <c r="J9" s="1" t="s">
        <v>13</v>
      </c>
    </row>
    <row r="10" spans="1:14" x14ac:dyDescent="0.3">
      <c r="A10" s="1"/>
      <c r="G10" s="1">
        <v>0</v>
      </c>
      <c r="H10" s="1">
        <v>5</v>
      </c>
      <c r="I10" s="10" t="s">
        <v>14</v>
      </c>
      <c r="J10" s="1">
        <v>7000</v>
      </c>
      <c r="K10" s="1" t="s">
        <v>15</v>
      </c>
    </row>
    <row r="11" spans="1:14" x14ac:dyDescent="0.3">
      <c r="G11" s="1">
        <v>0</v>
      </c>
      <c r="H11" s="1">
        <v>3</v>
      </c>
    </row>
    <row r="12" spans="1:14" x14ac:dyDescent="0.3">
      <c r="I12" s="12" t="s">
        <v>22</v>
      </c>
      <c r="J12" s="12"/>
      <c r="K12" s="12"/>
    </row>
    <row r="13" spans="1:14" x14ac:dyDescent="0.3">
      <c r="B13" s="1"/>
      <c r="C13" s="1"/>
      <c r="F13" s="1"/>
      <c r="G13" s="1"/>
      <c r="I13" s="1"/>
      <c r="J13" s="1" t="s">
        <v>17</v>
      </c>
      <c r="K13" s="1" t="s">
        <v>18</v>
      </c>
    </row>
    <row r="14" spans="1:14" x14ac:dyDescent="0.3">
      <c r="B14" s="1"/>
      <c r="F14" s="1"/>
      <c r="G14" s="1"/>
      <c r="I14" s="1" t="s">
        <v>19</v>
      </c>
      <c r="J14" s="11">
        <f>C5*$J5</f>
        <v>900</v>
      </c>
      <c r="K14" s="11">
        <f>D5*$J5</f>
        <v>1200</v>
      </c>
    </row>
    <row r="15" spans="1:14" x14ac:dyDescent="0.3">
      <c r="B15" s="1"/>
      <c r="F15" s="1"/>
      <c r="G15" s="1"/>
      <c r="I15" s="1" t="s">
        <v>20</v>
      </c>
      <c r="J15" s="11">
        <f t="shared" ref="J15:J16" si="1">C6*$J6</f>
        <v>7000</v>
      </c>
      <c r="K15" s="11">
        <f t="shared" ref="K15:K16" si="2">D6*$J6</f>
        <v>1500</v>
      </c>
    </row>
    <row r="16" spans="1:14" x14ac:dyDescent="0.3">
      <c r="F16" s="1"/>
      <c r="G16" s="1"/>
      <c r="I16" s="1" t="s">
        <v>21</v>
      </c>
      <c r="J16" s="11">
        <f t="shared" si="1"/>
        <v>900</v>
      </c>
      <c r="K16" s="11">
        <f t="shared" si="2"/>
        <v>9000</v>
      </c>
    </row>
    <row r="17" spans="6:13" x14ac:dyDescent="0.3">
      <c r="F17" s="1"/>
      <c r="I17" s="1" t="s">
        <v>26</v>
      </c>
      <c r="J17" s="15">
        <f>SUM(J14:J16)</f>
        <v>8800</v>
      </c>
      <c r="K17" s="15">
        <f>SUM(K14:K16)</f>
        <v>11700</v>
      </c>
    </row>
    <row r="18" spans="6:13" x14ac:dyDescent="0.3">
      <c r="F18" s="1"/>
      <c r="I18" s="1" t="s">
        <v>25</v>
      </c>
      <c r="J18" s="16">
        <f>SQRT(J17)</f>
        <v>93.808315196468598</v>
      </c>
      <c r="K18" s="16">
        <f>SQRT(K17)</f>
        <v>108.16653826391968</v>
      </c>
    </row>
    <row r="19" spans="6:13" x14ac:dyDescent="0.3">
      <c r="I19" s="14"/>
      <c r="J19" s="14" t="s">
        <v>11</v>
      </c>
      <c r="K19" s="14" t="s">
        <v>12</v>
      </c>
      <c r="L19" s="13" t="s">
        <v>27</v>
      </c>
      <c r="M19" s="13" t="s">
        <v>23</v>
      </c>
    </row>
    <row r="20" spans="6:13" x14ac:dyDescent="0.3">
      <c r="I20" s="14" t="s">
        <v>24</v>
      </c>
      <c r="J20" s="14">
        <f>SQRT(3)/(1+SQRT(3))</f>
        <v>0.63397459621556129</v>
      </c>
      <c r="K20" s="14">
        <f>1/(1+SQRT(3))</f>
        <v>0.36602540378443865</v>
      </c>
      <c r="L20" s="1" t="s">
        <v>28</v>
      </c>
      <c r="M20" s="28">
        <f>SUMPRODUCT(J18:K18,J20:K20)</f>
        <v>99.063789592359413</v>
      </c>
    </row>
  </sheetData>
  <mergeCells count="1">
    <mergeCell ref="I12:K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B8605-EAB0-4FD8-A030-882064A4FFD3}">
  <dimension ref="A1:G38"/>
  <sheetViews>
    <sheetView showGridLines="0" topLeftCell="A10" workbookViewId="0"/>
  </sheetViews>
  <sheetFormatPr defaultRowHeight="15.6" x14ac:dyDescent="0.3"/>
  <cols>
    <col min="1" max="1" width="2.19921875" customWidth="1"/>
    <col min="2" max="2" width="15.59765625" bestFit="1" customWidth="1"/>
    <col min="3" max="3" width="19.8984375" bestFit="1" customWidth="1"/>
    <col min="4" max="4" width="12.796875" bestFit="1" customWidth="1"/>
    <col min="5" max="5" width="11.8984375" bestFit="1" customWidth="1"/>
    <col min="6" max="6" width="10.796875" bestFit="1" customWidth="1"/>
    <col min="7" max="7" width="5.09765625" bestFit="1" customWidth="1"/>
  </cols>
  <sheetData>
    <row r="1" spans="1:5" x14ac:dyDescent="0.3">
      <c r="A1" s="22" t="s">
        <v>35</v>
      </c>
    </row>
    <row r="2" spans="1:5" x14ac:dyDescent="0.3">
      <c r="A2" s="22" t="s">
        <v>36</v>
      </c>
    </row>
    <row r="3" spans="1:5" x14ac:dyDescent="0.3">
      <c r="A3" s="22" t="s">
        <v>37</v>
      </c>
    </row>
    <row r="4" spans="1:5" x14ac:dyDescent="0.3">
      <c r="A4" s="22" t="s">
        <v>38</v>
      </c>
    </row>
    <row r="5" spans="1:5" x14ac:dyDescent="0.3">
      <c r="A5" s="22" t="s">
        <v>39</v>
      </c>
    </row>
    <row r="6" spans="1:5" x14ac:dyDescent="0.3">
      <c r="A6" s="22"/>
      <c r="B6" t="s">
        <v>40</v>
      </c>
    </row>
    <row r="7" spans="1:5" x14ac:dyDescent="0.3">
      <c r="A7" s="22"/>
      <c r="B7" t="s">
        <v>41</v>
      </c>
    </row>
    <row r="8" spans="1:5" x14ac:dyDescent="0.3">
      <c r="A8" s="22"/>
      <c r="B8" t="s">
        <v>42</v>
      </c>
    </row>
    <row r="9" spans="1:5" x14ac:dyDescent="0.3">
      <c r="A9" s="22" t="s">
        <v>43</v>
      </c>
    </row>
    <row r="10" spans="1:5" x14ac:dyDescent="0.3">
      <c r="B10" t="s">
        <v>44</v>
      </c>
    </row>
    <row r="11" spans="1:5" x14ac:dyDescent="0.3">
      <c r="B11" t="s">
        <v>45</v>
      </c>
    </row>
    <row r="12" spans="1:5" x14ac:dyDescent="0.3">
      <c r="B12" t="s">
        <v>46</v>
      </c>
    </row>
    <row r="14" spans="1:5" ht="16.2" thickBot="1" x14ac:dyDescent="0.35">
      <c r="A14" t="s">
        <v>47</v>
      </c>
    </row>
    <row r="15" spans="1:5" ht="16.2" thickBot="1" x14ac:dyDescent="0.35">
      <c r="B15" s="24" t="s">
        <v>48</v>
      </c>
      <c r="C15" s="24" t="s">
        <v>49</v>
      </c>
      <c r="D15" s="24" t="s">
        <v>50</v>
      </c>
      <c r="E15" s="24" t="s">
        <v>51</v>
      </c>
    </row>
    <row r="16" spans="1:5" ht="16.2" thickBot="1" x14ac:dyDescent="0.35">
      <c r="B16" s="23" t="s">
        <v>59</v>
      </c>
      <c r="C16" s="23" t="s">
        <v>60</v>
      </c>
      <c r="D16" s="26">
        <v>101.65991253458344</v>
      </c>
      <c r="E16" s="26">
        <v>99.063789592359413</v>
      </c>
    </row>
    <row r="19" spans="1:7" ht="16.2" thickBot="1" x14ac:dyDescent="0.35">
      <c r="A19" t="s">
        <v>52</v>
      </c>
    </row>
    <row r="20" spans="1:7" ht="16.2" thickBot="1" x14ac:dyDescent="0.35">
      <c r="B20" s="24" t="s">
        <v>48</v>
      </c>
      <c r="C20" s="24" t="s">
        <v>49</v>
      </c>
      <c r="D20" s="24" t="s">
        <v>50</v>
      </c>
      <c r="E20" s="24" t="s">
        <v>51</v>
      </c>
      <c r="F20" s="24" t="s">
        <v>53</v>
      </c>
    </row>
    <row r="21" spans="1:7" x14ac:dyDescent="0.3">
      <c r="B21" s="25" t="s">
        <v>61</v>
      </c>
      <c r="C21" s="25" t="s">
        <v>3</v>
      </c>
      <c r="D21" s="27">
        <v>1.1904761904761905</v>
      </c>
      <c r="E21" s="27">
        <v>1</v>
      </c>
      <c r="F21" s="25" t="s">
        <v>53</v>
      </c>
    </row>
    <row r="22" spans="1:7" x14ac:dyDescent="0.3">
      <c r="B22" s="25" t="s">
        <v>62</v>
      </c>
      <c r="C22" s="25" t="s">
        <v>2</v>
      </c>
      <c r="D22" s="27">
        <v>4.9338624338624335</v>
      </c>
      <c r="E22" s="27">
        <v>5</v>
      </c>
      <c r="F22" s="25" t="s">
        <v>53</v>
      </c>
    </row>
    <row r="23" spans="1:7" ht="16.2" thickBot="1" x14ac:dyDescent="0.35">
      <c r="B23" s="23" t="s">
        <v>63</v>
      </c>
      <c r="C23" s="23" t="s">
        <v>4</v>
      </c>
      <c r="D23" s="26">
        <v>3.333333333333333</v>
      </c>
      <c r="E23" s="26">
        <v>3</v>
      </c>
      <c r="F23" s="23" t="s">
        <v>53</v>
      </c>
    </row>
    <row r="26" spans="1:7" ht="16.2" thickBot="1" x14ac:dyDescent="0.35">
      <c r="A26" t="s">
        <v>54</v>
      </c>
    </row>
    <row r="27" spans="1:7" ht="16.2" thickBot="1" x14ac:dyDescent="0.35">
      <c r="B27" s="24" t="s">
        <v>48</v>
      </c>
      <c r="C27" s="24" t="s">
        <v>49</v>
      </c>
      <c r="D27" s="24" t="s">
        <v>55</v>
      </c>
      <c r="E27" s="24" t="s">
        <v>56</v>
      </c>
      <c r="F27" s="24" t="s">
        <v>57</v>
      </c>
      <c r="G27" s="24" t="s">
        <v>58</v>
      </c>
    </row>
    <row r="28" spans="1:7" x14ac:dyDescent="0.3">
      <c r="B28" s="25" t="s">
        <v>64</v>
      </c>
      <c r="C28" s="25" t="s">
        <v>16</v>
      </c>
      <c r="D28" s="27">
        <v>6750</v>
      </c>
      <c r="E28" s="25" t="s">
        <v>65</v>
      </c>
      <c r="F28" s="25" t="s">
        <v>66</v>
      </c>
      <c r="G28" s="25">
        <v>250</v>
      </c>
    </row>
    <row r="29" spans="1:7" x14ac:dyDescent="0.3">
      <c r="B29" s="25" t="s">
        <v>67</v>
      </c>
      <c r="C29" s="25" t="s">
        <v>3</v>
      </c>
      <c r="D29" s="27">
        <v>2100</v>
      </c>
      <c r="E29" s="25" t="s">
        <v>68</v>
      </c>
      <c r="F29" s="25" t="s">
        <v>66</v>
      </c>
      <c r="G29" s="25">
        <v>400</v>
      </c>
    </row>
    <row r="30" spans="1:7" x14ac:dyDescent="0.3">
      <c r="B30" s="25" t="s">
        <v>69</v>
      </c>
      <c r="C30" s="25" t="s">
        <v>2</v>
      </c>
      <c r="D30" s="27">
        <v>8500</v>
      </c>
      <c r="E30" s="25" t="s">
        <v>70</v>
      </c>
      <c r="F30" s="25" t="s">
        <v>66</v>
      </c>
      <c r="G30" s="25">
        <v>500</v>
      </c>
    </row>
    <row r="31" spans="1:7" x14ac:dyDescent="0.3">
      <c r="B31" s="25" t="s">
        <v>71</v>
      </c>
      <c r="C31" s="25" t="s">
        <v>4</v>
      </c>
      <c r="D31" s="27">
        <v>9900</v>
      </c>
      <c r="E31" s="25" t="s">
        <v>72</v>
      </c>
      <c r="F31" s="25" t="s">
        <v>66</v>
      </c>
      <c r="G31" s="25">
        <v>1100</v>
      </c>
    </row>
    <row r="32" spans="1:7" x14ac:dyDescent="0.3">
      <c r="B32" s="25" t="s">
        <v>61</v>
      </c>
      <c r="C32" s="25" t="s">
        <v>3</v>
      </c>
      <c r="D32" s="27">
        <v>1</v>
      </c>
      <c r="E32" s="25" t="s">
        <v>73</v>
      </c>
      <c r="F32" s="25" t="s">
        <v>74</v>
      </c>
      <c r="G32" s="25">
        <v>0</v>
      </c>
    </row>
    <row r="33" spans="2:7" x14ac:dyDescent="0.3">
      <c r="B33" s="25" t="s">
        <v>62</v>
      </c>
      <c r="C33" s="25" t="s">
        <v>2</v>
      </c>
      <c r="D33" s="27">
        <v>5</v>
      </c>
      <c r="E33" s="25" t="s">
        <v>75</v>
      </c>
      <c r="F33" s="25" t="s">
        <v>74</v>
      </c>
      <c r="G33" s="25">
        <v>0</v>
      </c>
    </row>
    <row r="34" spans="2:7" x14ac:dyDescent="0.3">
      <c r="B34" s="25" t="s">
        <v>63</v>
      </c>
      <c r="C34" s="25" t="s">
        <v>4</v>
      </c>
      <c r="D34" s="27">
        <v>3</v>
      </c>
      <c r="E34" s="25" t="s">
        <v>76</v>
      </c>
      <c r="F34" s="25" t="s">
        <v>74</v>
      </c>
      <c r="G34" s="25">
        <v>0</v>
      </c>
    </row>
    <row r="35" spans="2:7" x14ac:dyDescent="0.3">
      <c r="B35" s="25" t="s">
        <v>61</v>
      </c>
      <c r="C35" s="25" t="s">
        <v>3</v>
      </c>
      <c r="D35" s="27">
        <v>1</v>
      </c>
      <c r="E35" s="25" t="s">
        <v>77</v>
      </c>
      <c r="F35" s="25" t="s">
        <v>66</v>
      </c>
      <c r="G35" s="27">
        <v>1</v>
      </c>
    </row>
    <row r="36" spans="2:7" x14ac:dyDescent="0.3">
      <c r="B36" s="25" t="s">
        <v>62</v>
      </c>
      <c r="C36" s="25" t="s">
        <v>2</v>
      </c>
      <c r="D36" s="27">
        <v>5</v>
      </c>
      <c r="E36" s="25" t="s">
        <v>78</v>
      </c>
      <c r="F36" s="25" t="s">
        <v>66</v>
      </c>
      <c r="G36" s="27">
        <v>5</v>
      </c>
    </row>
    <row r="37" spans="2:7" x14ac:dyDescent="0.3">
      <c r="B37" s="25" t="s">
        <v>63</v>
      </c>
      <c r="C37" s="25" t="s">
        <v>4</v>
      </c>
      <c r="D37" s="27">
        <v>3</v>
      </c>
      <c r="E37" s="25" t="s">
        <v>79</v>
      </c>
      <c r="F37" s="25" t="s">
        <v>66</v>
      </c>
      <c r="G37" s="27">
        <v>3</v>
      </c>
    </row>
    <row r="38" spans="2:7" ht="16.2" thickBot="1" x14ac:dyDescent="0.35">
      <c r="B38" s="23" t="s">
        <v>80</v>
      </c>
      <c r="C38" s="23"/>
      <c r="D38" s="23"/>
      <c r="E38" s="23"/>
      <c r="F38" s="23"/>
      <c r="G38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Answer Report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Leppänen Ilkka</dc:creator>
  <cp:lastModifiedBy>Nguyen Binh</cp:lastModifiedBy>
  <dcterms:created xsi:type="dcterms:W3CDTF">2022-02-01T09:55:18Z</dcterms:created>
  <dcterms:modified xsi:type="dcterms:W3CDTF">2024-02-10T17:34:39Z</dcterms:modified>
</cp:coreProperties>
</file>