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xml"/>
  <Override PartName="/xl/drawings/drawing5.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springnuance\Desktop\Business-Analytics-I\Lectures and Assignment 3\"/>
    </mc:Choice>
  </mc:AlternateContent>
  <xr:revisionPtr revIDLastSave="0" documentId="13_ncr:1_{7FFFF207-6A79-4EF4-AA90-AD896D445D77}" xr6:coauthVersionLast="47" xr6:coauthVersionMax="47" xr10:uidLastSave="{00000000-0000-0000-0000-000000000000}"/>
  <bookViews>
    <workbookView xWindow="8472" yWindow="228" windowWidth="13128" windowHeight="12012" firstSheet="1" activeTab="4" xr2:uid="{00000000-000D-0000-FFFF-FFFF00000000}"/>
  </bookViews>
  <sheets>
    <sheet name="Problem 1" sheetId="17" r:id="rId1"/>
    <sheet name="Problem 2" sheetId="21" r:id="rId2"/>
    <sheet name="Problem 3" sheetId="19" r:id="rId3"/>
    <sheet name="Problem 4" sheetId="20" r:id="rId4"/>
    <sheet name="Problem 5" sheetId="23" r:id="rId5"/>
    <sheet name="Problem 5 Sensitivity Report" sheetId="22" r:id="rId6"/>
  </sheets>
  <externalReferences>
    <externalReference r:id="rId7"/>
  </externalReferences>
  <definedNames>
    <definedName name="solver_adj" localSheetId="1" hidden="1">'Problem 2'!$R$31:$U$33</definedName>
    <definedName name="solver_adj" localSheetId="2" hidden="1">'Problem 3'!$N$35:$N$36</definedName>
    <definedName name="solver_adj" localSheetId="3" hidden="1">'Problem 4'!$O$47:$R$47</definedName>
    <definedName name="solver_adj" localSheetId="4" hidden="1">'Problem 5'!$W$106:$AH$106</definedName>
    <definedName name="solver_cvg" localSheetId="1" hidden="1">"""""""""""""""""""""""""""""""""""""""""""""""""""""""""""""""""""""""""""""""""""""""""""""""""""""""""""""""""""""""""""""""0,0001"""""""""""""""""""""""""""""""""""""""""""""""""""""""""""""""""""""""""""""""""""""""""""""""""""""""""""""""""""""""""""""""</definedName>
    <definedName name="solver_cvg" localSheetId="2" hidden="1">"""""""""""""""""""""""""""""""""""""""""""""""""""""""""""""""""""""""""""""""""""""""""""""""""""""""""""""""""""""""""""""""0,0001"""""""""""""""""""""""""""""""""""""""""""""""""""""""""""""""""""""""""""""""""""""""""""""""""""""""""""""""""""""""""""""""</definedName>
    <definedName name="solver_cvg" localSheetId="3" hidden="1">"""""""""""""""""""""""""""""""""""""""""""""""""""""""""""""""""""""""""""""""""""""""""""""""""""""""""""""""""""""""""""""""0,0001"""""""""""""""""""""""""""""""""""""""""""""""""""""""""""""""""""""""""""""""""""""""""""""""""""""""""""""""""""""""""""""""</definedName>
    <definedName name="solver_cvg" localSheetId="4" hidden="1">"""""""""""""""""""""""""""""""""""""""""""""""""""""""""""""""""""""""""""""""""""""""""""""""""""""""""""""""""""""""""""""""0,0001"""""""""""""""""""""""""""""""""""""""""""""""""""""""""""""""""""""""""""""""""""""""""""""""""""""""""""""""""""""""""""""""</definedName>
    <definedName name="solver_drv" localSheetId="1" hidden="1">1</definedName>
    <definedName name="solver_drv" localSheetId="2" hidden="1">1</definedName>
    <definedName name="solver_drv" localSheetId="3" hidden="1">1</definedName>
    <definedName name="solver_drv" localSheetId="4" hidden="1">1</definedName>
    <definedName name="solver_eng" localSheetId="0" hidden="1">1</definedName>
    <definedName name="solver_eng" localSheetId="1" hidden="1">1</definedName>
    <definedName name="solver_eng" localSheetId="2" hidden="1">1</definedName>
    <definedName name="solver_eng" localSheetId="3" hidden="1">1</definedName>
    <definedName name="solver_eng" localSheetId="4" hidden="1">1</definedName>
    <definedName name="solver_est" localSheetId="1" hidden="1">1</definedName>
    <definedName name="solver_est" localSheetId="2" hidden="1">1</definedName>
    <definedName name="solver_est" localSheetId="3" hidden="1">1</definedName>
    <definedName name="solver_est" localSheetId="4" hidden="1">1</definedName>
    <definedName name="solver_itr" localSheetId="1" hidden="1">2147483647</definedName>
    <definedName name="solver_itr" localSheetId="2" hidden="1">2147483647</definedName>
    <definedName name="solver_itr" localSheetId="3" hidden="1">2147483647</definedName>
    <definedName name="solver_itr" localSheetId="4" hidden="1">2147483647</definedName>
    <definedName name="solver_lhs1" localSheetId="1" hidden="1">'Problem 2'!$R$31:$U$33</definedName>
    <definedName name="solver_lhs1" localSheetId="2" hidden="1">'Problem 3'!$N$35</definedName>
    <definedName name="solver_lhs1" localSheetId="3" hidden="1">'Problem 4'!$N$52</definedName>
    <definedName name="solver_lhs1" localSheetId="4" hidden="1">'Problem 5'!$AF$106</definedName>
    <definedName name="solver_lhs2" localSheetId="1" hidden="1">'Problem 2'!$R$34:$U$34</definedName>
    <definedName name="solver_lhs2" localSheetId="2" hidden="1">'Problem 3'!$N$35</definedName>
    <definedName name="solver_lhs2" localSheetId="3" hidden="1">'Problem 4'!$O$47</definedName>
    <definedName name="solver_lhs2" localSheetId="4" hidden="1">'Problem 5'!$AI$106</definedName>
    <definedName name="solver_lhs3" localSheetId="1" hidden="1">'Problem 2'!$V$31:$V$33</definedName>
    <definedName name="solver_lhs3" localSheetId="2" hidden="1">'Problem 3'!$N$36</definedName>
    <definedName name="solver_lhs3" localSheetId="3" hidden="1">'Problem 4'!$S$47</definedName>
    <definedName name="solver_lhs3" localSheetId="4" hidden="1">'Problem 5'!$AJ$101</definedName>
    <definedName name="solver_lhs4" localSheetId="2" hidden="1">'Problem 3'!$N$36</definedName>
    <definedName name="solver_lhs4" localSheetId="3" hidden="1">'Problem 4'!#REF!</definedName>
    <definedName name="solver_lhs4" localSheetId="4" hidden="1">'Problem 5'!$W$106</definedName>
    <definedName name="solver_lhs5" localSheetId="2" hidden="1">'Problem 3'!$P$46</definedName>
    <definedName name="solver_lhs5" localSheetId="4" hidden="1">'Problem 5'!$Z$106</definedName>
    <definedName name="solver_lin" localSheetId="2" hidden="1">1</definedName>
    <definedName name="solver_lin" localSheetId="3" hidden="1">2</definedName>
    <definedName name="solver_lin" localSheetId="4" hidden="1">2</definedName>
    <definedName name="solver_mip" localSheetId="1" hidden="1">2147483647</definedName>
    <definedName name="solver_mip" localSheetId="2" hidden="1">2147483647</definedName>
    <definedName name="solver_mip" localSheetId="3" hidden="1">2147483647</definedName>
    <definedName name="solver_mip" localSheetId="4" hidden="1">2147483647</definedName>
    <definedName name="solver_mni" localSheetId="1" hidden="1">30</definedName>
    <definedName name="solver_mni" localSheetId="2" hidden="1">30</definedName>
    <definedName name="solver_mni" localSheetId="3" hidden="1">30</definedName>
    <definedName name="solver_mni" localSheetId="4" hidden="1">30</definedName>
    <definedName name="solver_mrt" localSheetId="1" hidden="1">"""""""""""""""""""""""""""""""""""""""""""""""""""""""""""""""""""""""""""""""""""""""""""""""""""""""""""""""""""""""""""""""0,075"""""""""""""""""""""""""""""""""""""""""""""""""""""""""""""""""""""""""""""""""""""""""""""""""""""""""""""""""""""""""""""""</definedName>
    <definedName name="solver_mrt" localSheetId="2" hidden="1">"""""""""""""""""""""""""""""""""""""""""""""""""""""""""""""""""""""""""""""""""""""""""""""""""""""""""""""""""""""""""""""""0,075"""""""""""""""""""""""""""""""""""""""""""""""""""""""""""""""""""""""""""""""""""""""""""""""""""""""""""""""""""""""""""""""</definedName>
    <definedName name="solver_mrt" localSheetId="3" hidden="1">"""""""""""""""""""""""""""""""""""""""""""""""""""""""""""""""""""""""""""""""""""""""""""""""""""""""""""""""""""""""""""""""0,075"""""""""""""""""""""""""""""""""""""""""""""""""""""""""""""""""""""""""""""""""""""""""""""""""""""""""""""""""""""""""""""""</definedName>
    <definedName name="solver_mrt" localSheetId="4" hidden="1">"""""""""""""""""""""""""""""""""""""""""""""""""""""""""""""""""""""""""""""""""""""""""""""""""""""""""""""""""""""""""""""""0,075"""""""""""""""""""""""""""""""""""""""""""""""""""""""""""""""""""""""""""""""""""""""""""""""""""""""""""""""""""""""""""""""</definedName>
    <definedName name="solver_msl" localSheetId="1" hidden="1">2</definedName>
    <definedName name="solver_msl" localSheetId="2" hidden="1">2</definedName>
    <definedName name="solver_msl" localSheetId="3" hidden="1">2</definedName>
    <definedName name="solver_msl" localSheetId="4" hidden="1">2</definedName>
    <definedName name="solver_neg" localSheetId="0" hidden="1">1</definedName>
    <definedName name="solver_neg" localSheetId="1" hidden="1">1</definedName>
    <definedName name="solver_neg" localSheetId="2" hidden="1">2</definedName>
    <definedName name="solver_neg" localSheetId="3" hidden="1">1</definedName>
    <definedName name="solver_neg" localSheetId="4" hidden="1">1</definedName>
    <definedName name="solver_nod" localSheetId="1" hidden="1">2147483647</definedName>
    <definedName name="solver_nod" localSheetId="2" hidden="1">2147483647</definedName>
    <definedName name="solver_nod" localSheetId="3" hidden="1">2147483647</definedName>
    <definedName name="solver_nod" localSheetId="4" hidden="1">2147483647</definedName>
    <definedName name="solver_num" localSheetId="0" hidden="1">0</definedName>
    <definedName name="solver_num" localSheetId="1" hidden="1">3</definedName>
    <definedName name="solver_num" localSheetId="2" hidden="1">5</definedName>
    <definedName name="solver_num" localSheetId="3" hidden="1">3</definedName>
    <definedName name="solver_num" localSheetId="4" hidden="1">5</definedName>
    <definedName name="solver_nwt" localSheetId="1" hidden="1">1</definedName>
    <definedName name="solver_nwt" localSheetId="2" hidden="1">1</definedName>
    <definedName name="solver_nwt" localSheetId="3" hidden="1">1</definedName>
    <definedName name="solver_nwt" localSheetId="4" hidden="1">1</definedName>
    <definedName name="solver_opt" localSheetId="0" hidden="1">'Problem 1'!$V$27</definedName>
    <definedName name="solver_opt" localSheetId="1" hidden="1">'Problem 2'!$W$42</definedName>
    <definedName name="solver_opt" localSheetId="2" hidden="1">'Problem 3'!$W$40</definedName>
    <definedName name="solver_opt" localSheetId="3" hidden="1">'Problem 4'!$S$49</definedName>
    <definedName name="solver_opt" localSheetId="4" hidden="1">'Problem 5'!$AM$101</definedName>
    <definedName name="solver_pre" localSheetId="1" hidden="1">"""""""""""""""""""""""""""""""""""""""""""""""""""""""""""""""""""""""""""""""""""""""""""""""""""""""""""""""""""""""""""""""0,000001"""""""""""""""""""""""""""""""""""""""""""""""""""""""""""""""""""""""""""""""""""""""""""""""""""""""""""""""""""""""""""""""</definedName>
    <definedName name="solver_pre" localSheetId="2" hidden="1">"""""""""""""""""""""""""""""""""""""""""""""""""""""""""""""""""""""""""""""""""""""""""""""""""""""""""""""""""""""""""""""""0,000001"""""""""""""""""""""""""""""""""""""""""""""""""""""""""""""""""""""""""""""""""""""""""""""""""""""""""""""""""""""""""""""""</definedName>
    <definedName name="solver_pre" localSheetId="3" hidden="1">"""""""""""""""""""""""""""""""""""""""""""""""""""""""""""""""""""""""""""""""""""""""""""""""""""""""""""""""""""""""""""""""0,000001"""""""""""""""""""""""""""""""""""""""""""""""""""""""""""""""""""""""""""""""""""""""""""""""""""""""""""""""""""""""""""""""</definedName>
    <definedName name="solver_pre" localSheetId="4" hidden="1">"""""""""""""""""""""""""""""""""""""""""""""""""""""""""""""""""""""""""""""""""""""""""""""""""""""""""""""""""""""""""""""""0,000001"""""""""""""""""""""""""""""""""""""""""""""""""""""""""""""""""""""""""""""""""""""""""""""""""""""""""""""""""""""""""""""""</definedName>
    <definedName name="solver_rbv" localSheetId="1" hidden="1">1</definedName>
    <definedName name="solver_rbv" localSheetId="2" hidden="1">1</definedName>
    <definedName name="solver_rbv" localSheetId="3" hidden="1">1</definedName>
    <definedName name="solver_rbv" localSheetId="4" hidden="1">1</definedName>
    <definedName name="solver_rel1" localSheetId="1" hidden="1">4</definedName>
    <definedName name="solver_rel1" localSheetId="2" hidden="1">1</definedName>
    <definedName name="solver_rel1" localSheetId="3" hidden="1">3</definedName>
    <definedName name="solver_rel1" localSheetId="4" hidden="1">3</definedName>
    <definedName name="solver_rel2" localSheetId="1" hidden="1">2</definedName>
    <definedName name="solver_rel2" localSheetId="2" hidden="1">3</definedName>
    <definedName name="solver_rel2" localSheetId="3" hidden="1">3</definedName>
    <definedName name="solver_rel2" localSheetId="4" hidden="1">2</definedName>
    <definedName name="solver_rel3" localSheetId="1" hidden="1">2</definedName>
    <definedName name="solver_rel3" localSheetId="2" hidden="1">1</definedName>
    <definedName name="solver_rel3" localSheetId="3" hidden="1">1</definedName>
    <definedName name="solver_rel3" localSheetId="4" hidden="1">3</definedName>
    <definedName name="solver_rel4" localSheetId="2" hidden="1">3</definedName>
    <definedName name="solver_rel4" localSheetId="3" hidden="1">3</definedName>
    <definedName name="solver_rel4" localSheetId="4" hidden="1">1</definedName>
    <definedName name="solver_rel5" localSheetId="2" hidden="1">1</definedName>
    <definedName name="solver_rel5" localSheetId="4" hidden="1">1</definedName>
    <definedName name="solver_rhs1" localSheetId="1" hidden="1">"integer"</definedName>
    <definedName name="solver_rhs1" localSheetId="2" hidden="1">'Problem 3'!$N$44</definedName>
    <definedName name="solver_rhs1" localSheetId="3" hidden="1">'Problem 4'!$P$52</definedName>
    <definedName name="solver_rhs1" localSheetId="4" hidden="1">'Problem 5'!$AF$108</definedName>
    <definedName name="solver_rhs2" localSheetId="1" hidden="1">'Problem 2'!$R$36:$U$36</definedName>
    <definedName name="solver_rhs2" localSheetId="2" hidden="1">'Problem 3'!$N$41</definedName>
    <definedName name="solver_rhs2" localSheetId="3" hidden="1">'Problem 4'!$M$47</definedName>
    <definedName name="solver_rhs2" localSheetId="4" hidden="1">'Problem 5'!$AK$106</definedName>
    <definedName name="solver_rhs3" localSheetId="1" hidden="1">'Problem 2'!$X$31:$X$33</definedName>
    <definedName name="solver_rhs3" localSheetId="2" hidden="1">'Problem 3'!$N$45</definedName>
    <definedName name="solver_rhs3" localSheetId="3" hidden="1">'Problem 4'!$U$47</definedName>
    <definedName name="solver_rhs3" localSheetId="4" hidden="1">'Problem 5'!$AJ$104</definedName>
    <definedName name="solver_rhs4" localSheetId="2" hidden="1">'Problem 3'!$N$42</definedName>
    <definedName name="solver_rhs4" localSheetId="3" hidden="1">0</definedName>
    <definedName name="solver_rhs4" localSheetId="4" hidden="1">'Problem 5'!$W$108</definedName>
    <definedName name="solver_rhs5" localSheetId="2" hidden="1">'Problem 3'!$S$46</definedName>
    <definedName name="solver_rhs5" localSheetId="4" hidden="1">'Problem 5'!$Z$108</definedName>
    <definedName name="solver_rlx" localSheetId="1" hidden="1">2</definedName>
    <definedName name="solver_rlx" localSheetId="2" hidden="1">2</definedName>
    <definedName name="solver_rlx" localSheetId="3" hidden="1">2</definedName>
    <definedName name="solver_rlx" localSheetId="4" hidden="1">2</definedName>
    <definedName name="solver_rsd" localSheetId="1" hidden="1">0</definedName>
    <definedName name="solver_rsd" localSheetId="2" hidden="1">0</definedName>
    <definedName name="solver_rsd" localSheetId="3" hidden="1">0</definedName>
    <definedName name="solver_rsd" localSheetId="4" hidden="1">0</definedName>
    <definedName name="solver_scl" localSheetId="1" hidden="1">1</definedName>
    <definedName name="solver_scl" localSheetId="2" hidden="1">1</definedName>
    <definedName name="solver_scl" localSheetId="3" hidden="1">1</definedName>
    <definedName name="solver_scl" localSheetId="4" hidden="1">1</definedName>
    <definedName name="solver_sho" localSheetId="1" hidden="1">2</definedName>
    <definedName name="solver_sho" localSheetId="2" hidden="1">2</definedName>
    <definedName name="solver_sho" localSheetId="3" hidden="1">2</definedName>
    <definedName name="solver_sho" localSheetId="4" hidden="1">2</definedName>
    <definedName name="solver_ssz" localSheetId="1" hidden="1">100</definedName>
    <definedName name="solver_ssz" localSheetId="2" hidden="1">100</definedName>
    <definedName name="solver_ssz" localSheetId="3" hidden="1">100</definedName>
    <definedName name="solver_ssz" localSheetId="4" hidden="1">100</definedName>
    <definedName name="solver_tim" localSheetId="1" hidden="1">2147483647</definedName>
    <definedName name="solver_tim" localSheetId="2" hidden="1">2147483647</definedName>
    <definedName name="solver_tim" localSheetId="3" hidden="1">2147483647</definedName>
    <definedName name="solver_tim" localSheetId="4" hidden="1">2147483647</definedName>
    <definedName name="solver_tol" localSheetId="1" hidden="1">0.01</definedName>
    <definedName name="solver_tol" localSheetId="2" hidden="1">0.01</definedName>
    <definedName name="solver_tol" localSheetId="3" hidden="1">0.01</definedName>
    <definedName name="solver_tol" localSheetId="4" hidden="1">0.01</definedName>
    <definedName name="solver_typ" localSheetId="0" hidden="1">1</definedName>
    <definedName name="solver_typ" localSheetId="1" hidden="1">2</definedName>
    <definedName name="solver_typ" localSheetId="2" hidden="1">2</definedName>
    <definedName name="solver_typ" localSheetId="3" hidden="1">1</definedName>
    <definedName name="solver_typ" localSheetId="4" hidden="1">2</definedName>
    <definedName name="solver_val" localSheetId="0" hidden="1">0</definedName>
    <definedName name="solver_val" localSheetId="1" hidden="1">0</definedName>
    <definedName name="solver_val" localSheetId="2" hidden="1">0</definedName>
    <definedName name="solver_val" localSheetId="3" hidden="1">0</definedName>
    <definedName name="solver_val" localSheetId="4" hidden="1">0</definedName>
    <definedName name="solver_ver" localSheetId="0" hidden="1">3</definedName>
    <definedName name="solver_ver" localSheetId="1" hidden="1">3</definedName>
    <definedName name="solver_ver" localSheetId="2" hidden="1">3</definedName>
    <definedName name="solver_ver" localSheetId="3" hidden="1">3</definedName>
    <definedName name="solver_ver" localSheetId="4" hidden="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U14" i="23" l="1"/>
  <c r="V14" i="23"/>
  <c r="W14" i="23"/>
  <c r="X14" i="23"/>
  <c r="Y14" i="23"/>
  <c r="Z14" i="23"/>
  <c r="AA14" i="23"/>
  <c r="AB14" i="23"/>
  <c r="AC14" i="23"/>
  <c r="AD14" i="23"/>
  <c r="AE14" i="23"/>
  <c r="AF14" i="23"/>
  <c r="AG14" i="23"/>
  <c r="AH14" i="23"/>
  <c r="U15" i="23"/>
  <c r="V15" i="23"/>
  <c r="W15" i="23"/>
  <c r="X15" i="23"/>
  <c r="Y15" i="23"/>
  <c r="Z15" i="23"/>
  <c r="AA15" i="23"/>
  <c r="AB15" i="23"/>
  <c r="AC15" i="23"/>
  <c r="AD15" i="23"/>
  <c r="AE15" i="23"/>
  <c r="AF15" i="23"/>
  <c r="AG15" i="23"/>
  <c r="AH15" i="23"/>
  <c r="AJ19" i="23"/>
  <c r="AJ20" i="23"/>
  <c r="AJ21" i="23"/>
  <c r="AJ22" i="23"/>
  <c r="AJ23" i="23"/>
  <c r="AJ24" i="23"/>
  <c r="AJ25" i="23"/>
  <c r="AJ26" i="23"/>
  <c r="AJ27" i="23"/>
  <c r="AJ28" i="23"/>
  <c r="AJ29" i="23"/>
  <c r="AJ30" i="23"/>
  <c r="AJ31" i="23"/>
  <c r="AJ32" i="23"/>
  <c r="AJ33" i="23"/>
  <c r="AJ34" i="23"/>
  <c r="AJ35" i="23"/>
  <c r="AJ36" i="23"/>
  <c r="AJ37" i="23"/>
  <c r="AJ38" i="23"/>
  <c r="AJ39" i="23"/>
  <c r="AJ40" i="23"/>
  <c r="AJ41" i="23"/>
  <c r="AJ42" i="23"/>
  <c r="AJ43" i="23"/>
  <c r="AJ44" i="23"/>
  <c r="AJ45" i="23"/>
  <c r="AJ46" i="23"/>
  <c r="AJ47" i="23"/>
  <c r="AJ48" i="23"/>
  <c r="AJ49" i="23"/>
  <c r="AJ50" i="23"/>
  <c r="AJ51" i="23"/>
  <c r="AJ52" i="23"/>
  <c r="AJ53" i="23"/>
  <c r="AJ54" i="23"/>
  <c r="AJ55" i="23"/>
  <c r="AJ56" i="23"/>
  <c r="AJ57" i="23"/>
  <c r="AJ58" i="23"/>
  <c r="AJ59" i="23"/>
  <c r="AJ60" i="23"/>
  <c r="AJ61" i="23"/>
  <c r="AJ62" i="23"/>
  <c r="AJ63" i="23"/>
  <c r="AJ64" i="23"/>
  <c r="AJ65" i="23"/>
  <c r="AJ66" i="23"/>
  <c r="AJ67" i="23"/>
  <c r="AJ68" i="23"/>
  <c r="AJ69" i="23"/>
  <c r="AJ70" i="23"/>
  <c r="AJ71" i="23"/>
  <c r="AJ72" i="23"/>
  <c r="AJ73" i="23"/>
  <c r="AJ74" i="23"/>
  <c r="AJ75" i="23"/>
  <c r="AJ76" i="23"/>
  <c r="AJ77" i="23"/>
  <c r="AJ78" i="23"/>
  <c r="AJ79" i="23"/>
  <c r="AJ80" i="23"/>
  <c r="AJ81" i="23"/>
  <c r="AJ82" i="23"/>
  <c r="AJ83" i="23"/>
  <c r="AJ84" i="23"/>
  <c r="AJ85" i="23"/>
  <c r="AJ86" i="23"/>
  <c r="AJ87" i="23"/>
  <c r="AJ88" i="23"/>
  <c r="AJ89" i="23"/>
  <c r="AJ90" i="23"/>
  <c r="AJ91" i="23"/>
  <c r="AJ92" i="23"/>
  <c r="AJ93" i="23"/>
  <c r="AJ94" i="23"/>
  <c r="AJ95" i="23"/>
  <c r="AJ96" i="23"/>
  <c r="AJ97" i="23"/>
  <c r="AJ98" i="23"/>
  <c r="AJ99" i="23"/>
  <c r="AI106" i="23"/>
  <c r="V31" i="21"/>
  <c r="V32" i="21"/>
  <c r="R34" i="21"/>
  <c r="S34" i="21"/>
  <c r="T34" i="21"/>
  <c r="U34" i="21"/>
  <c r="R40" i="21"/>
  <c r="S40" i="21"/>
  <c r="W42" i="21" s="1"/>
  <c r="T40" i="21"/>
  <c r="U40" i="21"/>
  <c r="R41" i="21"/>
  <c r="S41" i="21"/>
  <c r="T41" i="21"/>
  <c r="U41" i="21"/>
  <c r="R42" i="21"/>
  <c r="S42" i="21"/>
  <c r="T42" i="21"/>
  <c r="U42" i="21"/>
  <c r="S47" i="20"/>
  <c r="O48" i="20"/>
  <c r="P48" i="20"/>
  <c r="Q48" i="20"/>
  <c r="R48" i="20"/>
  <c r="O49" i="20"/>
  <c r="P49" i="20"/>
  <c r="Q49" i="20"/>
  <c r="R49" i="20"/>
  <c r="S49" i="20"/>
  <c r="N52" i="20"/>
  <c r="P52" i="20"/>
  <c r="P35" i="19"/>
  <c r="Q35" i="19"/>
  <c r="R35" i="19"/>
  <c r="S35" i="19"/>
  <c r="T35" i="19"/>
  <c r="U35" i="19"/>
  <c r="P36" i="19"/>
  <c r="Q36" i="19"/>
  <c r="R36" i="19"/>
  <c r="S36" i="19"/>
  <c r="T36" i="19"/>
  <c r="U36" i="19"/>
  <c r="U37" i="19" s="1"/>
  <c r="U40" i="19" s="1"/>
  <c r="P37" i="19"/>
  <c r="P40" i="19" s="1"/>
  <c r="W40" i="19" s="1"/>
  <c r="Q37" i="19"/>
  <c r="Q40" i="19" s="1"/>
  <c r="R37" i="19"/>
  <c r="R40" i="19" s="1"/>
  <c r="S37" i="19"/>
  <c r="S40" i="19" s="1"/>
  <c r="T37" i="19"/>
  <c r="T40" i="19" s="1"/>
  <c r="P43" i="19"/>
  <c r="P45" i="19" s="1"/>
  <c r="P46" i="19" s="1"/>
  <c r="Q43" i="19"/>
  <c r="P44" i="19"/>
  <c r="Q44" i="19"/>
  <c r="Q45" i="19"/>
  <c r="AJ101" i="23" l="1"/>
  <c r="AM88" i="23" s="1"/>
  <c r="AM45" i="23" l="1"/>
  <c r="AM26" i="23"/>
  <c r="AM57" i="23"/>
  <c r="AM62" i="23"/>
  <c r="AM68" i="23"/>
  <c r="AM84" i="23"/>
  <c r="AM87" i="23"/>
  <c r="AM80" i="23"/>
  <c r="AM96" i="23"/>
  <c r="AM40" i="23"/>
  <c r="AM92" i="23"/>
  <c r="AM25" i="23"/>
  <c r="AM54" i="23"/>
  <c r="AM93" i="23"/>
  <c r="AM61" i="23"/>
  <c r="AM90" i="23"/>
  <c r="AM19" i="23"/>
  <c r="AM31" i="23"/>
  <c r="AM43" i="23"/>
  <c r="AM21" i="23"/>
  <c r="AM55" i="23"/>
  <c r="AM67" i="23"/>
  <c r="AM33" i="23"/>
  <c r="AM79" i="23"/>
  <c r="AM22" i="23"/>
  <c r="AM51" i="23"/>
  <c r="AM44" i="23"/>
  <c r="AM60" i="23"/>
  <c r="AM63" i="23"/>
  <c r="AM56" i="23"/>
  <c r="AM72" i="23"/>
  <c r="AM75" i="23"/>
  <c r="AM38" i="23"/>
  <c r="AM99" i="23"/>
  <c r="AM91" i="23"/>
  <c r="AM69" i="23"/>
  <c r="AM81" i="23"/>
  <c r="AM37" i="23"/>
  <c r="AM50" i="23"/>
  <c r="AM28" i="23"/>
  <c r="AM46" i="23"/>
  <c r="AM34" i="23"/>
  <c r="AM85" i="23"/>
  <c r="AM74" i="23"/>
  <c r="AM52" i="23"/>
  <c r="AM70" i="23"/>
  <c r="AM58" i="23"/>
  <c r="AM97" i="23"/>
  <c r="AM86" i="23"/>
  <c r="AM64" i="23"/>
  <c r="AM48" i="23"/>
  <c r="AM42" i="23"/>
  <c r="AM49" i="23"/>
  <c r="AM66" i="23"/>
  <c r="AM35" i="23"/>
  <c r="AM47" i="23"/>
  <c r="AM71" i="23"/>
  <c r="AM83" i="23"/>
  <c r="AM95" i="23"/>
  <c r="AM23" i="23"/>
  <c r="AM59" i="23"/>
  <c r="AM89" i="23"/>
  <c r="AM24" i="23"/>
  <c r="AM29" i="23"/>
  <c r="AM41" i="23"/>
  <c r="AM53" i="23"/>
  <c r="AM65" i="23"/>
  <c r="AM77" i="23"/>
  <c r="AM82" i="23"/>
  <c r="AM98" i="23"/>
  <c r="AM76" i="23"/>
  <c r="AM20" i="23"/>
  <c r="AM94" i="23"/>
  <c r="AM27" i="23"/>
  <c r="AM32" i="23"/>
  <c r="AM73" i="23"/>
  <c r="AM36" i="23"/>
  <c r="AM78" i="23"/>
  <c r="AM39" i="23"/>
  <c r="AM30" i="23"/>
  <c r="AM101" i="23" l="1"/>
  <c r="AM102" i="23" s="1"/>
</calcChain>
</file>

<file path=xl/sharedStrings.xml><?xml version="1.0" encoding="utf-8"?>
<sst xmlns="http://schemas.openxmlformats.org/spreadsheetml/2006/main" count="264" uniqueCount="155">
  <si>
    <t>Constraint # Distance to land base</t>
  </si>
  <si>
    <t>&lt;=</t>
  </si>
  <si>
    <t>Minimum distance to a land base</t>
  </si>
  <si>
    <t>Euclidean distance to land base</t>
  </si>
  <si>
    <t>y</t>
  </si>
  <si>
    <t>y distance to land base</t>
  </si>
  <si>
    <t>x</t>
  </si>
  <si>
    <t>Lowerbound</t>
  </si>
  <si>
    <t>x distance to land base</t>
  </si>
  <si>
    <t>Land base 2</t>
  </si>
  <si>
    <t>Land base  1</t>
  </si>
  <si>
    <t>Evolutionary</t>
  </si>
  <si>
    <t>Upperbound</t>
  </si>
  <si>
    <t>GRG Nonlinear</t>
  </si>
  <si>
    <t>=</t>
  </si>
  <si>
    <t>Annual costs of oil rig</t>
  </si>
  <si>
    <t>Total annual flight costs</t>
  </si>
  <si>
    <r>
      <t>f</t>
    </r>
    <r>
      <rPr>
        <i/>
        <vertAlign val="subscript"/>
        <sz val="8"/>
        <color theme="1"/>
        <rFont val="Calibri"/>
        <family val="2"/>
        <scheme val="minor"/>
      </rPr>
      <t>i</t>
    </r>
  </si>
  <si>
    <t>C</t>
  </si>
  <si>
    <t>Euclidean distance to oil rig</t>
  </si>
  <si>
    <t>y distance  to oil rig</t>
  </si>
  <si>
    <t>x distance to oil rig</t>
  </si>
  <si>
    <t>Ormen Lange</t>
  </si>
  <si>
    <t>Draugen</t>
  </si>
  <si>
    <t>Smorbukk</t>
  </si>
  <si>
    <t>Midgard</t>
  </si>
  <si>
    <t>Heidrun</t>
  </si>
  <si>
    <t>Norne</t>
  </si>
  <si>
    <t>Decision variable</t>
  </si>
  <si>
    <r>
      <t>y</t>
    </r>
    <r>
      <rPr>
        <i/>
        <vertAlign val="subscript"/>
        <sz val="8"/>
        <color theme="1"/>
        <rFont val="Calibri"/>
        <family val="2"/>
        <scheme val="minor"/>
      </rPr>
      <t xml:space="preserve">i </t>
    </r>
  </si>
  <si>
    <r>
      <t>x</t>
    </r>
    <r>
      <rPr>
        <i/>
        <vertAlign val="subscript"/>
        <sz val="8"/>
        <color theme="1"/>
        <rFont val="Calibri"/>
        <family val="2"/>
        <scheme val="minor"/>
      </rPr>
      <t>i</t>
    </r>
  </si>
  <si>
    <t>i</t>
  </si>
  <si>
    <t xml:space="preserve">GRG Nonlinear </t>
  </si>
  <si>
    <t>Oil rigs</t>
  </si>
  <si>
    <t>Table 1</t>
  </si>
  <si>
    <t>ISM-C1004 - Business Analytics 1 - Assignment 3 (Total 28 points)</t>
  </si>
  <si>
    <t>Initial solution for solver</t>
  </si>
  <si>
    <t>&gt;=</t>
  </si>
  <si>
    <t>x1 + x3</t>
  </si>
  <si>
    <t>x2 + x4</t>
  </si>
  <si>
    <t>Constraint # Policy</t>
  </si>
  <si>
    <t>Objective: maximize number of customers</t>
  </si>
  <si>
    <t>C(xi)</t>
  </si>
  <si>
    <t>exp(cixi)</t>
  </si>
  <si>
    <t>Contract on TV</t>
  </si>
  <si>
    <t>Constraint # Budget</t>
  </si>
  <si>
    <t xml:space="preserve">&lt;= </t>
  </si>
  <si>
    <t xml:space="preserve">Constraint # </t>
  </si>
  <si>
    <t>x4</t>
  </si>
  <si>
    <t>x3</t>
  </si>
  <si>
    <t>x2</t>
  </si>
  <si>
    <t>x1</t>
  </si>
  <si>
    <t>Decision variables</t>
  </si>
  <si>
    <t>Social media</t>
  </si>
  <si>
    <t>Radio</t>
  </si>
  <si>
    <t>Podcasts</t>
  </si>
  <si>
    <t>TV</t>
  </si>
  <si>
    <r>
      <t>c</t>
    </r>
    <r>
      <rPr>
        <i/>
        <vertAlign val="subscript"/>
        <sz val="11"/>
        <color theme="1"/>
        <rFont val="Calibri"/>
        <family val="2"/>
        <scheme val="minor"/>
      </rPr>
      <t>i</t>
    </r>
  </si>
  <si>
    <r>
      <t>b</t>
    </r>
    <r>
      <rPr>
        <i/>
        <vertAlign val="subscript"/>
        <sz val="11"/>
        <color theme="1"/>
        <rFont val="Calibri"/>
        <family val="2"/>
        <scheme val="minor"/>
      </rPr>
      <t>i</t>
    </r>
  </si>
  <si>
    <r>
      <t>a</t>
    </r>
    <r>
      <rPr>
        <i/>
        <vertAlign val="subscript"/>
        <sz val="11"/>
        <color theme="1"/>
        <rFont val="Calibri"/>
        <family val="2"/>
        <scheme val="minor"/>
      </rPr>
      <t>i</t>
    </r>
  </si>
  <si>
    <t>Part (a) Visualization</t>
  </si>
  <si>
    <t>total transportation cost</t>
  </si>
  <si>
    <t>Albert Lea</t>
  </si>
  <si>
    <t>Eugene</t>
  </si>
  <si>
    <t>Bellingham</t>
  </si>
  <si>
    <t>Source (Cannery)</t>
  </si>
  <si>
    <t>Albuquerque</t>
  </si>
  <si>
    <t>Rapid City</t>
  </si>
  <si>
    <t>Salt Lake City</t>
  </si>
  <si>
    <t>Sacramento</t>
  </si>
  <si>
    <t>Destination (Warehouse)</t>
  </si>
  <si>
    <t>Decision variables xij</t>
  </si>
  <si>
    <t>Answer part (b)</t>
  </si>
  <si>
    <t>Costs of each route</t>
  </si>
  <si>
    <t>Demand wi</t>
  </si>
  <si>
    <t>Constraint # Demand</t>
  </si>
  <si>
    <t>Constraint # Capacity</t>
  </si>
  <si>
    <t>capacity ci</t>
  </si>
  <si>
    <t>b</t>
  </si>
  <si>
    <t>a</t>
  </si>
  <si>
    <t>Regression model coefficients</t>
  </si>
  <si>
    <t>Distance (km)</t>
  </si>
  <si>
    <t>Current plan for distribution (trucks)</t>
  </si>
  <si>
    <t>Table 3</t>
  </si>
  <si>
    <t>Table 2</t>
  </si>
  <si>
    <t>Decision variables xij
Trucks of each route</t>
  </si>
  <si>
    <t>Scenario-specific return</t>
  </si>
  <si>
    <t>$AJ$101</t>
  </si>
  <si>
    <t>Decision variables (wi)</t>
  </si>
  <si>
    <t>$AI$106</t>
  </si>
  <si>
    <t>Multiplier</t>
  </si>
  <si>
    <t>Value</t>
  </si>
  <si>
    <t>Name</t>
  </si>
  <si>
    <t>Cell</t>
  </si>
  <si>
    <t>Lagrange</t>
  </si>
  <si>
    <t>Final</t>
  </si>
  <si>
    <t>Constraints</t>
  </si>
  <si>
    <t>Decision variables (wi) Other</t>
  </si>
  <si>
    <t>$AH$106</t>
  </si>
  <si>
    <t>Decision variables (wi) Money</t>
  </si>
  <si>
    <t>$AG$106</t>
  </si>
  <si>
    <t>Decision variables (wi) Hlth</t>
  </si>
  <si>
    <t>$AF$106</t>
  </si>
  <si>
    <t>Decision variables (wi) Shops</t>
  </si>
  <si>
    <t>$AE$106</t>
  </si>
  <si>
    <t>Decision variables (wi) Utils</t>
  </si>
  <si>
    <t>$AD$106</t>
  </si>
  <si>
    <t>Decision variables (wi) Telcm</t>
  </si>
  <si>
    <t>$AC$106</t>
  </si>
  <si>
    <t>Decision variables (wi) BusEq</t>
  </si>
  <si>
    <t>$AB$106</t>
  </si>
  <si>
    <t>Decision variables (wi) Chems</t>
  </si>
  <si>
    <t>$AA$106</t>
  </si>
  <si>
    <t>Decision variables (wi) Enrgy</t>
  </si>
  <si>
    <t>$Z$106</t>
  </si>
  <si>
    <t>Decision variables (wi) Manuf</t>
  </si>
  <si>
    <t>$Y$106</t>
  </si>
  <si>
    <t>Decision variables (wi) Durbl</t>
  </si>
  <si>
    <t>$X$106</t>
  </si>
  <si>
    <t>Decision variables (wi) NoDur</t>
  </si>
  <si>
    <t>$W$106</t>
  </si>
  <si>
    <t>Gradient</t>
  </si>
  <si>
    <t>Reduced</t>
  </si>
  <si>
    <t>Variable Cells</t>
  </si>
  <si>
    <t>Report Created: 27/11/2023 2.04.30</t>
  </si>
  <si>
    <t>Worksheet: [problem5.xlsx]Problem 5</t>
  </si>
  <si>
    <t>Microsoft Excel 16.0 Sensitivity Report</t>
  </si>
  <si>
    <t>Part (c) figure</t>
  </si>
  <si>
    <t>Constraint # Capital Allocation</t>
  </si>
  <si>
    <t xml:space="preserve"> Constraint # Industry-Specific</t>
  </si>
  <si>
    <t>std</t>
  </si>
  <si>
    <t>Return target</t>
  </si>
  <si>
    <t>mean</t>
  </si>
  <si>
    <t>St. Dev. of return</t>
  </si>
  <si>
    <t>Return Constraint</t>
  </si>
  <si>
    <t>Other</t>
  </si>
  <si>
    <t>Money</t>
  </si>
  <si>
    <t>Hlth</t>
  </si>
  <si>
    <t>Shops</t>
  </si>
  <si>
    <t>Utils</t>
  </si>
  <si>
    <t>Telcm</t>
  </si>
  <si>
    <t>BusEq</t>
  </si>
  <si>
    <t>Chems</t>
  </si>
  <si>
    <t>Enrgy</t>
  </si>
  <si>
    <t>Manuf</t>
  </si>
  <si>
    <t>Durbl</t>
  </si>
  <si>
    <t>NoDur</t>
  </si>
  <si>
    <t>Monthly return (%)</t>
  </si>
  <si>
    <t>Variance of return</t>
  </si>
  <si>
    <t>Mean return</t>
  </si>
  <si>
    <t>Squared deviation 
from mean return</t>
  </si>
  <si>
    <t>ID</t>
  </si>
  <si>
    <t>Date</t>
  </si>
  <si>
    <t>Standard deviation of return</t>
  </si>
  <si>
    <t>Expected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</si>
</sst>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b/>
      <sz val="20"/>
      <color theme="1"/>
      <name val="Calibri"/>
      <family val="2"/>
      <scheme val="minor"/>
    </font>
    <font>
      <sz val="8"/>
      <color theme="1"/>
      <name val="Calibri"/>
      <family val="2"/>
      <scheme val="minor"/>
    </font>
    <font>
      <b/>
      <sz val="8"/>
      <color theme="1"/>
      <name val="Calibri"/>
      <family val="2"/>
      <scheme val="minor"/>
    </font>
    <font>
      <i/>
      <sz val="8"/>
      <color theme="1"/>
      <name val="Calibri"/>
      <family val="2"/>
      <scheme val="minor"/>
    </font>
    <font>
      <i/>
      <vertAlign val="subscript"/>
      <sz val="8"/>
      <color theme="1"/>
      <name val="Calibri"/>
      <family val="2"/>
      <scheme val="minor"/>
    </font>
    <font>
      <b/>
      <sz val="11"/>
      <color theme="1"/>
      <name val="Calibri"/>
      <family val="2"/>
      <scheme val="minor"/>
    </font>
    <font>
      <i/>
      <sz val="11"/>
      <color theme="1"/>
      <name val="Calibri"/>
      <family val="2"/>
      <scheme val="minor"/>
    </font>
    <font>
      <i/>
      <vertAlign val="subscript"/>
      <sz val="11"/>
      <color theme="1"/>
      <name val="Calibri"/>
      <family val="2"/>
      <scheme val="minor"/>
    </font>
    <font>
      <sz val="8"/>
      <name val="Arial"/>
      <family val="2"/>
    </font>
    <font>
      <b/>
      <sz val="8"/>
      <name val="Arial"/>
      <family val="2"/>
    </font>
    <font>
      <sz val="8"/>
      <color theme="1"/>
      <name val="Arial"/>
      <family val="2"/>
    </font>
    <font>
      <sz val="10"/>
      <name val="Arial"/>
      <family val="2"/>
    </font>
    <font>
      <i/>
      <sz val="8"/>
      <name val="Arial"/>
      <family val="2"/>
    </font>
    <font>
      <b/>
      <i/>
      <sz val="11"/>
      <color theme="1"/>
      <name val="Calibri"/>
      <family val="2"/>
      <scheme val="minor"/>
    </font>
    <font>
      <b/>
      <sz val="11"/>
      <color indexed="18"/>
      <name val="Calibri"/>
      <family val="2"/>
      <scheme val="minor"/>
    </font>
    <font>
      <sz val="11"/>
      <name val="Calibri"/>
      <family val="2"/>
      <scheme val="minor"/>
    </font>
    <font>
      <b/>
      <i/>
      <sz val="11"/>
      <color rgb="FF000000"/>
      <name val="Calibri"/>
      <family val="2"/>
      <scheme val="minor"/>
    </font>
    <font>
      <b/>
      <sz val="10"/>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rgb="FFFFFF00"/>
        <bgColor indexed="64"/>
      </patternFill>
    </fill>
  </fills>
  <borders count="32">
    <border>
      <left/>
      <right/>
      <top/>
      <bottom/>
      <diagonal/>
    </border>
    <border>
      <left/>
      <right/>
      <top/>
      <bottom style="thin">
        <color indexed="64"/>
      </bottom>
      <diagonal/>
    </border>
    <border>
      <left style="thin">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bottom style="medium">
        <color indexed="64"/>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style="medium">
        <color indexed="64"/>
      </left>
      <right/>
      <top/>
      <bottom/>
      <diagonal/>
    </border>
    <border>
      <left style="medium">
        <color indexed="64"/>
      </left>
      <right style="medium">
        <color indexed="64"/>
      </right>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right style="medium">
        <color indexed="64"/>
      </right>
      <top/>
      <bottom style="medium">
        <color indexed="64"/>
      </bottom>
      <diagonal/>
    </border>
    <border>
      <left/>
      <right style="medium">
        <color indexed="64"/>
      </right>
      <top/>
      <bottom/>
      <diagonal/>
    </border>
    <border>
      <left/>
      <right/>
      <top style="thin">
        <color indexed="23"/>
      </top>
      <bottom style="medium">
        <color indexed="23"/>
      </bottom>
      <diagonal/>
    </border>
    <border>
      <left/>
      <right/>
      <top style="thin">
        <color indexed="23"/>
      </top>
      <bottom/>
      <diagonal/>
    </border>
    <border>
      <left/>
      <right/>
      <top/>
      <bottom style="medium">
        <color indexed="23"/>
      </bottom>
      <diagonal/>
    </border>
    <border>
      <left/>
      <right/>
      <top style="medium">
        <color indexed="23"/>
      </top>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diagonal/>
    </border>
  </borders>
  <cellStyleXfs count="1">
    <xf numFmtId="0" fontId="0" fillId="0" borderId="0"/>
  </cellStyleXfs>
  <cellXfs count="156">
    <xf numFmtId="0" fontId="0" fillId="0" borderId="0" xfId="0"/>
    <xf numFmtId="0" fontId="1" fillId="2" borderId="1" xfId="0" applyFont="1" applyFill="1" applyBorder="1"/>
    <xf numFmtId="0" fontId="0" fillId="0" borderId="1" xfId="0" applyBorder="1"/>
    <xf numFmtId="0" fontId="2" fillId="0" borderId="0" xfId="0" applyFont="1"/>
    <xf numFmtId="0" fontId="2" fillId="3" borderId="3" xfId="0" applyFont="1" applyFill="1" applyBorder="1" applyAlignment="1">
      <alignment horizontal="center" vertical="center"/>
    </xf>
    <xf numFmtId="0" fontId="2" fillId="0" borderId="3" xfId="0" applyFont="1" applyBorder="1" applyAlignment="1">
      <alignment horizontal="center" vertical="center"/>
    </xf>
    <xf numFmtId="0" fontId="2" fillId="4" borderId="3" xfId="0" applyFont="1" applyFill="1" applyBorder="1" applyAlignment="1">
      <alignment horizontal="center" vertical="center"/>
    </xf>
    <xf numFmtId="0" fontId="2" fillId="0" borderId="0" xfId="0" applyFont="1" applyAlignment="1">
      <alignment horizontal="center" vertical="center"/>
    </xf>
    <xf numFmtId="0" fontId="2" fillId="4" borderId="4" xfId="0" applyFont="1" applyFill="1" applyBorder="1" applyAlignment="1">
      <alignment horizontal="center" vertical="center"/>
    </xf>
    <xf numFmtId="0" fontId="2" fillId="0" borderId="4" xfId="0" applyFont="1" applyBorder="1" applyAlignment="1">
      <alignment horizontal="center" vertical="center"/>
    </xf>
    <xf numFmtId="0" fontId="2" fillId="3" borderId="3" xfId="0" applyFont="1" applyFill="1" applyBorder="1" applyAlignment="1">
      <alignment horizontal="center"/>
    </xf>
    <xf numFmtId="0" fontId="2" fillId="0" borderId="3" xfId="0" applyFont="1" applyBorder="1" applyAlignment="1">
      <alignment horizontal="center"/>
    </xf>
    <xf numFmtId="0" fontId="2" fillId="0" borderId="0" xfId="0" applyFont="1" applyAlignment="1">
      <alignment horizontal="center"/>
    </xf>
    <xf numFmtId="0" fontId="2" fillId="4" borderId="5" xfId="0" applyFont="1" applyFill="1" applyBorder="1" applyAlignment="1">
      <alignment horizontal="center" vertical="center"/>
    </xf>
    <xf numFmtId="0" fontId="2" fillId="0" borderId="5" xfId="0" applyFont="1" applyBorder="1" applyAlignment="1">
      <alignment horizontal="center" vertical="center"/>
    </xf>
    <xf numFmtId="0" fontId="0" fillId="0" borderId="0" xfId="0" applyAlignment="1">
      <alignment horizontal="center"/>
    </xf>
    <xf numFmtId="0" fontId="2" fillId="0" borderId="6" xfId="0" applyFont="1" applyBorder="1" applyAlignment="1">
      <alignment horizontal="center" vertical="center"/>
    </xf>
    <xf numFmtId="0" fontId="0" fillId="0" borderId="0" xfId="0" applyAlignment="1">
      <alignment horizontal="right"/>
    </xf>
    <xf numFmtId="0" fontId="2" fillId="5" borderId="3" xfId="0" applyFont="1" applyFill="1" applyBorder="1" applyAlignment="1">
      <alignment horizontal="center"/>
    </xf>
    <xf numFmtId="0" fontId="2" fillId="0" borderId="0" xfId="0" quotePrefix="1" applyFont="1" applyAlignment="1">
      <alignment horizontal="center"/>
    </xf>
    <xf numFmtId="0" fontId="2" fillId="4" borderId="3" xfId="0" applyFont="1" applyFill="1" applyBorder="1" applyAlignment="1">
      <alignment horizontal="center"/>
    </xf>
    <xf numFmtId="0" fontId="2" fillId="2" borderId="3" xfId="0" applyFont="1" applyFill="1" applyBorder="1" applyAlignment="1">
      <alignment horizontal="center"/>
    </xf>
    <xf numFmtId="0" fontId="2" fillId="0" borderId="3" xfId="0" applyFont="1" applyBorder="1"/>
    <xf numFmtId="0" fontId="4" fillId="0" borderId="3" xfId="0" applyFont="1" applyBorder="1" applyAlignment="1">
      <alignment horizontal="center" vertical="center"/>
    </xf>
    <xf numFmtId="0" fontId="2" fillId="6" borderId="3" xfId="0" applyFont="1" applyFill="1" applyBorder="1" applyAlignment="1">
      <alignment horizontal="center"/>
    </xf>
    <xf numFmtId="0" fontId="2" fillId="6" borderId="7" xfId="0" applyFont="1" applyFill="1" applyBorder="1" applyAlignment="1">
      <alignment horizontal="center"/>
    </xf>
    <xf numFmtId="0" fontId="2" fillId="0" borderId="0" xfId="0" applyFont="1" applyAlignment="1">
      <alignment horizontal="right"/>
    </xf>
    <xf numFmtId="0" fontId="2" fillId="3" borderId="9" xfId="0" applyFont="1" applyFill="1" applyBorder="1" applyAlignment="1">
      <alignment horizontal="center" vertical="center"/>
    </xf>
    <xf numFmtId="0" fontId="2" fillId="3" borderId="10" xfId="0" applyFont="1" applyFill="1" applyBorder="1" applyAlignment="1">
      <alignment horizontal="center" vertical="center"/>
    </xf>
    <xf numFmtId="0" fontId="4" fillId="0" borderId="11" xfId="0" applyFont="1" applyBorder="1" applyAlignment="1">
      <alignment horizontal="center"/>
    </xf>
    <xf numFmtId="0" fontId="2" fillId="3" borderId="0" xfId="0" applyFont="1" applyFill="1" applyAlignment="1">
      <alignment horizontal="center" vertical="center"/>
    </xf>
    <xf numFmtId="0" fontId="2" fillId="3" borderId="12" xfId="0" applyFont="1" applyFill="1" applyBorder="1" applyAlignment="1">
      <alignment horizontal="center" vertical="center"/>
    </xf>
    <xf numFmtId="0" fontId="4" fillId="0" borderId="13" xfId="0" applyFont="1" applyBorder="1" applyAlignment="1">
      <alignment horizontal="center"/>
    </xf>
    <xf numFmtId="0" fontId="4" fillId="3" borderId="0" xfId="0" applyFont="1" applyFill="1" applyAlignment="1">
      <alignment horizontal="center"/>
    </xf>
    <xf numFmtId="0" fontId="4" fillId="3" borderId="12" xfId="0" applyFont="1" applyFill="1" applyBorder="1" applyAlignment="1">
      <alignment horizontal="center"/>
    </xf>
    <xf numFmtId="0" fontId="2" fillId="0" borderId="9" xfId="0" applyFont="1" applyBorder="1" applyAlignment="1">
      <alignment horizontal="center" vertical="center"/>
    </xf>
    <xf numFmtId="0" fontId="2" fillId="0" borderId="10" xfId="0" applyFont="1" applyBorder="1" applyAlignment="1">
      <alignment horizontal="center" vertical="center"/>
    </xf>
    <xf numFmtId="0" fontId="2" fillId="0" borderId="11" xfId="0" applyFont="1" applyBorder="1"/>
    <xf numFmtId="0" fontId="2" fillId="0" borderId="15" xfId="0" applyFont="1" applyBorder="1"/>
    <xf numFmtId="0" fontId="2" fillId="0" borderId="17" xfId="0" applyFont="1" applyBorder="1"/>
    <xf numFmtId="0" fontId="4" fillId="0" borderId="0" xfId="0" applyFont="1"/>
    <xf numFmtId="0" fontId="0" fillId="2" borderId="1" xfId="0" applyFill="1" applyBorder="1"/>
    <xf numFmtId="0" fontId="0" fillId="6" borderId="3" xfId="0" applyFill="1" applyBorder="1"/>
    <xf numFmtId="0" fontId="6" fillId="0" borderId="0" xfId="0" applyFont="1"/>
    <xf numFmtId="0" fontId="0" fillId="4" borderId="3" xfId="0" applyFill="1" applyBorder="1" applyAlignment="1">
      <alignment horizontal="center"/>
    </xf>
    <xf numFmtId="0" fontId="0" fillId="0" borderId="3" xfId="0" applyBorder="1" applyAlignment="1">
      <alignment horizontal="center"/>
    </xf>
    <xf numFmtId="0" fontId="0" fillId="3" borderId="18" xfId="0" applyFill="1" applyBorder="1" applyAlignment="1">
      <alignment horizontal="center"/>
    </xf>
    <xf numFmtId="0" fontId="0" fillId="3" borderId="1" xfId="0" applyFill="1" applyBorder="1" applyAlignment="1">
      <alignment horizontal="center"/>
    </xf>
    <xf numFmtId="0" fontId="0" fillId="0" borderId="1" xfId="0" applyBorder="1" applyAlignment="1">
      <alignment horizontal="center"/>
    </xf>
    <xf numFmtId="0" fontId="0" fillId="0" borderId="19" xfId="0" applyBorder="1" applyAlignment="1">
      <alignment horizontal="center"/>
    </xf>
    <xf numFmtId="0" fontId="0" fillId="3" borderId="20" xfId="0" applyFill="1" applyBorder="1" applyAlignment="1">
      <alignment horizontal="center"/>
    </xf>
    <xf numFmtId="0" fontId="0" fillId="3" borderId="0" xfId="0" applyFill="1" applyAlignment="1">
      <alignment horizontal="center"/>
    </xf>
    <xf numFmtId="0" fontId="0" fillId="0" borderId="2" xfId="0" applyBorder="1" applyAlignment="1">
      <alignment horizontal="center"/>
    </xf>
    <xf numFmtId="0" fontId="7" fillId="0" borderId="21" xfId="0" applyFont="1" applyBorder="1" applyAlignment="1">
      <alignment horizontal="center"/>
    </xf>
    <xf numFmtId="0" fontId="7" fillId="0" borderId="22" xfId="0" applyFont="1" applyBorder="1" applyAlignment="1">
      <alignment horizontal="center"/>
    </xf>
    <xf numFmtId="0" fontId="0" fillId="0" borderId="23" xfId="0" applyBorder="1" applyAlignment="1">
      <alignment horizontal="center"/>
    </xf>
    <xf numFmtId="0" fontId="0" fillId="5" borderId="3" xfId="0" applyFill="1" applyBorder="1" applyAlignment="1">
      <alignment horizontal="center"/>
    </xf>
    <xf numFmtId="0" fontId="0" fillId="5" borderId="0" xfId="0" applyFill="1"/>
    <xf numFmtId="1" fontId="9" fillId="6" borderId="24" xfId="0" applyNumberFormat="1" applyFont="1" applyFill="1" applyBorder="1" applyAlignment="1">
      <alignment horizontal="center"/>
    </xf>
    <xf numFmtId="1" fontId="9" fillId="6" borderId="9" xfId="0" applyNumberFormat="1" applyFont="1" applyFill="1" applyBorder="1" applyAlignment="1">
      <alignment horizontal="center"/>
    </xf>
    <xf numFmtId="0" fontId="9" fillId="0" borderId="9" xfId="0" applyFont="1" applyBorder="1" applyAlignment="1">
      <alignment horizontal="center"/>
    </xf>
    <xf numFmtId="1" fontId="9" fillId="6" borderId="25" xfId="0" applyNumberFormat="1" applyFont="1" applyFill="1" applyBorder="1" applyAlignment="1">
      <alignment horizontal="center"/>
    </xf>
    <xf numFmtId="1" fontId="9" fillId="6" borderId="0" xfId="0" applyNumberFormat="1" applyFont="1" applyFill="1" applyAlignment="1">
      <alignment horizontal="center"/>
    </xf>
    <xf numFmtId="0" fontId="9" fillId="0" borderId="0" xfId="0" applyFont="1" applyAlignment="1">
      <alignment horizontal="center"/>
    </xf>
    <xf numFmtId="0" fontId="9" fillId="0" borderId="25" xfId="0" applyFont="1" applyBorder="1" applyAlignment="1">
      <alignment horizontal="center"/>
    </xf>
    <xf numFmtId="0" fontId="9" fillId="0" borderId="14" xfId="0" applyFont="1" applyBorder="1" applyAlignment="1">
      <alignment horizontal="centerContinuous"/>
    </xf>
    <xf numFmtId="0" fontId="9" fillId="0" borderId="15" xfId="0" applyFont="1" applyBorder="1" applyAlignment="1">
      <alignment horizontal="centerContinuous"/>
    </xf>
    <xf numFmtId="1" fontId="0" fillId="5" borderId="0" xfId="0" applyNumberFormat="1" applyFill="1" applyAlignment="1">
      <alignment horizontal="center"/>
    </xf>
    <xf numFmtId="1" fontId="11" fillId="4" borderId="0" xfId="0" applyNumberFormat="1" applyFont="1" applyFill="1" applyAlignment="1">
      <alignment horizontal="center"/>
    </xf>
    <xf numFmtId="0" fontId="3" fillId="0" borderId="0" xfId="0" applyFont="1"/>
    <xf numFmtId="1" fontId="9" fillId="0" borderId="0" xfId="0" applyNumberFormat="1" applyFont="1" applyAlignment="1">
      <alignment horizontal="center"/>
    </xf>
    <xf numFmtId="0" fontId="0" fillId="3" borderId="0" xfId="0" applyFill="1" applyAlignment="1">
      <alignment horizontal="center" vertical="center"/>
    </xf>
    <xf numFmtId="0" fontId="9" fillId="0" borderId="0" xfId="0" applyFont="1" applyAlignment="1">
      <alignment horizontal="center" vertical="center"/>
    </xf>
    <xf numFmtId="0" fontId="0" fillId="0" borderId="0" xfId="0" quotePrefix="1" applyAlignment="1">
      <alignment horizontal="center"/>
    </xf>
    <xf numFmtId="0" fontId="10" fillId="0" borderId="0" xfId="0" applyFont="1" applyAlignment="1">
      <alignment horizontal="center"/>
    </xf>
    <xf numFmtId="1" fontId="0" fillId="4" borderId="0" xfId="0" applyNumberFormat="1" applyFill="1" applyAlignment="1">
      <alignment horizontal="center"/>
    </xf>
    <xf numFmtId="0" fontId="12" fillId="0" borderId="0" xfId="0" applyFont="1" applyAlignment="1">
      <alignment horizontal="center"/>
    </xf>
    <xf numFmtId="0" fontId="7" fillId="0" borderId="0" xfId="0" applyFont="1"/>
    <xf numFmtId="1" fontId="9" fillId="3" borderId="24" xfId="0" applyNumberFormat="1" applyFont="1" applyFill="1" applyBorder="1" applyAlignment="1">
      <alignment horizontal="center"/>
    </xf>
    <xf numFmtId="1" fontId="9" fillId="3" borderId="9" xfId="0" applyNumberFormat="1" applyFont="1" applyFill="1" applyBorder="1" applyAlignment="1">
      <alignment horizontal="center"/>
    </xf>
    <xf numFmtId="1" fontId="9" fillId="0" borderId="24" xfId="0" applyNumberFormat="1" applyFont="1" applyBorder="1" applyAlignment="1">
      <alignment horizontal="center"/>
    </xf>
    <xf numFmtId="1" fontId="9" fillId="0" borderId="9" xfId="0" applyNumberFormat="1" applyFont="1" applyBorder="1" applyAlignment="1">
      <alignment horizontal="center"/>
    </xf>
    <xf numFmtId="1" fontId="9" fillId="3" borderId="25" xfId="0" applyNumberFormat="1" applyFont="1" applyFill="1" applyBorder="1" applyAlignment="1">
      <alignment horizontal="center"/>
    </xf>
    <xf numFmtId="1" fontId="9" fillId="3" borderId="0" xfId="0" applyNumberFormat="1" applyFont="1" applyFill="1" applyAlignment="1">
      <alignment horizontal="center"/>
    </xf>
    <xf numFmtId="1" fontId="9" fillId="0" borderId="25" xfId="0" applyNumberFormat="1" applyFont="1" applyBorder="1" applyAlignment="1">
      <alignment horizontal="center"/>
    </xf>
    <xf numFmtId="0" fontId="2" fillId="0" borderId="24" xfId="0" applyFont="1" applyBorder="1" applyAlignment="1">
      <alignment horizontal="center" vertical="center"/>
    </xf>
    <xf numFmtId="0" fontId="4" fillId="0" borderId="10" xfId="0" applyFont="1" applyBorder="1" applyAlignment="1">
      <alignment horizontal="center" vertical="center"/>
    </xf>
    <xf numFmtId="0" fontId="2" fillId="0" borderId="25" xfId="0" applyFont="1" applyBorder="1" applyAlignment="1">
      <alignment horizontal="center" vertical="center"/>
    </xf>
    <xf numFmtId="0" fontId="4" fillId="0" borderId="12" xfId="0" applyFont="1" applyBorder="1" applyAlignment="1">
      <alignment horizontal="center" vertical="center"/>
    </xf>
    <xf numFmtId="0" fontId="3" fillId="0" borderId="14" xfId="0" applyFont="1" applyBorder="1"/>
    <xf numFmtId="0" fontId="3" fillId="0" borderId="16" xfId="0" applyFont="1" applyBorder="1"/>
    <xf numFmtId="0" fontId="13" fillId="0" borderId="0" xfId="0" applyFont="1" applyAlignment="1">
      <alignment horizontal="center"/>
    </xf>
    <xf numFmtId="0" fontId="0" fillId="0" borderId="0" xfId="0" applyAlignment="1">
      <alignment horizontal="center" vertical="center"/>
    </xf>
    <xf numFmtId="0" fontId="14" fillId="0" borderId="0" xfId="0" applyFont="1" applyAlignment="1">
      <alignment horizontal="center" vertical="center"/>
    </xf>
    <xf numFmtId="0" fontId="7" fillId="0" borderId="0" xfId="0" applyFont="1" applyAlignment="1">
      <alignment horizontal="center" vertical="center"/>
    </xf>
    <xf numFmtId="0" fontId="0" fillId="0" borderId="26" xfId="0" applyBorder="1"/>
    <xf numFmtId="0" fontId="0" fillId="0" borderId="27" xfId="0" applyBorder="1"/>
    <xf numFmtId="0" fontId="15" fillId="0" borderId="28" xfId="0" applyFont="1" applyBorder="1" applyAlignment="1">
      <alignment horizontal="center"/>
    </xf>
    <xf numFmtId="0" fontId="15" fillId="0" borderId="29" xfId="0" applyFont="1" applyBorder="1" applyAlignment="1">
      <alignment horizontal="center"/>
    </xf>
    <xf numFmtId="0" fontId="6" fillId="0" borderId="0" xfId="0" applyFont="1" applyAlignment="1">
      <alignment horizontal="center"/>
    </xf>
    <xf numFmtId="0" fontId="0" fillId="4" borderId="0" xfId="0" applyFill="1"/>
    <xf numFmtId="0" fontId="16" fillId="6" borderId="3" xfId="0" applyFont="1" applyFill="1" applyBorder="1"/>
    <xf numFmtId="0" fontId="0" fillId="0" borderId="3" xfId="0" applyBorder="1"/>
    <xf numFmtId="0" fontId="0" fillId="3" borderId="30" xfId="0" applyFill="1" applyBorder="1" applyAlignment="1">
      <alignment horizontal="center"/>
    </xf>
    <xf numFmtId="0" fontId="0" fillId="3" borderId="3" xfId="0" applyFill="1" applyBorder="1"/>
    <xf numFmtId="0" fontId="0" fillId="0" borderId="17" xfId="0" applyBorder="1" applyAlignment="1">
      <alignment horizontal="center" wrapText="1"/>
    </xf>
    <xf numFmtId="0" fontId="0" fillId="0" borderId="5" xfId="0" applyBorder="1"/>
    <xf numFmtId="0" fontId="6" fillId="0" borderId="12" xfId="0" applyFont="1" applyBorder="1" applyAlignment="1">
      <alignment horizontal="center"/>
    </xf>
    <xf numFmtId="2" fontId="0" fillId="5" borderId="30" xfId="0" applyNumberFormat="1" applyFill="1" applyBorder="1" applyAlignment="1">
      <alignment horizontal="center"/>
    </xf>
    <xf numFmtId="0" fontId="0" fillId="0" borderId="25" xfId="0" applyBorder="1" applyAlignment="1">
      <alignment horizontal="center"/>
    </xf>
    <xf numFmtId="0" fontId="17" fillId="0" borderId="24" xfId="0" applyFont="1" applyBorder="1" applyAlignment="1">
      <alignment horizontal="center" vertical="center"/>
    </xf>
    <xf numFmtId="0" fontId="17" fillId="0" borderId="9" xfId="0" applyFont="1" applyBorder="1" applyAlignment="1">
      <alignment horizontal="center" vertical="center"/>
    </xf>
    <xf numFmtId="0" fontId="17" fillId="0" borderId="10" xfId="0" applyFont="1" applyBorder="1" applyAlignment="1">
      <alignment horizontal="center" vertical="center"/>
    </xf>
    <xf numFmtId="2" fontId="0" fillId="4" borderId="30" xfId="0" applyNumberFormat="1" applyFill="1" applyBorder="1" applyAlignment="1">
      <alignment horizontal="center"/>
    </xf>
    <xf numFmtId="2" fontId="0" fillId="3" borderId="0" xfId="0" applyNumberFormat="1" applyFill="1" applyAlignment="1">
      <alignment horizontal="center"/>
    </xf>
    <xf numFmtId="0" fontId="0" fillId="0" borderId="24"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0" fillId="0" borderId="12" xfId="0" applyBorder="1" applyAlignment="1">
      <alignment horizontal="center"/>
    </xf>
    <xf numFmtId="0" fontId="0" fillId="0" borderId="14" xfId="0" applyBorder="1" applyAlignment="1">
      <alignment horizontal="center"/>
    </xf>
    <xf numFmtId="0" fontId="0" fillId="0" borderId="15" xfId="0" applyBorder="1" applyAlignment="1">
      <alignment horizontal="center"/>
    </xf>
    <xf numFmtId="0" fontId="0" fillId="0" borderId="16" xfId="0" applyBorder="1" applyAlignment="1">
      <alignment horizontal="center"/>
    </xf>
    <xf numFmtId="0" fontId="17" fillId="0" borderId="0" xfId="0" applyFont="1" applyAlignment="1">
      <alignment horizontal="center" vertical="center"/>
    </xf>
    <xf numFmtId="0" fontId="6" fillId="2" borderId="9" xfId="0" applyFont="1" applyFill="1" applyBorder="1"/>
    <xf numFmtId="0" fontId="6" fillId="2" borderId="10" xfId="0" applyFont="1" applyFill="1" applyBorder="1"/>
    <xf numFmtId="0" fontId="0" fillId="0" borderId="18" xfId="0" applyBorder="1" applyAlignment="1">
      <alignment horizontal="center"/>
    </xf>
    <xf numFmtId="0" fontId="0" fillId="0" borderId="31" xfId="0" applyBorder="1" applyAlignment="1">
      <alignment horizontal="center"/>
    </xf>
    <xf numFmtId="0" fontId="18" fillId="0" borderId="25" xfId="0" applyFont="1" applyBorder="1" applyAlignment="1">
      <alignment horizontal="center" vertical="center" wrapText="1"/>
    </xf>
    <xf numFmtId="0" fontId="18" fillId="0" borderId="12" xfId="0" applyFont="1" applyBorder="1" applyAlignment="1">
      <alignment horizontal="center" vertical="center" wrapText="1"/>
    </xf>
    <xf numFmtId="0" fontId="18" fillId="0" borderId="14" xfId="0" applyFont="1" applyBorder="1" applyAlignment="1">
      <alignment horizontal="center" vertical="center" wrapText="1"/>
    </xf>
    <xf numFmtId="0" fontId="18" fillId="0" borderId="16"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15" xfId="0" applyFont="1" applyBorder="1" applyAlignment="1">
      <alignment horizontal="center" vertical="center" wrapText="1"/>
    </xf>
    <xf numFmtId="0" fontId="10" fillId="0" borderId="12" xfId="0" applyFont="1" applyBorder="1" applyAlignment="1">
      <alignment horizontal="center" vertical="center" wrapText="1"/>
    </xf>
    <xf numFmtId="0" fontId="10" fillId="0" borderId="0" xfId="0" applyFont="1" applyAlignment="1">
      <alignment horizontal="center" vertical="center" wrapText="1"/>
    </xf>
    <xf numFmtId="0" fontId="9" fillId="0" borderId="12" xfId="0" applyFont="1" applyBorder="1" applyAlignment="1">
      <alignment horizontal="center" vertical="center" wrapText="1"/>
    </xf>
    <xf numFmtId="0" fontId="9" fillId="0" borderId="10" xfId="0" applyFont="1" applyBorder="1" applyAlignment="1">
      <alignment horizontal="center" vertical="center" wrapText="1"/>
    </xf>
    <xf numFmtId="0" fontId="10" fillId="0" borderId="0" xfId="0" applyFont="1" applyAlignment="1">
      <alignment horizontal="center"/>
    </xf>
    <xf numFmtId="0" fontId="3" fillId="0" borderId="16" xfId="0" applyFont="1" applyBorder="1" applyAlignment="1">
      <alignment horizontal="center"/>
    </xf>
    <xf numFmtId="0" fontId="3" fillId="0" borderId="15" xfId="0" applyFont="1" applyBorder="1" applyAlignment="1">
      <alignment horizontal="center"/>
    </xf>
    <xf numFmtId="0" fontId="3" fillId="0" borderId="14" xfId="0" applyFont="1" applyBorder="1" applyAlignment="1">
      <alignment horizontal="center"/>
    </xf>
    <xf numFmtId="0" fontId="2" fillId="0" borderId="7" xfId="0" applyFont="1" applyBorder="1" applyAlignment="1">
      <alignment horizontal="center"/>
    </xf>
    <xf numFmtId="0" fontId="2" fillId="0" borderId="8" xfId="0" applyFont="1" applyBorder="1" applyAlignment="1">
      <alignment horizontal="center"/>
    </xf>
    <xf numFmtId="0" fontId="2" fillId="4" borderId="3" xfId="0" applyFont="1" applyFill="1" applyBorder="1" applyAlignment="1">
      <alignment horizontal="center" vertical="center"/>
    </xf>
    <xf numFmtId="0" fontId="3" fillId="0" borderId="2" xfId="0" applyFont="1" applyBorder="1" applyAlignment="1">
      <alignment horizontal="center" vertical="center"/>
    </xf>
    <xf numFmtId="0" fontId="3" fillId="0" borderId="0" xfId="0" applyFont="1" applyAlignment="1">
      <alignment horizontal="center" vertical="center"/>
    </xf>
    <xf numFmtId="0" fontId="0" fillId="0" borderId="0" xfId="0" applyAlignment="1">
      <alignment horizontal="center"/>
    </xf>
    <xf numFmtId="0" fontId="0" fillId="0" borderId="3" xfId="0" applyBorder="1" applyAlignment="1">
      <alignment horizontal="center"/>
    </xf>
    <xf numFmtId="0" fontId="6" fillId="0" borderId="3" xfId="0" applyFont="1" applyBorder="1" applyAlignment="1">
      <alignment horizontal="center"/>
    </xf>
    <xf numFmtId="0" fontId="6" fillId="0" borderId="12" xfId="0" applyFont="1" applyBorder="1" applyAlignment="1">
      <alignment horizontal="center"/>
    </xf>
    <xf numFmtId="0" fontId="6" fillId="0" borderId="0" xfId="0" applyFont="1" applyAlignment="1">
      <alignment horizontal="center"/>
    </xf>
    <xf numFmtId="0" fontId="0" fillId="2" borderId="3" xfId="0" applyFill="1" applyBorder="1" applyAlignment="1">
      <alignment horizontal="center"/>
    </xf>
    <xf numFmtId="0" fontId="6" fillId="0" borderId="13" xfId="0" applyFont="1" applyBorder="1" applyAlignment="1">
      <alignment horizontal="center" vertical="center"/>
    </xf>
    <xf numFmtId="0" fontId="6" fillId="0" borderId="11" xfId="0" applyFont="1" applyBorder="1" applyAlignment="1">
      <alignment horizontal="center" vertical="center"/>
    </xf>
    <xf numFmtId="0" fontId="6" fillId="2" borderId="5" xfId="0" applyFont="1" applyFill="1" applyBorder="1" applyAlignment="1">
      <alignment horizontal="center"/>
    </xf>
    <xf numFmtId="0" fontId="17" fillId="0" borderId="0" xfId="0" applyFont="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8.6533850230903417E-2"/>
          <c:y val="4.1980973033009607E-2"/>
          <c:w val="0.85935431112062199"/>
          <c:h val="0.91027021532603014"/>
        </c:manualLayout>
      </c:layout>
      <c:scatterChart>
        <c:scatterStyle val="lineMarker"/>
        <c:varyColors val="0"/>
        <c:ser>
          <c:idx val="0"/>
          <c:order val="0"/>
          <c:spPr>
            <a:ln w="19050" cap="rnd">
              <a:noFill/>
              <a:round/>
            </a:ln>
            <a:effectLst/>
          </c:spPr>
          <c:marker>
            <c:symbol val="circle"/>
            <c:size val="5"/>
            <c:spPr>
              <a:solidFill>
                <a:schemeClr val="accent2"/>
              </a:solidFill>
              <a:ln w="9525">
                <a:solidFill>
                  <a:schemeClr val="accent2"/>
                </a:solidFill>
              </a:ln>
              <a:effectLst/>
            </c:spPr>
          </c:marker>
          <c:dLbls>
            <c:dLbl>
              <c:idx val="0"/>
              <c:tx>
                <c:rich>
                  <a:bodyPr/>
                  <a:lstStyle/>
                  <a:p>
                    <a:fld id="{78F8E246-FD27-4DCA-A6E5-DC494207FC3E}" type="CELLRANGE">
                      <a:rPr lang="en-FI"/>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0-CB2F-44FC-BBEE-AF3D2FC88150}"/>
                </c:ext>
              </c:extLst>
            </c:dLbl>
            <c:dLbl>
              <c:idx val="1"/>
              <c:layout>
                <c:manualLayout>
                  <c:x val="0"/>
                  <c:y val="5.2402943147345525E-2"/>
                </c:manualLayout>
              </c:layout>
              <c:tx>
                <c:rich>
                  <a:bodyPr/>
                  <a:lstStyle/>
                  <a:p>
                    <a:fld id="{209696BF-F848-4833-A804-4F7D5EEE0A16}" type="CELLRANGE">
                      <a:rPr lang="en-US"/>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CB2F-44FC-BBEE-AF3D2FC88150}"/>
                </c:ext>
              </c:extLst>
            </c:dLbl>
            <c:dLbl>
              <c:idx val="2"/>
              <c:tx>
                <c:rich>
                  <a:bodyPr/>
                  <a:lstStyle/>
                  <a:p>
                    <a:fld id="{4B065D4D-87CA-441A-A868-75E192936301}" type="CELLRANGE">
                      <a:rPr lang="en-FI"/>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CB2F-44FC-BBEE-AF3D2FC88150}"/>
                </c:ext>
              </c:extLst>
            </c:dLbl>
            <c:dLbl>
              <c:idx val="3"/>
              <c:tx>
                <c:rich>
                  <a:bodyPr/>
                  <a:lstStyle/>
                  <a:p>
                    <a:fld id="{66AD1CFF-5006-4C04-8A50-3A930B88819C}" type="CELLRANGE">
                      <a:rPr lang="en-FI"/>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CB2F-44FC-BBEE-AF3D2FC88150}"/>
                </c:ext>
              </c:extLst>
            </c:dLbl>
            <c:dLbl>
              <c:idx val="4"/>
              <c:tx>
                <c:rich>
                  <a:bodyPr/>
                  <a:lstStyle/>
                  <a:p>
                    <a:fld id="{337EDA0C-D55E-4E9B-9B7F-1E70EE158C34}" type="CELLRANGE">
                      <a:rPr lang="en-FI"/>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CB2F-44FC-BBEE-AF3D2FC88150}"/>
                </c:ext>
              </c:extLst>
            </c:dLbl>
            <c:dLbl>
              <c:idx val="5"/>
              <c:tx>
                <c:rich>
                  <a:bodyPr/>
                  <a:lstStyle/>
                  <a:p>
                    <a:fld id="{3BD695D8-B2F6-4064-BD81-D45FF1E541DE}" type="CELLRANGE">
                      <a:rPr lang="en-FI"/>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CB2F-44FC-BBEE-AF3D2FC88150}"/>
                </c:ext>
              </c:extLst>
            </c:dLbl>
            <c:dLbl>
              <c:idx val="6"/>
              <c:tx>
                <c:rich>
                  <a:bodyPr/>
                  <a:lstStyle/>
                  <a:p>
                    <a:fld id="{0DD355DE-CE4D-45FE-ADD3-424CCA397C3F}" type="CELLRANGE">
                      <a:rPr lang="en-FI"/>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6-CB2F-44FC-BBEE-AF3D2FC88150}"/>
                </c:ext>
              </c:extLst>
            </c:dLbl>
            <c:dLbl>
              <c:idx val="7"/>
              <c:layout>
                <c:manualLayout>
                  <c:x val="-0.16202785988027193"/>
                  <c:y val="6.2883531776814494E-2"/>
                </c:manualLayout>
              </c:layout>
              <c:tx>
                <c:rich>
                  <a:bodyPr/>
                  <a:lstStyle/>
                  <a:p>
                    <a:fld id="{A829DE54-0FE9-496C-8C01-CAA032AD4319}" type="CELLRANGE">
                      <a:rPr lang="en-US"/>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7-CB2F-44FC-BBEE-AF3D2FC88150}"/>
                </c:ext>
              </c:extLst>
            </c:dLbl>
            <c:dLbl>
              <c:idx val="8"/>
              <c:layout>
                <c:manualLayout>
                  <c:x val="-5.3203177871134148E-2"/>
                  <c:y val="9.7818827208378312E-2"/>
                </c:manualLayout>
              </c:layout>
              <c:tx>
                <c:rich>
                  <a:bodyPr/>
                  <a:lstStyle/>
                  <a:p>
                    <a:fld id="{A8820BB2-962F-4D7C-90E0-5A5FF5497274}" type="CELLRANGE">
                      <a:rPr lang="en-US"/>
                      <a:pPr/>
                      <a:t>[CELLRANGE]</a:t>
                    </a:fld>
                    <a:endParaRPr lang="en-FI"/>
                  </a:p>
                </c:rich>
              </c:tx>
              <c:dLblPos val="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8-CB2F-44FC-BBEE-AF3D2FC88150}"/>
                </c:ext>
              </c:extLst>
            </c:dLbl>
            <c:dLbl>
              <c:idx val="9"/>
              <c:layout>
                <c:manualLayout>
                  <c:x val="-0.16928283868088115"/>
                  <c:y val="-7.3364120406283734E-2"/>
                </c:manualLayout>
              </c:layout>
              <c:tx>
                <c:rich>
                  <a:bodyPr/>
                  <a:lstStyle/>
                  <a:p>
                    <a:fld id="{0C6DF401-347F-41BE-B262-03726A4F612E}" type="CELLRANGE">
                      <a:rPr lang="en-US"/>
                      <a:pPr/>
                      <a:t>[CELLRANGE]</a:t>
                    </a:fld>
                    <a:endParaRPr lang="en-FI"/>
                  </a:p>
                </c:rich>
              </c:tx>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9-CB2F-44FC-BBEE-AF3D2FC8815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FI"/>
              </a:p>
            </c:txPr>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1"/>
                <c15:leaderLines>
                  <c:spPr>
                    <a:ln w="9525" cap="flat" cmpd="sng" algn="ctr">
                      <a:solidFill>
                        <a:schemeClr val="tx1">
                          <a:lumMod val="35000"/>
                          <a:lumOff val="65000"/>
                        </a:schemeClr>
                      </a:solidFill>
                      <a:round/>
                    </a:ln>
                    <a:effectLst/>
                  </c:spPr>
                </c15:leaderLines>
              </c:ext>
            </c:extLst>
          </c:dLbls>
          <c:xVal>
            <c:numRef>
              <c:f>'Problem 3'!$N$28:$W$28</c:f>
              <c:numCache>
                <c:formatCode>General</c:formatCode>
                <c:ptCount val="10"/>
                <c:pt idx="0">
                  <c:v>204</c:v>
                </c:pt>
                <c:pt idx="1">
                  <c:v>281</c:v>
                </c:pt>
                <c:pt idx="2">
                  <c:v>234</c:v>
                </c:pt>
                <c:pt idx="3">
                  <c:v>224</c:v>
                </c:pt>
                <c:pt idx="4">
                  <c:v>243</c:v>
                </c:pt>
                <c:pt idx="5">
                  <c:v>189</c:v>
                </c:pt>
                <c:pt idx="6">
                  <c:v>220</c:v>
                </c:pt>
                <c:pt idx="7">
                  <c:v>128</c:v>
                </c:pt>
                <c:pt idx="8">
                  <c:v>159.68826998555571</c:v>
                </c:pt>
                <c:pt idx="9">
                  <c:v>159.69200461269176</c:v>
                </c:pt>
              </c:numCache>
            </c:numRef>
          </c:xVal>
          <c:yVal>
            <c:numRef>
              <c:f>'Problem 3'!$N$29:$W$29</c:f>
              <c:numCache>
                <c:formatCode>General</c:formatCode>
                <c:ptCount val="10"/>
                <c:pt idx="0">
                  <c:v>25</c:v>
                </c:pt>
                <c:pt idx="1">
                  <c:v>69</c:v>
                </c:pt>
                <c:pt idx="2">
                  <c:v>322</c:v>
                </c:pt>
                <c:pt idx="3">
                  <c:v>220</c:v>
                </c:pt>
                <c:pt idx="4">
                  <c:v>186</c:v>
                </c:pt>
                <c:pt idx="5">
                  <c:v>185</c:v>
                </c:pt>
                <c:pt idx="6">
                  <c:v>123</c:v>
                </c:pt>
                <c:pt idx="7">
                  <c:v>72</c:v>
                </c:pt>
                <c:pt idx="8">
                  <c:v>91.606835793346065</c:v>
                </c:pt>
                <c:pt idx="9">
                  <c:v>91.609321340075923</c:v>
                </c:pt>
              </c:numCache>
            </c:numRef>
          </c:yVal>
          <c:smooth val="0"/>
          <c:extLst>
            <c:ext xmlns:c15="http://schemas.microsoft.com/office/drawing/2012/chart" uri="{02D57815-91ED-43cb-92C2-25804820EDAC}">
              <c15:datalabelsRange>
                <c15:f>'Problem 3'!$N$26:$W$26</c15:f>
                <c15:dlblRangeCache>
                  <c:ptCount val="10"/>
                  <c:pt idx="0">
                    <c:v>Land base  1</c:v>
                  </c:pt>
                  <c:pt idx="1">
                    <c:v>Land base 2</c:v>
                  </c:pt>
                  <c:pt idx="2">
                    <c:v>Norne</c:v>
                  </c:pt>
                  <c:pt idx="3">
                    <c:v>Heidrun</c:v>
                  </c:pt>
                  <c:pt idx="4">
                    <c:v>Midgard</c:v>
                  </c:pt>
                  <c:pt idx="5">
                    <c:v>Smorbukk</c:v>
                  </c:pt>
                  <c:pt idx="6">
                    <c:v>Draugen</c:v>
                  </c:pt>
                  <c:pt idx="7">
                    <c:v>Ormen Lange</c:v>
                  </c:pt>
                  <c:pt idx="8">
                    <c:v>GRG Nonlinear </c:v>
                  </c:pt>
                  <c:pt idx="9">
                    <c:v>Evolutionary</c:v>
                  </c:pt>
                </c15:dlblRangeCache>
              </c15:datalabelsRange>
            </c:ext>
            <c:ext xmlns:c16="http://schemas.microsoft.com/office/drawing/2014/chart" uri="{C3380CC4-5D6E-409C-BE32-E72D297353CC}">
              <c16:uniqueId val="{0000000A-CB2F-44FC-BBEE-AF3D2FC88150}"/>
            </c:ext>
          </c:extLst>
        </c:ser>
        <c:dLbls>
          <c:showLegendKey val="0"/>
          <c:showVal val="0"/>
          <c:showCatName val="0"/>
          <c:showSerName val="0"/>
          <c:showPercent val="0"/>
          <c:showBubbleSize val="0"/>
        </c:dLbls>
        <c:axId val="495708111"/>
        <c:axId val="495707279"/>
      </c:scatterChart>
      <c:valAx>
        <c:axId val="49570811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495707279"/>
        <c:crosses val="autoZero"/>
        <c:crossBetween val="midCat"/>
      </c:valAx>
      <c:valAx>
        <c:axId val="4957072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495708111"/>
        <c:crosses val="autoZero"/>
        <c:crossBetween val="midCat"/>
      </c:valAx>
      <c:spPr>
        <a:noFill/>
        <a:ln>
          <a:noFill/>
        </a:ln>
        <a:effectLst/>
      </c:spPr>
    </c:plotArea>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6786148964183004E-2"/>
          <c:y val="2.6200316297469869E-2"/>
          <c:w val="0.93601751772920205"/>
          <c:h val="0.83737821503463672"/>
        </c:manualLayout>
      </c:layout>
      <c:scatterChart>
        <c:scatterStyle val="smoothMarker"/>
        <c:varyColors val="0"/>
        <c:ser>
          <c:idx val="0"/>
          <c:order val="0"/>
          <c:tx>
            <c:strRef>
              <c:f>'[1]Problem 5'!$U$18</c:f>
              <c:strCache>
                <c:ptCount val="1"/>
                <c:pt idx="0">
                  <c:v>NoDur</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'[1]Problem 5'!$U$19:$U$99</c:f>
              <c:numCache>
                <c:formatCode>General</c:formatCode>
                <c:ptCount val="81"/>
                <c:pt idx="0">
                  <c:v>1.63</c:v>
                </c:pt>
                <c:pt idx="1">
                  <c:v>3.69</c:v>
                </c:pt>
                <c:pt idx="2">
                  <c:v>0.91</c:v>
                </c:pt>
                <c:pt idx="3">
                  <c:v>0.52</c:v>
                </c:pt>
                <c:pt idx="4">
                  <c:v>3.12</c:v>
                </c:pt>
                <c:pt idx="5">
                  <c:v>-1.03</c:v>
                </c:pt>
                <c:pt idx="6">
                  <c:v>-0.13</c:v>
                </c:pt>
                <c:pt idx="7">
                  <c:v>-1.73</c:v>
                </c:pt>
                <c:pt idx="8">
                  <c:v>-0.33</c:v>
                </c:pt>
                <c:pt idx="9">
                  <c:v>0.09</c:v>
                </c:pt>
                <c:pt idx="10">
                  <c:v>4.1100000000000003</c:v>
                </c:pt>
                <c:pt idx="11">
                  <c:v>2.0099999999999998</c:v>
                </c:pt>
                <c:pt idx="12">
                  <c:v>1.9</c:v>
                </c:pt>
                <c:pt idx="13">
                  <c:v>-6.22</c:v>
                </c:pt>
                <c:pt idx="14">
                  <c:v>-1.05</c:v>
                </c:pt>
                <c:pt idx="15">
                  <c:v>-3.96</c:v>
                </c:pt>
                <c:pt idx="16">
                  <c:v>-0.51</c:v>
                </c:pt>
                <c:pt idx="17">
                  <c:v>4.5199999999999996</c:v>
                </c:pt>
                <c:pt idx="18">
                  <c:v>2.8</c:v>
                </c:pt>
                <c:pt idx="19">
                  <c:v>-1.07</c:v>
                </c:pt>
                <c:pt idx="20">
                  <c:v>0.71</c:v>
                </c:pt>
                <c:pt idx="21">
                  <c:v>-0.24</c:v>
                </c:pt>
                <c:pt idx="22">
                  <c:v>0.46</c:v>
                </c:pt>
                <c:pt idx="23">
                  <c:v>-11.23</c:v>
                </c:pt>
                <c:pt idx="24">
                  <c:v>7.3</c:v>
                </c:pt>
                <c:pt idx="25">
                  <c:v>1.42</c:v>
                </c:pt>
                <c:pt idx="26">
                  <c:v>3.68</c:v>
                </c:pt>
                <c:pt idx="27">
                  <c:v>3.19</c:v>
                </c:pt>
                <c:pt idx="28">
                  <c:v>-5.54</c:v>
                </c:pt>
                <c:pt idx="29">
                  <c:v>4.93</c:v>
                </c:pt>
                <c:pt idx="30">
                  <c:v>1.73</c:v>
                </c:pt>
                <c:pt idx="31">
                  <c:v>-1.33</c:v>
                </c:pt>
                <c:pt idx="32">
                  <c:v>1.85</c:v>
                </c:pt>
                <c:pt idx="33">
                  <c:v>-0.02</c:v>
                </c:pt>
                <c:pt idx="34">
                  <c:v>2.19</c:v>
                </c:pt>
                <c:pt idx="35">
                  <c:v>3.53</c:v>
                </c:pt>
                <c:pt idx="36">
                  <c:v>-0.38</c:v>
                </c:pt>
                <c:pt idx="37">
                  <c:v>-8.73</c:v>
                </c:pt>
                <c:pt idx="38">
                  <c:v>-11.49</c:v>
                </c:pt>
                <c:pt idx="39">
                  <c:v>8.01</c:v>
                </c:pt>
                <c:pt idx="40">
                  <c:v>3.3</c:v>
                </c:pt>
                <c:pt idx="41">
                  <c:v>-0.03</c:v>
                </c:pt>
                <c:pt idx="42">
                  <c:v>5.87</c:v>
                </c:pt>
                <c:pt idx="43">
                  <c:v>4.45</c:v>
                </c:pt>
                <c:pt idx="44">
                  <c:v>-1.98</c:v>
                </c:pt>
                <c:pt idx="45">
                  <c:v>-2.56</c:v>
                </c:pt>
                <c:pt idx="46">
                  <c:v>10.02</c:v>
                </c:pt>
                <c:pt idx="47">
                  <c:v>5</c:v>
                </c:pt>
                <c:pt idx="48">
                  <c:v>-4.1100000000000003</c:v>
                </c:pt>
                <c:pt idx="49">
                  <c:v>1.35</c:v>
                </c:pt>
                <c:pt idx="50">
                  <c:v>7.21</c:v>
                </c:pt>
                <c:pt idx="51">
                  <c:v>3.36</c:v>
                </c:pt>
                <c:pt idx="52">
                  <c:v>1.93</c:v>
                </c:pt>
                <c:pt idx="53">
                  <c:v>-0.74</c:v>
                </c:pt>
                <c:pt idx="54">
                  <c:v>0.18</c:v>
                </c:pt>
                <c:pt idx="55">
                  <c:v>-0.3</c:v>
                </c:pt>
                <c:pt idx="56">
                  <c:v>-4.58</c:v>
                </c:pt>
                <c:pt idx="57">
                  <c:v>3.78</c:v>
                </c:pt>
                <c:pt idx="58">
                  <c:v>-3.86</c:v>
                </c:pt>
                <c:pt idx="59">
                  <c:v>7.97</c:v>
                </c:pt>
                <c:pt idx="60">
                  <c:v>-0.73</c:v>
                </c:pt>
                <c:pt idx="61">
                  <c:v>-0.51</c:v>
                </c:pt>
                <c:pt idx="62">
                  <c:v>0.4</c:v>
                </c:pt>
                <c:pt idx="63">
                  <c:v>2.2000000000000002</c:v>
                </c:pt>
                <c:pt idx="64">
                  <c:v>-1.68</c:v>
                </c:pt>
                <c:pt idx="65">
                  <c:v>-3.9</c:v>
                </c:pt>
                <c:pt idx="66">
                  <c:v>4.21</c:v>
                </c:pt>
                <c:pt idx="67">
                  <c:v>-1.89</c:v>
                </c:pt>
                <c:pt idx="68">
                  <c:v>-8.32</c:v>
                </c:pt>
                <c:pt idx="69">
                  <c:v>9.98</c:v>
                </c:pt>
                <c:pt idx="70">
                  <c:v>5.3</c:v>
                </c:pt>
                <c:pt idx="71">
                  <c:v>-2.66</c:v>
                </c:pt>
                <c:pt idx="72">
                  <c:v>-0.37</c:v>
                </c:pt>
                <c:pt idx="73">
                  <c:v>-2.1800000000000002</c:v>
                </c:pt>
                <c:pt idx="74">
                  <c:v>3.13</c:v>
                </c:pt>
                <c:pt idx="75">
                  <c:v>3.16</c:v>
                </c:pt>
                <c:pt idx="76">
                  <c:v>-5.35</c:v>
                </c:pt>
                <c:pt idx="77">
                  <c:v>2.84</c:v>
                </c:pt>
                <c:pt idx="78">
                  <c:v>2.3199999999999998</c:v>
                </c:pt>
                <c:pt idx="79">
                  <c:v>-3.77</c:v>
                </c:pt>
                <c:pt idx="80">
                  <c:v>-4.57</c:v>
                </c:pt>
              </c:numCache>
            </c:numRef>
          </c:yVal>
          <c:smooth val="1"/>
          <c:extLst>
            <c:ext xmlns:c16="http://schemas.microsoft.com/office/drawing/2014/chart" uri="{C3380CC4-5D6E-409C-BE32-E72D297353CC}">
              <c16:uniqueId val="{00000000-FB8C-4D34-BE94-2F7CDD25FAAA}"/>
            </c:ext>
          </c:extLst>
        </c:ser>
        <c:ser>
          <c:idx val="1"/>
          <c:order val="1"/>
          <c:tx>
            <c:strRef>
              <c:f>'[1]Problem 5'!$V$18</c:f>
              <c:strCache>
                <c:ptCount val="1"/>
                <c:pt idx="0">
                  <c:v>Durbl</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'[1]Problem 5'!$V$19:$V$99</c:f>
              <c:numCache>
                <c:formatCode>General</c:formatCode>
                <c:ptCount val="81"/>
                <c:pt idx="0">
                  <c:v>2.74</c:v>
                </c:pt>
                <c:pt idx="1">
                  <c:v>0.66</c:v>
                </c:pt>
                <c:pt idx="2">
                  <c:v>0.11</c:v>
                </c:pt>
                <c:pt idx="3">
                  <c:v>1.73</c:v>
                </c:pt>
                <c:pt idx="4">
                  <c:v>-0.51</c:v>
                </c:pt>
                <c:pt idx="5">
                  <c:v>3.51</c:v>
                </c:pt>
                <c:pt idx="6">
                  <c:v>-1.17</c:v>
                </c:pt>
                <c:pt idx="7">
                  <c:v>-0.1</c:v>
                </c:pt>
                <c:pt idx="8">
                  <c:v>5.28</c:v>
                </c:pt>
                <c:pt idx="9">
                  <c:v>1.25</c:v>
                </c:pt>
                <c:pt idx="10">
                  <c:v>-0.56999999999999995</c:v>
                </c:pt>
                <c:pt idx="11">
                  <c:v>-0.89</c:v>
                </c:pt>
                <c:pt idx="12">
                  <c:v>2.61</c:v>
                </c:pt>
                <c:pt idx="13">
                  <c:v>-6.04</c:v>
                </c:pt>
                <c:pt idx="14">
                  <c:v>-5.61</c:v>
                </c:pt>
                <c:pt idx="15">
                  <c:v>-0.14000000000000001</c:v>
                </c:pt>
                <c:pt idx="16">
                  <c:v>2.97</c:v>
                </c:pt>
                <c:pt idx="17">
                  <c:v>0.73</c:v>
                </c:pt>
                <c:pt idx="18">
                  <c:v>-1.56</c:v>
                </c:pt>
                <c:pt idx="19">
                  <c:v>-0.56000000000000005</c:v>
                </c:pt>
                <c:pt idx="20">
                  <c:v>-3.79</c:v>
                </c:pt>
                <c:pt idx="21">
                  <c:v>-3.18</c:v>
                </c:pt>
                <c:pt idx="22">
                  <c:v>5.17</c:v>
                </c:pt>
                <c:pt idx="23">
                  <c:v>-11.43</c:v>
                </c:pt>
                <c:pt idx="24">
                  <c:v>10.73</c:v>
                </c:pt>
                <c:pt idx="25">
                  <c:v>3.97</c:v>
                </c:pt>
                <c:pt idx="26">
                  <c:v>-5.29</c:v>
                </c:pt>
                <c:pt idx="27">
                  <c:v>3.35</c:v>
                </c:pt>
                <c:pt idx="28">
                  <c:v>-12.09</c:v>
                </c:pt>
                <c:pt idx="29">
                  <c:v>13.01</c:v>
                </c:pt>
                <c:pt idx="30">
                  <c:v>1.02</c:v>
                </c:pt>
                <c:pt idx="31">
                  <c:v>-4.33</c:v>
                </c:pt>
                <c:pt idx="32">
                  <c:v>3.28</c:v>
                </c:pt>
                <c:pt idx="33">
                  <c:v>7.3</c:v>
                </c:pt>
                <c:pt idx="34">
                  <c:v>2.74</c:v>
                </c:pt>
                <c:pt idx="35">
                  <c:v>5.07</c:v>
                </c:pt>
                <c:pt idx="36">
                  <c:v>5.89</c:v>
                </c:pt>
                <c:pt idx="37">
                  <c:v>-7.29</c:v>
                </c:pt>
                <c:pt idx="38">
                  <c:v>-22.76</c:v>
                </c:pt>
                <c:pt idx="39">
                  <c:v>25.86</c:v>
                </c:pt>
                <c:pt idx="40">
                  <c:v>7.22</c:v>
                </c:pt>
                <c:pt idx="41">
                  <c:v>14.31</c:v>
                </c:pt>
                <c:pt idx="42">
                  <c:v>18.43</c:v>
                </c:pt>
                <c:pt idx="43">
                  <c:v>40.19</c:v>
                </c:pt>
                <c:pt idx="44">
                  <c:v>-8.9700000000000006</c:v>
                </c:pt>
                <c:pt idx="45">
                  <c:v>-3.29</c:v>
                </c:pt>
                <c:pt idx="46">
                  <c:v>33.85</c:v>
                </c:pt>
                <c:pt idx="47">
                  <c:v>15.65</c:v>
                </c:pt>
                <c:pt idx="48">
                  <c:v>11.45</c:v>
                </c:pt>
                <c:pt idx="49">
                  <c:v>-7.93</c:v>
                </c:pt>
                <c:pt idx="50">
                  <c:v>0.59</c:v>
                </c:pt>
                <c:pt idx="51">
                  <c:v>4.37</c:v>
                </c:pt>
                <c:pt idx="52">
                  <c:v>-5.26</c:v>
                </c:pt>
                <c:pt idx="53">
                  <c:v>5.66</c:v>
                </c:pt>
                <c:pt idx="54">
                  <c:v>-0.98</c:v>
                </c:pt>
                <c:pt idx="55">
                  <c:v>1.62</c:v>
                </c:pt>
                <c:pt idx="56">
                  <c:v>2.81</c:v>
                </c:pt>
                <c:pt idx="57">
                  <c:v>30.3</c:v>
                </c:pt>
                <c:pt idx="58">
                  <c:v>1.78</c:v>
                </c:pt>
                <c:pt idx="59">
                  <c:v>-4.54</c:v>
                </c:pt>
                <c:pt idx="60">
                  <c:v>-10.23</c:v>
                </c:pt>
                <c:pt idx="61">
                  <c:v>-7.19</c:v>
                </c:pt>
                <c:pt idx="62">
                  <c:v>14.67</c:v>
                </c:pt>
                <c:pt idx="63">
                  <c:v>-16.97</c:v>
                </c:pt>
                <c:pt idx="64">
                  <c:v>-8.84</c:v>
                </c:pt>
                <c:pt idx="65">
                  <c:v>-11.97</c:v>
                </c:pt>
                <c:pt idx="66">
                  <c:v>27.47</c:v>
                </c:pt>
                <c:pt idx="67">
                  <c:v>-5.77</c:v>
                </c:pt>
                <c:pt idx="68">
                  <c:v>-6.68</c:v>
                </c:pt>
                <c:pt idx="69">
                  <c:v>-6.61</c:v>
                </c:pt>
                <c:pt idx="70">
                  <c:v>-8.1</c:v>
                </c:pt>
                <c:pt idx="71">
                  <c:v>-28.07</c:v>
                </c:pt>
                <c:pt idx="72">
                  <c:v>29.03</c:v>
                </c:pt>
                <c:pt idx="73">
                  <c:v>11</c:v>
                </c:pt>
                <c:pt idx="74">
                  <c:v>-0.62</c:v>
                </c:pt>
                <c:pt idx="75">
                  <c:v>-15.24</c:v>
                </c:pt>
                <c:pt idx="76">
                  <c:v>13.52</c:v>
                </c:pt>
                <c:pt idx="77">
                  <c:v>24.66</c:v>
                </c:pt>
                <c:pt idx="78">
                  <c:v>2.73</c:v>
                </c:pt>
                <c:pt idx="79">
                  <c:v>-4.3099999999999996</c:v>
                </c:pt>
                <c:pt idx="80">
                  <c:v>-2.58</c:v>
                </c:pt>
              </c:numCache>
            </c:numRef>
          </c:yVal>
          <c:smooth val="1"/>
          <c:extLst>
            <c:ext xmlns:c16="http://schemas.microsoft.com/office/drawing/2014/chart" uri="{C3380CC4-5D6E-409C-BE32-E72D297353CC}">
              <c16:uniqueId val="{00000001-FB8C-4D34-BE94-2F7CDD25FAAA}"/>
            </c:ext>
          </c:extLst>
        </c:ser>
        <c:ser>
          <c:idx val="2"/>
          <c:order val="2"/>
          <c:tx>
            <c:strRef>
              <c:f>'Problem 5'!$Y$18</c:f>
              <c:strCache>
                <c:ptCount val="1"/>
                <c:pt idx="0">
                  <c:v>Manuf</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5'!$Y$19:$Y$99</c:f>
              <c:numCache>
                <c:formatCode>General</c:formatCode>
                <c:ptCount val="81"/>
                <c:pt idx="0">
                  <c:v>3.19</c:v>
                </c:pt>
                <c:pt idx="1">
                  <c:v>4.1399999999999997</c:v>
                </c:pt>
                <c:pt idx="2">
                  <c:v>-0.28999999999999998</c:v>
                </c:pt>
                <c:pt idx="3">
                  <c:v>2.71</c:v>
                </c:pt>
                <c:pt idx="4">
                  <c:v>1.55</c:v>
                </c:pt>
                <c:pt idx="5">
                  <c:v>1.63</c:v>
                </c:pt>
                <c:pt idx="6">
                  <c:v>2.31</c:v>
                </c:pt>
                <c:pt idx="7">
                  <c:v>-0.21</c:v>
                </c:pt>
                <c:pt idx="8">
                  <c:v>4.9800000000000004</c:v>
                </c:pt>
                <c:pt idx="9">
                  <c:v>3.62</c:v>
                </c:pt>
                <c:pt idx="10">
                  <c:v>3.48</c:v>
                </c:pt>
                <c:pt idx="11">
                  <c:v>2.5099999999999998</c:v>
                </c:pt>
                <c:pt idx="12">
                  <c:v>6.16</c:v>
                </c:pt>
                <c:pt idx="13">
                  <c:v>-3.26</c:v>
                </c:pt>
                <c:pt idx="14">
                  <c:v>-3.22</c:v>
                </c:pt>
                <c:pt idx="15">
                  <c:v>-3.56</c:v>
                </c:pt>
                <c:pt idx="16">
                  <c:v>3.26</c:v>
                </c:pt>
                <c:pt idx="17">
                  <c:v>-2.15</c:v>
                </c:pt>
                <c:pt idx="18">
                  <c:v>5.78</c:v>
                </c:pt>
                <c:pt idx="19">
                  <c:v>-0.98</c:v>
                </c:pt>
                <c:pt idx="20">
                  <c:v>2.4900000000000002</c:v>
                </c:pt>
                <c:pt idx="21">
                  <c:v>-11.6</c:v>
                </c:pt>
                <c:pt idx="22">
                  <c:v>4.1500000000000004</c:v>
                </c:pt>
                <c:pt idx="23">
                  <c:v>-9.8699999999999992</c:v>
                </c:pt>
                <c:pt idx="24">
                  <c:v>11.85</c:v>
                </c:pt>
                <c:pt idx="25">
                  <c:v>5.67</c:v>
                </c:pt>
                <c:pt idx="26">
                  <c:v>-2.14</c:v>
                </c:pt>
                <c:pt idx="27">
                  <c:v>3.84</c:v>
                </c:pt>
                <c:pt idx="28">
                  <c:v>-9.89</c:v>
                </c:pt>
                <c:pt idx="29">
                  <c:v>9.66</c:v>
                </c:pt>
                <c:pt idx="30">
                  <c:v>-0.32</c:v>
                </c:pt>
                <c:pt idx="31">
                  <c:v>-2.06</c:v>
                </c:pt>
                <c:pt idx="32">
                  <c:v>4.45</c:v>
                </c:pt>
                <c:pt idx="33">
                  <c:v>0.66</c:v>
                </c:pt>
                <c:pt idx="34">
                  <c:v>4.49</c:v>
                </c:pt>
                <c:pt idx="35">
                  <c:v>1.1100000000000001</c:v>
                </c:pt>
                <c:pt idx="36">
                  <c:v>-2.85</c:v>
                </c:pt>
                <c:pt idx="37">
                  <c:v>-8.4700000000000006</c:v>
                </c:pt>
                <c:pt idx="38">
                  <c:v>-20.059999999999999</c:v>
                </c:pt>
                <c:pt idx="39">
                  <c:v>10.039999999999999</c:v>
                </c:pt>
                <c:pt idx="40">
                  <c:v>6.58</c:v>
                </c:pt>
                <c:pt idx="41">
                  <c:v>3.32</c:v>
                </c:pt>
                <c:pt idx="42">
                  <c:v>2.92</c:v>
                </c:pt>
                <c:pt idx="43">
                  <c:v>6.99</c:v>
                </c:pt>
                <c:pt idx="44">
                  <c:v>-0.05</c:v>
                </c:pt>
                <c:pt idx="45">
                  <c:v>-0.8</c:v>
                </c:pt>
                <c:pt idx="46">
                  <c:v>16.850000000000001</c:v>
                </c:pt>
                <c:pt idx="47">
                  <c:v>2.93</c:v>
                </c:pt>
                <c:pt idx="48">
                  <c:v>-1.53</c:v>
                </c:pt>
                <c:pt idx="49">
                  <c:v>7.75</c:v>
                </c:pt>
                <c:pt idx="50">
                  <c:v>7.67</c:v>
                </c:pt>
                <c:pt idx="51">
                  <c:v>2.39</c:v>
                </c:pt>
                <c:pt idx="52">
                  <c:v>2.94</c:v>
                </c:pt>
                <c:pt idx="53">
                  <c:v>-7.0000000000000007E-2</c:v>
                </c:pt>
                <c:pt idx="54">
                  <c:v>0.93</c:v>
                </c:pt>
                <c:pt idx="55">
                  <c:v>0.59</c:v>
                </c:pt>
                <c:pt idx="56">
                  <c:v>-6.34</c:v>
                </c:pt>
                <c:pt idx="57">
                  <c:v>4.6900000000000004</c:v>
                </c:pt>
                <c:pt idx="58">
                  <c:v>-1.07</c:v>
                </c:pt>
                <c:pt idx="59">
                  <c:v>4</c:v>
                </c:pt>
                <c:pt idx="60">
                  <c:v>-5.69</c:v>
                </c:pt>
                <c:pt idx="61">
                  <c:v>-0.33</c:v>
                </c:pt>
                <c:pt idx="62">
                  <c:v>1.2</c:v>
                </c:pt>
                <c:pt idx="63">
                  <c:v>-7.92</c:v>
                </c:pt>
                <c:pt idx="64">
                  <c:v>-0.19</c:v>
                </c:pt>
                <c:pt idx="65">
                  <c:v>-10.06</c:v>
                </c:pt>
                <c:pt idx="66">
                  <c:v>11.02</c:v>
                </c:pt>
                <c:pt idx="67">
                  <c:v>-4.37</c:v>
                </c:pt>
                <c:pt idx="68">
                  <c:v>-11.88</c:v>
                </c:pt>
                <c:pt idx="69">
                  <c:v>14.84</c:v>
                </c:pt>
                <c:pt idx="70">
                  <c:v>8.6300000000000008</c:v>
                </c:pt>
                <c:pt idx="71">
                  <c:v>-2.42</c:v>
                </c:pt>
                <c:pt idx="72">
                  <c:v>7.25</c:v>
                </c:pt>
                <c:pt idx="73">
                  <c:v>-1.06</c:v>
                </c:pt>
                <c:pt idx="74">
                  <c:v>-0.17</c:v>
                </c:pt>
                <c:pt idx="75">
                  <c:v>-2.0099999999999998</c:v>
                </c:pt>
                <c:pt idx="76">
                  <c:v>-4.1399999999999997</c:v>
                </c:pt>
                <c:pt idx="77">
                  <c:v>11.58</c:v>
                </c:pt>
                <c:pt idx="78">
                  <c:v>3.81</c:v>
                </c:pt>
                <c:pt idx="79">
                  <c:v>-2.21</c:v>
                </c:pt>
                <c:pt idx="80">
                  <c:v>-7.3</c:v>
                </c:pt>
              </c:numCache>
            </c:numRef>
          </c:yVal>
          <c:smooth val="1"/>
          <c:extLst>
            <c:ext xmlns:c16="http://schemas.microsoft.com/office/drawing/2014/chart" uri="{C3380CC4-5D6E-409C-BE32-E72D297353CC}">
              <c16:uniqueId val="{00000002-FB8C-4D34-BE94-2F7CDD25FAAA}"/>
            </c:ext>
          </c:extLst>
        </c:ser>
        <c:ser>
          <c:idx val="3"/>
          <c:order val="3"/>
          <c:tx>
            <c:strRef>
              <c:f>'Problem 5'!$Z$18</c:f>
              <c:strCache>
                <c:ptCount val="1"/>
                <c:pt idx="0">
                  <c:v>Enrgy</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5'!$Z$19:$Z$99</c:f>
              <c:numCache>
                <c:formatCode>General</c:formatCode>
                <c:ptCount val="81"/>
                <c:pt idx="0">
                  <c:v>-4.3600000000000003</c:v>
                </c:pt>
                <c:pt idx="1">
                  <c:v>-2.4</c:v>
                </c:pt>
                <c:pt idx="2">
                  <c:v>-1.19</c:v>
                </c:pt>
                <c:pt idx="3">
                  <c:v>-2.66</c:v>
                </c:pt>
                <c:pt idx="4">
                  <c:v>-3.28</c:v>
                </c:pt>
                <c:pt idx="5">
                  <c:v>-0.08</c:v>
                </c:pt>
                <c:pt idx="6">
                  <c:v>2.0699999999999998</c:v>
                </c:pt>
                <c:pt idx="7">
                  <c:v>-5.09</c:v>
                </c:pt>
                <c:pt idx="8">
                  <c:v>10.95</c:v>
                </c:pt>
                <c:pt idx="9">
                  <c:v>0.49</c:v>
                </c:pt>
                <c:pt idx="10">
                  <c:v>2.99</c:v>
                </c:pt>
                <c:pt idx="11">
                  <c:v>5.01</c:v>
                </c:pt>
                <c:pt idx="12">
                  <c:v>2.86</c:v>
                </c:pt>
                <c:pt idx="13">
                  <c:v>-10.74</c:v>
                </c:pt>
                <c:pt idx="14">
                  <c:v>2.97</c:v>
                </c:pt>
                <c:pt idx="15">
                  <c:v>10.01</c:v>
                </c:pt>
                <c:pt idx="16">
                  <c:v>3.43</c:v>
                </c:pt>
                <c:pt idx="17">
                  <c:v>0.55000000000000004</c:v>
                </c:pt>
                <c:pt idx="18">
                  <c:v>1.1200000000000001</c:v>
                </c:pt>
                <c:pt idx="19">
                  <c:v>-2.84</c:v>
                </c:pt>
                <c:pt idx="20">
                  <c:v>3.35</c:v>
                </c:pt>
                <c:pt idx="21">
                  <c:v>-11.87</c:v>
                </c:pt>
                <c:pt idx="22">
                  <c:v>-2.17</c:v>
                </c:pt>
                <c:pt idx="23">
                  <c:v>-13.02</c:v>
                </c:pt>
                <c:pt idx="24">
                  <c:v>10.32</c:v>
                </c:pt>
                <c:pt idx="25">
                  <c:v>2.46</c:v>
                </c:pt>
                <c:pt idx="26">
                  <c:v>1.99</c:v>
                </c:pt>
                <c:pt idx="27">
                  <c:v>0.25</c:v>
                </c:pt>
                <c:pt idx="28">
                  <c:v>-11.81</c:v>
                </c:pt>
                <c:pt idx="29">
                  <c:v>8.86</c:v>
                </c:pt>
                <c:pt idx="30">
                  <c:v>-2.67</c:v>
                </c:pt>
                <c:pt idx="31">
                  <c:v>-8.74</c:v>
                </c:pt>
                <c:pt idx="32">
                  <c:v>3.71</c:v>
                </c:pt>
                <c:pt idx="33">
                  <c:v>-2.0699999999999998</c:v>
                </c:pt>
                <c:pt idx="34">
                  <c:v>1.21</c:v>
                </c:pt>
                <c:pt idx="35">
                  <c:v>6.18</c:v>
                </c:pt>
                <c:pt idx="36">
                  <c:v>-11.87</c:v>
                </c:pt>
                <c:pt idx="37">
                  <c:v>-15.3</c:v>
                </c:pt>
                <c:pt idx="38">
                  <c:v>-34.49</c:v>
                </c:pt>
                <c:pt idx="39">
                  <c:v>32.380000000000003</c:v>
                </c:pt>
                <c:pt idx="40">
                  <c:v>0.52</c:v>
                </c:pt>
                <c:pt idx="41">
                  <c:v>-0.4</c:v>
                </c:pt>
                <c:pt idx="42">
                  <c:v>-4.8</c:v>
                </c:pt>
                <c:pt idx="43">
                  <c:v>-1.07</c:v>
                </c:pt>
                <c:pt idx="44">
                  <c:v>-14.9</c:v>
                </c:pt>
                <c:pt idx="45">
                  <c:v>-4.53</c:v>
                </c:pt>
                <c:pt idx="46">
                  <c:v>28.46</c:v>
                </c:pt>
                <c:pt idx="47">
                  <c:v>6.16</c:v>
                </c:pt>
                <c:pt idx="48">
                  <c:v>4.6399999999999997</c:v>
                </c:pt>
                <c:pt idx="49">
                  <c:v>23.31</c:v>
                </c:pt>
                <c:pt idx="50">
                  <c:v>2.27</c:v>
                </c:pt>
                <c:pt idx="51">
                  <c:v>0.71</c:v>
                </c:pt>
                <c:pt idx="52">
                  <c:v>6.13</c:v>
                </c:pt>
                <c:pt idx="53">
                  <c:v>5.5</c:v>
                </c:pt>
                <c:pt idx="54">
                  <c:v>-8.61</c:v>
                </c:pt>
                <c:pt idx="55">
                  <c:v>-1.35</c:v>
                </c:pt>
                <c:pt idx="56">
                  <c:v>10.49</c:v>
                </c:pt>
                <c:pt idx="57">
                  <c:v>10.4</c:v>
                </c:pt>
                <c:pt idx="58">
                  <c:v>-5.4</c:v>
                </c:pt>
                <c:pt idx="59">
                  <c:v>3.15</c:v>
                </c:pt>
                <c:pt idx="60">
                  <c:v>17.600000000000001</c:v>
                </c:pt>
                <c:pt idx="61">
                  <c:v>8.1199999999999992</c:v>
                </c:pt>
                <c:pt idx="62">
                  <c:v>9.83</c:v>
                </c:pt>
                <c:pt idx="63">
                  <c:v>-1.1200000000000001</c:v>
                </c:pt>
                <c:pt idx="64">
                  <c:v>15.39</c:v>
                </c:pt>
                <c:pt idx="65">
                  <c:v>-16.25</c:v>
                </c:pt>
                <c:pt idx="66">
                  <c:v>10.49</c:v>
                </c:pt>
                <c:pt idx="67">
                  <c:v>3.32</c:v>
                </c:pt>
                <c:pt idx="68">
                  <c:v>-9.1300000000000008</c:v>
                </c:pt>
                <c:pt idx="69">
                  <c:v>23.61</c:v>
                </c:pt>
                <c:pt idx="70">
                  <c:v>0.99</c:v>
                </c:pt>
                <c:pt idx="71">
                  <c:v>-4.17</c:v>
                </c:pt>
                <c:pt idx="72">
                  <c:v>2.82</c:v>
                </c:pt>
                <c:pt idx="73">
                  <c:v>-6.84</c:v>
                </c:pt>
                <c:pt idx="74">
                  <c:v>-0.32</c:v>
                </c:pt>
                <c:pt idx="75">
                  <c:v>2.59</c:v>
                </c:pt>
                <c:pt idx="76">
                  <c:v>-9.51</c:v>
                </c:pt>
                <c:pt idx="77">
                  <c:v>6.42</c:v>
                </c:pt>
                <c:pt idx="78">
                  <c:v>7.34</c:v>
                </c:pt>
                <c:pt idx="79">
                  <c:v>1.95</c:v>
                </c:pt>
                <c:pt idx="80">
                  <c:v>3.17</c:v>
                </c:pt>
              </c:numCache>
            </c:numRef>
          </c:yVal>
          <c:smooth val="1"/>
          <c:extLst>
            <c:ext xmlns:c16="http://schemas.microsoft.com/office/drawing/2014/chart" uri="{C3380CC4-5D6E-409C-BE32-E72D297353CC}">
              <c16:uniqueId val="{00000003-FB8C-4D34-BE94-2F7CDD25FAAA}"/>
            </c:ext>
          </c:extLst>
        </c:ser>
        <c:ser>
          <c:idx val="4"/>
          <c:order val="4"/>
          <c:tx>
            <c:strRef>
              <c:f>'Problem 5'!$AA$18</c:f>
              <c:strCache>
                <c:ptCount val="1"/>
                <c:pt idx="0">
                  <c:v>Chems</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5'!$AA$19:$AA$99</c:f>
              <c:numCache>
                <c:formatCode>General</c:formatCode>
                <c:ptCount val="81"/>
                <c:pt idx="0">
                  <c:v>3.81</c:v>
                </c:pt>
                <c:pt idx="1">
                  <c:v>4.1900000000000004</c:v>
                </c:pt>
                <c:pt idx="2">
                  <c:v>0.85</c:v>
                </c:pt>
                <c:pt idx="3">
                  <c:v>0.28999999999999998</c:v>
                </c:pt>
                <c:pt idx="4">
                  <c:v>0.83</c:v>
                </c:pt>
                <c:pt idx="5">
                  <c:v>0.63</c:v>
                </c:pt>
                <c:pt idx="6">
                  <c:v>1.94</c:v>
                </c:pt>
                <c:pt idx="7">
                  <c:v>1.17</c:v>
                </c:pt>
                <c:pt idx="8">
                  <c:v>2.34</c:v>
                </c:pt>
                <c:pt idx="9">
                  <c:v>0.92</c:v>
                </c:pt>
                <c:pt idx="10">
                  <c:v>3.8</c:v>
                </c:pt>
                <c:pt idx="11">
                  <c:v>1.77</c:v>
                </c:pt>
                <c:pt idx="12">
                  <c:v>-0.53</c:v>
                </c:pt>
                <c:pt idx="13">
                  <c:v>-5.76</c:v>
                </c:pt>
                <c:pt idx="14">
                  <c:v>0.59</c:v>
                </c:pt>
                <c:pt idx="15">
                  <c:v>-2.78</c:v>
                </c:pt>
                <c:pt idx="16">
                  <c:v>0.81</c:v>
                </c:pt>
                <c:pt idx="17">
                  <c:v>2.19</c:v>
                </c:pt>
                <c:pt idx="18">
                  <c:v>3.73</c:v>
                </c:pt>
                <c:pt idx="19">
                  <c:v>1.2</c:v>
                </c:pt>
                <c:pt idx="20">
                  <c:v>-0.91</c:v>
                </c:pt>
                <c:pt idx="21">
                  <c:v>-6.23</c:v>
                </c:pt>
                <c:pt idx="22">
                  <c:v>5.5</c:v>
                </c:pt>
                <c:pt idx="23">
                  <c:v>-6.3</c:v>
                </c:pt>
                <c:pt idx="24">
                  <c:v>5.66</c:v>
                </c:pt>
                <c:pt idx="25">
                  <c:v>4.45</c:v>
                </c:pt>
                <c:pt idx="26">
                  <c:v>1.91</c:v>
                </c:pt>
                <c:pt idx="27">
                  <c:v>4.46</c:v>
                </c:pt>
                <c:pt idx="28">
                  <c:v>-7.75</c:v>
                </c:pt>
                <c:pt idx="29">
                  <c:v>5.23</c:v>
                </c:pt>
                <c:pt idx="30">
                  <c:v>3.23</c:v>
                </c:pt>
                <c:pt idx="31">
                  <c:v>-0.8</c:v>
                </c:pt>
                <c:pt idx="32">
                  <c:v>2.88</c:v>
                </c:pt>
                <c:pt idx="33">
                  <c:v>-1.56</c:v>
                </c:pt>
                <c:pt idx="34">
                  <c:v>0.92</c:v>
                </c:pt>
                <c:pt idx="35">
                  <c:v>2.11</c:v>
                </c:pt>
                <c:pt idx="36">
                  <c:v>-3.15</c:v>
                </c:pt>
                <c:pt idx="37">
                  <c:v>-8.83</c:v>
                </c:pt>
                <c:pt idx="38">
                  <c:v>-10.25</c:v>
                </c:pt>
                <c:pt idx="39">
                  <c:v>12.56</c:v>
                </c:pt>
                <c:pt idx="40">
                  <c:v>4.93</c:v>
                </c:pt>
                <c:pt idx="41">
                  <c:v>1.0900000000000001</c:v>
                </c:pt>
                <c:pt idx="42">
                  <c:v>7.4</c:v>
                </c:pt>
                <c:pt idx="43">
                  <c:v>5.17</c:v>
                </c:pt>
                <c:pt idx="44">
                  <c:v>0.03</c:v>
                </c:pt>
                <c:pt idx="45">
                  <c:v>-0.68</c:v>
                </c:pt>
                <c:pt idx="46">
                  <c:v>8.4499999999999993</c:v>
                </c:pt>
                <c:pt idx="47">
                  <c:v>1.96</c:v>
                </c:pt>
                <c:pt idx="48">
                  <c:v>-4.37</c:v>
                </c:pt>
                <c:pt idx="49">
                  <c:v>1.2</c:v>
                </c:pt>
                <c:pt idx="50">
                  <c:v>7.25</c:v>
                </c:pt>
                <c:pt idx="51">
                  <c:v>2.86</c:v>
                </c:pt>
                <c:pt idx="52">
                  <c:v>2.2000000000000002</c:v>
                </c:pt>
                <c:pt idx="53">
                  <c:v>-2.37</c:v>
                </c:pt>
                <c:pt idx="54">
                  <c:v>2.48</c:v>
                </c:pt>
                <c:pt idx="55">
                  <c:v>0.28000000000000003</c:v>
                </c:pt>
                <c:pt idx="56">
                  <c:v>-4.97</c:v>
                </c:pt>
                <c:pt idx="57">
                  <c:v>6.03</c:v>
                </c:pt>
                <c:pt idx="58">
                  <c:v>0.51</c:v>
                </c:pt>
                <c:pt idx="59">
                  <c:v>9.66</c:v>
                </c:pt>
                <c:pt idx="60">
                  <c:v>-6.61</c:v>
                </c:pt>
                <c:pt idx="61">
                  <c:v>-3.52</c:v>
                </c:pt>
                <c:pt idx="62">
                  <c:v>-0.25</c:v>
                </c:pt>
                <c:pt idx="63">
                  <c:v>0.39</c:v>
                </c:pt>
                <c:pt idx="64">
                  <c:v>-1.1599999999999999</c:v>
                </c:pt>
                <c:pt idx="65">
                  <c:v>-8.1199999999999992</c:v>
                </c:pt>
                <c:pt idx="66">
                  <c:v>3.17</c:v>
                </c:pt>
                <c:pt idx="67">
                  <c:v>-1.61</c:v>
                </c:pt>
                <c:pt idx="68">
                  <c:v>-10.73</c:v>
                </c:pt>
                <c:pt idx="69">
                  <c:v>6.91</c:v>
                </c:pt>
                <c:pt idx="70">
                  <c:v>9.91</c:v>
                </c:pt>
                <c:pt idx="71">
                  <c:v>-2.2000000000000002</c:v>
                </c:pt>
                <c:pt idx="72">
                  <c:v>3.08</c:v>
                </c:pt>
                <c:pt idx="73">
                  <c:v>-3.61</c:v>
                </c:pt>
                <c:pt idx="74">
                  <c:v>1.61</c:v>
                </c:pt>
                <c:pt idx="75">
                  <c:v>2.62</c:v>
                </c:pt>
                <c:pt idx="76">
                  <c:v>-8.5299999999999994</c:v>
                </c:pt>
                <c:pt idx="77">
                  <c:v>8.69</c:v>
                </c:pt>
                <c:pt idx="78">
                  <c:v>1.79</c:v>
                </c:pt>
                <c:pt idx="79">
                  <c:v>-2.75</c:v>
                </c:pt>
                <c:pt idx="80">
                  <c:v>-6.57</c:v>
                </c:pt>
              </c:numCache>
            </c:numRef>
          </c:yVal>
          <c:smooth val="1"/>
          <c:extLst>
            <c:ext xmlns:c16="http://schemas.microsoft.com/office/drawing/2014/chart" uri="{C3380CC4-5D6E-409C-BE32-E72D297353CC}">
              <c16:uniqueId val="{00000004-FB8C-4D34-BE94-2F7CDD25FAAA}"/>
            </c:ext>
          </c:extLst>
        </c:ser>
        <c:ser>
          <c:idx val="5"/>
          <c:order val="5"/>
          <c:tx>
            <c:strRef>
              <c:f>'Problem 5'!$AB$18</c:f>
              <c:strCache>
                <c:ptCount val="1"/>
                <c:pt idx="0">
                  <c:v>BusEq</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5'!$AB$19:$AB$99</c:f>
              <c:numCache>
                <c:formatCode>General</c:formatCode>
                <c:ptCount val="81"/>
                <c:pt idx="0">
                  <c:v>4.67</c:v>
                </c:pt>
                <c:pt idx="1">
                  <c:v>4.9800000000000004</c:v>
                </c:pt>
                <c:pt idx="2">
                  <c:v>2.11</c:v>
                </c:pt>
                <c:pt idx="3">
                  <c:v>2.71</c:v>
                </c:pt>
                <c:pt idx="4">
                  <c:v>4.1900000000000004</c:v>
                </c:pt>
                <c:pt idx="5">
                  <c:v>-2.13</c:v>
                </c:pt>
                <c:pt idx="6">
                  <c:v>3.77</c:v>
                </c:pt>
                <c:pt idx="7">
                  <c:v>3.06</c:v>
                </c:pt>
                <c:pt idx="8">
                  <c:v>0.66</c:v>
                </c:pt>
                <c:pt idx="9">
                  <c:v>6.85</c:v>
                </c:pt>
                <c:pt idx="10">
                  <c:v>1.03</c:v>
                </c:pt>
                <c:pt idx="11">
                  <c:v>-0.11</c:v>
                </c:pt>
                <c:pt idx="12">
                  <c:v>7.83</c:v>
                </c:pt>
                <c:pt idx="13">
                  <c:v>-0.03</c:v>
                </c:pt>
                <c:pt idx="14">
                  <c:v>-3.3</c:v>
                </c:pt>
                <c:pt idx="15">
                  <c:v>-0.06</c:v>
                </c:pt>
                <c:pt idx="16">
                  <c:v>6.82</c:v>
                </c:pt>
                <c:pt idx="17">
                  <c:v>-0.32</c:v>
                </c:pt>
                <c:pt idx="18">
                  <c:v>2.19</c:v>
                </c:pt>
                <c:pt idx="19">
                  <c:v>7.3</c:v>
                </c:pt>
                <c:pt idx="20">
                  <c:v>-0.22</c:v>
                </c:pt>
                <c:pt idx="21">
                  <c:v>-8.7899999999999991</c:v>
                </c:pt>
                <c:pt idx="22">
                  <c:v>-1.62</c:v>
                </c:pt>
                <c:pt idx="23">
                  <c:v>-8.0399999999999991</c:v>
                </c:pt>
                <c:pt idx="24">
                  <c:v>9.49</c:v>
                </c:pt>
                <c:pt idx="25">
                  <c:v>5.67</c:v>
                </c:pt>
                <c:pt idx="26">
                  <c:v>3.75</c:v>
                </c:pt>
                <c:pt idx="27">
                  <c:v>6.02</c:v>
                </c:pt>
                <c:pt idx="28">
                  <c:v>-8.48</c:v>
                </c:pt>
                <c:pt idx="29">
                  <c:v>7.83</c:v>
                </c:pt>
                <c:pt idx="30">
                  <c:v>3.64</c:v>
                </c:pt>
                <c:pt idx="31">
                  <c:v>-2.77</c:v>
                </c:pt>
                <c:pt idx="32">
                  <c:v>1.01</c:v>
                </c:pt>
                <c:pt idx="33">
                  <c:v>3.24</c:v>
                </c:pt>
                <c:pt idx="34">
                  <c:v>5.1100000000000003</c:v>
                </c:pt>
                <c:pt idx="35">
                  <c:v>3.68</c:v>
                </c:pt>
                <c:pt idx="36">
                  <c:v>3.33</c:v>
                </c:pt>
                <c:pt idx="37">
                  <c:v>-6.91</c:v>
                </c:pt>
                <c:pt idx="38">
                  <c:v>-9.6300000000000008</c:v>
                </c:pt>
                <c:pt idx="39">
                  <c:v>15.17</c:v>
                </c:pt>
                <c:pt idx="40">
                  <c:v>8.25</c:v>
                </c:pt>
                <c:pt idx="41">
                  <c:v>6.09</c:v>
                </c:pt>
                <c:pt idx="42">
                  <c:v>6.91</c:v>
                </c:pt>
                <c:pt idx="43">
                  <c:v>10.56</c:v>
                </c:pt>
                <c:pt idx="44">
                  <c:v>-5.16</c:v>
                </c:pt>
                <c:pt idx="45">
                  <c:v>-1.84</c:v>
                </c:pt>
                <c:pt idx="46">
                  <c:v>10.85</c:v>
                </c:pt>
                <c:pt idx="47">
                  <c:v>4.95</c:v>
                </c:pt>
                <c:pt idx="48">
                  <c:v>0.56000000000000005</c:v>
                </c:pt>
                <c:pt idx="49">
                  <c:v>1.59</c:v>
                </c:pt>
                <c:pt idx="50">
                  <c:v>0.73</c:v>
                </c:pt>
                <c:pt idx="51">
                  <c:v>6.49</c:v>
                </c:pt>
                <c:pt idx="52">
                  <c:v>-0.87</c:v>
                </c:pt>
                <c:pt idx="53">
                  <c:v>6.97</c:v>
                </c:pt>
                <c:pt idx="54">
                  <c:v>3.3</c:v>
                </c:pt>
                <c:pt idx="55">
                  <c:v>4.6900000000000004</c:v>
                </c:pt>
                <c:pt idx="56">
                  <c:v>-6.21</c:v>
                </c:pt>
                <c:pt idx="57">
                  <c:v>7.71</c:v>
                </c:pt>
                <c:pt idx="58">
                  <c:v>0.85</c:v>
                </c:pt>
                <c:pt idx="59">
                  <c:v>1.71</c:v>
                </c:pt>
                <c:pt idx="60">
                  <c:v>-8.31</c:v>
                </c:pt>
                <c:pt idx="61">
                  <c:v>-5.2</c:v>
                </c:pt>
                <c:pt idx="62">
                  <c:v>3.23</c:v>
                </c:pt>
                <c:pt idx="63">
                  <c:v>-12.66</c:v>
                </c:pt>
                <c:pt idx="64">
                  <c:v>-2.16</c:v>
                </c:pt>
                <c:pt idx="65">
                  <c:v>-8.3699999999999992</c:v>
                </c:pt>
                <c:pt idx="66">
                  <c:v>11.63</c:v>
                </c:pt>
                <c:pt idx="67">
                  <c:v>-5.12</c:v>
                </c:pt>
                <c:pt idx="68">
                  <c:v>-11.48</c:v>
                </c:pt>
                <c:pt idx="69">
                  <c:v>4.9800000000000004</c:v>
                </c:pt>
                <c:pt idx="70">
                  <c:v>5.3</c:v>
                </c:pt>
                <c:pt idx="71">
                  <c:v>-7.95</c:v>
                </c:pt>
                <c:pt idx="72">
                  <c:v>9.67</c:v>
                </c:pt>
                <c:pt idx="73">
                  <c:v>-0.19</c:v>
                </c:pt>
                <c:pt idx="74">
                  <c:v>10.42</c:v>
                </c:pt>
                <c:pt idx="75">
                  <c:v>0.28000000000000003</c:v>
                </c:pt>
                <c:pt idx="76">
                  <c:v>8.25</c:v>
                </c:pt>
                <c:pt idx="77">
                  <c:v>5.87</c:v>
                </c:pt>
                <c:pt idx="78">
                  <c:v>4.32</c:v>
                </c:pt>
                <c:pt idx="79">
                  <c:v>-1.67</c:v>
                </c:pt>
                <c:pt idx="80">
                  <c:v>-5.96</c:v>
                </c:pt>
              </c:numCache>
            </c:numRef>
          </c:yVal>
          <c:smooth val="1"/>
          <c:extLst>
            <c:ext xmlns:c16="http://schemas.microsoft.com/office/drawing/2014/chart" uri="{C3380CC4-5D6E-409C-BE32-E72D297353CC}">
              <c16:uniqueId val="{00000005-FB8C-4D34-BE94-2F7CDD25FAAA}"/>
            </c:ext>
          </c:extLst>
        </c:ser>
        <c:ser>
          <c:idx val="6"/>
          <c:order val="6"/>
          <c:tx>
            <c:strRef>
              <c:f>'Problem 5'!$AC$18</c:f>
              <c:strCache>
                <c:ptCount val="1"/>
                <c:pt idx="0">
                  <c:v>Telcm</c:v>
                </c:pt>
              </c:strCache>
            </c:strRef>
          </c:tx>
          <c:spPr>
            <a:ln w="19050"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5'!$AC$19:$AC$99</c:f>
              <c:numCache>
                <c:formatCode>General</c:formatCode>
                <c:ptCount val="81"/>
                <c:pt idx="0">
                  <c:v>2.87</c:v>
                </c:pt>
                <c:pt idx="1">
                  <c:v>0.14000000000000001</c:v>
                </c:pt>
                <c:pt idx="2">
                  <c:v>1.05</c:v>
                </c:pt>
                <c:pt idx="3">
                  <c:v>0.02</c:v>
                </c:pt>
                <c:pt idx="4">
                  <c:v>-1.55</c:v>
                </c:pt>
                <c:pt idx="5">
                  <c:v>-2.2200000000000002</c:v>
                </c:pt>
                <c:pt idx="6">
                  <c:v>5.27</c:v>
                </c:pt>
                <c:pt idx="7">
                  <c:v>-2.64</c:v>
                </c:pt>
                <c:pt idx="8">
                  <c:v>-1.67</c:v>
                </c:pt>
                <c:pt idx="9">
                  <c:v>-5.68</c:v>
                </c:pt>
                <c:pt idx="10">
                  <c:v>3.76</c:v>
                </c:pt>
                <c:pt idx="11">
                  <c:v>4.47</c:v>
                </c:pt>
                <c:pt idx="12">
                  <c:v>3.13</c:v>
                </c:pt>
                <c:pt idx="13">
                  <c:v>-7.13</c:v>
                </c:pt>
                <c:pt idx="14">
                  <c:v>-2.6</c:v>
                </c:pt>
                <c:pt idx="15">
                  <c:v>-2.38</c:v>
                </c:pt>
                <c:pt idx="16">
                  <c:v>-0.84</c:v>
                </c:pt>
                <c:pt idx="17">
                  <c:v>6.43</c:v>
                </c:pt>
                <c:pt idx="18">
                  <c:v>2.69</c:v>
                </c:pt>
                <c:pt idx="19">
                  <c:v>3.08</c:v>
                </c:pt>
                <c:pt idx="20">
                  <c:v>1.64</c:v>
                </c:pt>
                <c:pt idx="21">
                  <c:v>-0.34</c:v>
                </c:pt>
                <c:pt idx="22">
                  <c:v>2.62</c:v>
                </c:pt>
                <c:pt idx="23">
                  <c:v>-8.77</c:v>
                </c:pt>
                <c:pt idx="24">
                  <c:v>5.56</c:v>
                </c:pt>
                <c:pt idx="25">
                  <c:v>3.26</c:v>
                </c:pt>
                <c:pt idx="26">
                  <c:v>0.41</c:v>
                </c:pt>
                <c:pt idx="27">
                  <c:v>6.32</c:v>
                </c:pt>
                <c:pt idx="28">
                  <c:v>-2.97</c:v>
                </c:pt>
                <c:pt idx="29">
                  <c:v>4.96</c:v>
                </c:pt>
                <c:pt idx="30">
                  <c:v>1.91</c:v>
                </c:pt>
                <c:pt idx="31">
                  <c:v>0.43</c:v>
                </c:pt>
                <c:pt idx="32">
                  <c:v>1.44</c:v>
                </c:pt>
                <c:pt idx="33">
                  <c:v>2.25</c:v>
                </c:pt>
                <c:pt idx="34">
                  <c:v>1.91</c:v>
                </c:pt>
                <c:pt idx="35">
                  <c:v>1.24</c:v>
                </c:pt>
                <c:pt idx="36">
                  <c:v>-1.99</c:v>
                </c:pt>
                <c:pt idx="37">
                  <c:v>-5.95</c:v>
                </c:pt>
                <c:pt idx="38">
                  <c:v>-13.37</c:v>
                </c:pt>
                <c:pt idx="39">
                  <c:v>9.56</c:v>
                </c:pt>
                <c:pt idx="40">
                  <c:v>4.78</c:v>
                </c:pt>
                <c:pt idx="41">
                  <c:v>-2.52</c:v>
                </c:pt>
                <c:pt idx="42">
                  <c:v>5.07</c:v>
                </c:pt>
                <c:pt idx="43">
                  <c:v>5.51</c:v>
                </c:pt>
                <c:pt idx="44">
                  <c:v>-2.12</c:v>
                </c:pt>
                <c:pt idx="45">
                  <c:v>-3.85</c:v>
                </c:pt>
                <c:pt idx="46">
                  <c:v>14.43</c:v>
                </c:pt>
                <c:pt idx="47">
                  <c:v>5.29</c:v>
                </c:pt>
                <c:pt idx="48">
                  <c:v>-3.42</c:v>
                </c:pt>
                <c:pt idx="49">
                  <c:v>4.5</c:v>
                </c:pt>
                <c:pt idx="50">
                  <c:v>1.59</c:v>
                </c:pt>
                <c:pt idx="51">
                  <c:v>3.15</c:v>
                </c:pt>
                <c:pt idx="52">
                  <c:v>-0.83</c:v>
                </c:pt>
                <c:pt idx="53">
                  <c:v>-0.12</c:v>
                </c:pt>
                <c:pt idx="54">
                  <c:v>0.3</c:v>
                </c:pt>
                <c:pt idx="55">
                  <c:v>1.35</c:v>
                </c:pt>
                <c:pt idx="56">
                  <c:v>-5.64</c:v>
                </c:pt>
                <c:pt idx="57">
                  <c:v>-4.29</c:v>
                </c:pt>
                <c:pt idx="58">
                  <c:v>-7.25</c:v>
                </c:pt>
                <c:pt idx="59">
                  <c:v>3.9</c:v>
                </c:pt>
                <c:pt idx="60">
                  <c:v>-1.98</c:v>
                </c:pt>
                <c:pt idx="61">
                  <c:v>0.23</c:v>
                </c:pt>
                <c:pt idx="62">
                  <c:v>-2.46</c:v>
                </c:pt>
                <c:pt idx="63">
                  <c:v>-10.7</c:v>
                </c:pt>
                <c:pt idx="64">
                  <c:v>8.5399999999999991</c:v>
                </c:pt>
                <c:pt idx="65">
                  <c:v>-6.72</c:v>
                </c:pt>
                <c:pt idx="66">
                  <c:v>-0.4</c:v>
                </c:pt>
                <c:pt idx="67">
                  <c:v>-3.01</c:v>
                </c:pt>
                <c:pt idx="68">
                  <c:v>-13.94</c:v>
                </c:pt>
                <c:pt idx="69">
                  <c:v>10.58</c:v>
                </c:pt>
                <c:pt idx="70">
                  <c:v>2.15</c:v>
                </c:pt>
                <c:pt idx="71">
                  <c:v>-6.81</c:v>
                </c:pt>
                <c:pt idx="72">
                  <c:v>13.53</c:v>
                </c:pt>
                <c:pt idx="73">
                  <c:v>-6.5</c:v>
                </c:pt>
                <c:pt idx="74">
                  <c:v>-0.13</c:v>
                </c:pt>
                <c:pt idx="75">
                  <c:v>0.99</c:v>
                </c:pt>
                <c:pt idx="76">
                  <c:v>-9.4</c:v>
                </c:pt>
                <c:pt idx="77">
                  <c:v>4.63</c:v>
                </c:pt>
                <c:pt idx="78">
                  <c:v>0.98</c:v>
                </c:pt>
                <c:pt idx="79">
                  <c:v>0.14000000000000001</c:v>
                </c:pt>
                <c:pt idx="80">
                  <c:v>-3.22</c:v>
                </c:pt>
              </c:numCache>
            </c:numRef>
          </c:yVal>
          <c:smooth val="1"/>
          <c:extLst>
            <c:ext xmlns:c16="http://schemas.microsoft.com/office/drawing/2014/chart" uri="{C3380CC4-5D6E-409C-BE32-E72D297353CC}">
              <c16:uniqueId val="{00000006-FB8C-4D34-BE94-2F7CDD25FAAA}"/>
            </c:ext>
          </c:extLst>
        </c:ser>
        <c:ser>
          <c:idx val="7"/>
          <c:order val="7"/>
          <c:tx>
            <c:strRef>
              <c:f>'Problem 5'!$AD$18</c:f>
              <c:strCache>
                <c:ptCount val="1"/>
                <c:pt idx="0">
                  <c:v>Utils</c:v>
                </c:pt>
              </c:strCache>
            </c:strRef>
          </c:tx>
          <c:spPr>
            <a:ln w="19050"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5'!$AD$19:$AD$99</c:f>
              <c:numCache>
                <c:formatCode>General</c:formatCode>
                <c:ptCount val="81"/>
                <c:pt idx="0">
                  <c:v>1.08</c:v>
                </c:pt>
                <c:pt idx="1">
                  <c:v>4.05</c:v>
                </c:pt>
                <c:pt idx="2">
                  <c:v>0.32</c:v>
                </c:pt>
                <c:pt idx="3">
                  <c:v>0.38</c:v>
                </c:pt>
                <c:pt idx="4">
                  <c:v>2.56</c:v>
                </c:pt>
                <c:pt idx="5">
                  <c:v>-1.89</c:v>
                </c:pt>
                <c:pt idx="6">
                  <c:v>2.98</c:v>
                </c:pt>
                <c:pt idx="7">
                  <c:v>2.2000000000000002</c:v>
                </c:pt>
                <c:pt idx="8">
                  <c:v>-1.97</c:v>
                </c:pt>
                <c:pt idx="9">
                  <c:v>3.07</c:v>
                </c:pt>
                <c:pt idx="10">
                  <c:v>2.42</c:v>
                </c:pt>
                <c:pt idx="11">
                  <c:v>-5.0199999999999996</c:v>
                </c:pt>
                <c:pt idx="12">
                  <c:v>-2.83</c:v>
                </c:pt>
                <c:pt idx="13">
                  <c:v>-4.5199999999999996</c:v>
                </c:pt>
                <c:pt idx="14">
                  <c:v>3.2</c:v>
                </c:pt>
                <c:pt idx="15">
                  <c:v>2.77</c:v>
                </c:pt>
                <c:pt idx="16">
                  <c:v>0.21</c:v>
                </c:pt>
                <c:pt idx="17">
                  <c:v>2.61</c:v>
                </c:pt>
                <c:pt idx="18">
                  <c:v>1.73</c:v>
                </c:pt>
                <c:pt idx="19">
                  <c:v>0.91</c:v>
                </c:pt>
                <c:pt idx="20">
                  <c:v>-0.55000000000000004</c:v>
                </c:pt>
                <c:pt idx="21">
                  <c:v>-0.06</c:v>
                </c:pt>
                <c:pt idx="22">
                  <c:v>3.27</c:v>
                </c:pt>
                <c:pt idx="23">
                  <c:v>-4.75</c:v>
                </c:pt>
                <c:pt idx="24">
                  <c:v>5.41</c:v>
                </c:pt>
                <c:pt idx="25">
                  <c:v>3.62</c:v>
                </c:pt>
                <c:pt idx="26">
                  <c:v>3.32</c:v>
                </c:pt>
                <c:pt idx="27">
                  <c:v>1.02</c:v>
                </c:pt>
                <c:pt idx="28">
                  <c:v>-1.54</c:v>
                </c:pt>
                <c:pt idx="29">
                  <c:v>3.64</c:v>
                </c:pt>
                <c:pt idx="30">
                  <c:v>-0.99</c:v>
                </c:pt>
                <c:pt idx="31">
                  <c:v>3.44</c:v>
                </c:pt>
                <c:pt idx="32">
                  <c:v>3.92</c:v>
                </c:pt>
                <c:pt idx="33">
                  <c:v>-1.42</c:v>
                </c:pt>
                <c:pt idx="34">
                  <c:v>-2.15</c:v>
                </c:pt>
                <c:pt idx="35">
                  <c:v>4.13</c:v>
                </c:pt>
                <c:pt idx="36">
                  <c:v>4.83</c:v>
                </c:pt>
                <c:pt idx="37">
                  <c:v>-9.85</c:v>
                </c:pt>
                <c:pt idx="38">
                  <c:v>-13.01</c:v>
                </c:pt>
                <c:pt idx="39">
                  <c:v>5.07</c:v>
                </c:pt>
                <c:pt idx="40">
                  <c:v>4.5599999999999996</c:v>
                </c:pt>
                <c:pt idx="41">
                  <c:v>-5.0199999999999996</c:v>
                </c:pt>
                <c:pt idx="42">
                  <c:v>6.37</c:v>
                </c:pt>
                <c:pt idx="43">
                  <c:v>-2.25</c:v>
                </c:pt>
                <c:pt idx="44">
                  <c:v>-0.27</c:v>
                </c:pt>
                <c:pt idx="45">
                  <c:v>4.49</c:v>
                </c:pt>
                <c:pt idx="46">
                  <c:v>2.63</c:v>
                </c:pt>
                <c:pt idx="47">
                  <c:v>0.63</c:v>
                </c:pt>
                <c:pt idx="48">
                  <c:v>-0.4</c:v>
                </c:pt>
                <c:pt idx="49">
                  <c:v>-4.5999999999999996</c:v>
                </c:pt>
                <c:pt idx="50">
                  <c:v>10.35</c:v>
                </c:pt>
                <c:pt idx="51">
                  <c:v>3.98</c:v>
                </c:pt>
                <c:pt idx="52">
                  <c:v>-1.17</c:v>
                </c:pt>
                <c:pt idx="53">
                  <c:v>-1.42</c:v>
                </c:pt>
                <c:pt idx="54">
                  <c:v>2.98</c:v>
                </c:pt>
                <c:pt idx="55">
                  <c:v>3.23</c:v>
                </c:pt>
                <c:pt idx="56">
                  <c:v>-4.84</c:v>
                </c:pt>
                <c:pt idx="57">
                  <c:v>5.1100000000000003</c:v>
                </c:pt>
                <c:pt idx="58">
                  <c:v>-1.96</c:v>
                </c:pt>
                <c:pt idx="59">
                  <c:v>8.57</c:v>
                </c:pt>
                <c:pt idx="60">
                  <c:v>-2.1</c:v>
                </c:pt>
                <c:pt idx="61">
                  <c:v>-1.1100000000000001</c:v>
                </c:pt>
                <c:pt idx="62">
                  <c:v>9.68</c:v>
                </c:pt>
                <c:pt idx="63">
                  <c:v>-3.71</c:v>
                </c:pt>
                <c:pt idx="64">
                  <c:v>4.79</c:v>
                </c:pt>
                <c:pt idx="65">
                  <c:v>-6.55</c:v>
                </c:pt>
                <c:pt idx="66">
                  <c:v>6.26</c:v>
                </c:pt>
                <c:pt idx="67">
                  <c:v>0.09</c:v>
                </c:pt>
                <c:pt idx="68">
                  <c:v>-11.65</c:v>
                </c:pt>
                <c:pt idx="69">
                  <c:v>3.51</c:v>
                </c:pt>
                <c:pt idx="70">
                  <c:v>6.78</c:v>
                </c:pt>
                <c:pt idx="71">
                  <c:v>-1.21</c:v>
                </c:pt>
                <c:pt idx="72">
                  <c:v>-1.24</c:v>
                </c:pt>
                <c:pt idx="73">
                  <c:v>-5.32</c:v>
                </c:pt>
                <c:pt idx="74">
                  <c:v>3.89</c:v>
                </c:pt>
                <c:pt idx="75">
                  <c:v>1.72</c:v>
                </c:pt>
                <c:pt idx="76">
                  <c:v>-5.82</c:v>
                </c:pt>
                <c:pt idx="77">
                  <c:v>2.61</c:v>
                </c:pt>
                <c:pt idx="78">
                  <c:v>2.79</c:v>
                </c:pt>
                <c:pt idx="79">
                  <c:v>-5.29</c:v>
                </c:pt>
                <c:pt idx="80">
                  <c:v>-5.04</c:v>
                </c:pt>
              </c:numCache>
            </c:numRef>
          </c:yVal>
          <c:smooth val="1"/>
          <c:extLst>
            <c:ext xmlns:c16="http://schemas.microsoft.com/office/drawing/2014/chart" uri="{C3380CC4-5D6E-409C-BE32-E72D297353CC}">
              <c16:uniqueId val="{00000007-FB8C-4D34-BE94-2F7CDD25FAAA}"/>
            </c:ext>
          </c:extLst>
        </c:ser>
        <c:ser>
          <c:idx val="8"/>
          <c:order val="8"/>
          <c:tx>
            <c:strRef>
              <c:f>'Problem 5'!$AE$18</c:f>
              <c:strCache>
                <c:ptCount val="1"/>
                <c:pt idx="0">
                  <c:v>Shops</c:v>
                </c:pt>
              </c:strCache>
            </c:strRef>
          </c:tx>
          <c:spPr>
            <a:ln w="19050" cap="rnd">
              <a:solidFill>
                <a:schemeClr val="accent3">
                  <a:lumMod val="60000"/>
                </a:schemeClr>
              </a:solidFill>
              <a:round/>
            </a:ln>
            <a:effectLst/>
          </c:spPr>
          <c:marker>
            <c:symbol val="circle"/>
            <c:size val="5"/>
            <c:spPr>
              <a:solidFill>
                <a:schemeClr val="accent3">
                  <a:lumMod val="60000"/>
                </a:schemeClr>
              </a:solidFill>
              <a:ln w="9525">
                <a:solidFill>
                  <a:schemeClr val="accent3">
                    <a:lumMod val="60000"/>
                  </a:schemeClr>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5'!$AE$19:$AE$99</c:f>
              <c:numCache>
                <c:formatCode>General</c:formatCode>
                <c:ptCount val="81"/>
                <c:pt idx="0">
                  <c:v>1.01</c:v>
                </c:pt>
                <c:pt idx="1">
                  <c:v>2.8</c:v>
                </c:pt>
                <c:pt idx="2">
                  <c:v>0.8</c:v>
                </c:pt>
                <c:pt idx="3">
                  <c:v>2.71</c:v>
                </c:pt>
                <c:pt idx="4">
                  <c:v>1.63</c:v>
                </c:pt>
                <c:pt idx="5">
                  <c:v>-1.9</c:v>
                </c:pt>
                <c:pt idx="6">
                  <c:v>0.12</c:v>
                </c:pt>
                <c:pt idx="7">
                  <c:v>-1.67</c:v>
                </c:pt>
                <c:pt idx="8">
                  <c:v>2.4300000000000002</c:v>
                </c:pt>
                <c:pt idx="9">
                  <c:v>2.72</c:v>
                </c:pt>
                <c:pt idx="10">
                  <c:v>8.0399999999999991</c:v>
                </c:pt>
                <c:pt idx="11">
                  <c:v>2.46</c:v>
                </c:pt>
                <c:pt idx="12">
                  <c:v>9.3699999999999992</c:v>
                </c:pt>
                <c:pt idx="13">
                  <c:v>-4.7</c:v>
                </c:pt>
                <c:pt idx="14">
                  <c:v>-2.52</c:v>
                </c:pt>
                <c:pt idx="15">
                  <c:v>3.91</c:v>
                </c:pt>
                <c:pt idx="16">
                  <c:v>0.89</c:v>
                </c:pt>
                <c:pt idx="17">
                  <c:v>3.06</c:v>
                </c:pt>
                <c:pt idx="18">
                  <c:v>3.21</c:v>
                </c:pt>
                <c:pt idx="19">
                  <c:v>8.0500000000000007</c:v>
                </c:pt>
                <c:pt idx="20">
                  <c:v>0.63</c:v>
                </c:pt>
                <c:pt idx="21">
                  <c:v>-8.75</c:v>
                </c:pt>
                <c:pt idx="22">
                  <c:v>2.4700000000000002</c:v>
                </c:pt>
                <c:pt idx="23">
                  <c:v>-9.06</c:v>
                </c:pt>
                <c:pt idx="24">
                  <c:v>8.1999999999999993</c:v>
                </c:pt>
                <c:pt idx="25">
                  <c:v>0.78</c:v>
                </c:pt>
                <c:pt idx="26">
                  <c:v>3.37</c:v>
                </c:pt>
                <c:pt idx="27">
                  <c:v>4.59</c:v>
                </c:pt>
                <c:pt idx="28">
                  <c:v>-6.04</c:v>
                </c:pt>
                <c:pt idx="29">
                  <c:v>7.14</c:v>
                </c:pt>
                <c:pt idx="30">
                  <c:v>0.91</c:v>
                </c:pt>
                <c:pt idx="31">
                  <c:v>7.0000000000000007E-2</c:v>
                </c:pt>
                <c:pt idx="32">
                  <c:v>0.77</c:v>
                </c:pt>
                <c:pt idx="33">
                  <c:v>0.73</c:v>
                </c:pt>
                <c:pt idx="34">
                  <c:v>2.16</c:v>
                </c:pt>
                <c:pt idx="35">
                  <c:v>1.37</c:v>
                </c:pt>
                <c:pt idx="36">
                  <c:v>0.93</c:v>
                </c:pt>
                <c:pt idx="37">
                  <c:v>-6.8</c:v>
                </c:pt>
                <c:pt idx="38">
                  <c:v>-7.6</c:v>
                </c:pt>
                <c:pt idx="39">
                  <c:v>18.04</c:v>
                </c:pt>
                <c:pt idx="40">
                  <c:v>4.42</c:v>
                </c:pt>
                <c:pt idx="41">
                  <c:v>4.2</c:v>
                </c:pt>
                <c:pt idx="42">
                  <c:v>9.51</c:v>
                </c:pt>
                <c:pt idx="43">
                  <c:v>8.16</c:v>
                </c:pt>
                <c:pt idx="44">
                  <c:v>-3.87</c:v>
                </c:pt>
                <c:pt idx="45">
                  <c:v>-2.57</c:v>
                </c:pt>
                <c:pt idx="46">
                  <c:v>8.3800000000000008</c:v>
                </c:pt>
                <c:pt idx="47">
                  <c:v>1.49</c:v>
                </c:pt>
                <c:pt idx="48">
                  <c:v>0</c:v>
                </c:pt>
                <c:pt idx="49">
                  <c:v>-1.64</c:v>
                </c:pt>
                <c:pt idx="50">
                  <c:v>5.54</c:v>
                </c:pt>
                <c:pt idx="51">
                  <c:v>7.06</c:v>
                </c:pt>
                <c:pt idx="52">
                  <c:v>-2.21</c:v>
                </c:pt>
                <c:pt idx="53">
                  <c:v>2.84</c:v>
                </c:pt>
                <c:pt idx="54">
                  <c:v>0.23</c:v>
                </c:pt>
                <c:pt idx="55">
                  <c:v>2.36</c:v>
                </c:pt>
                <c:pt idx="56">
                  <c:v>-4.3</c:v>
                </c:pt>
                <c:pt idx="57">
                  <c:v>5.01</c:v>
                </c:pt>
                <c:pt idx="58">
                  <c:v>1.41</c:v>
                </c:pt>
                <c:pt idx="59">
                  <c:v>1.29</c:v>
                </c:pt>
                <c:pt idx="60">
                  <c:v>-9</c:v>
                </c:pt>
                <c:pt idx="61">
                  <c:v>-1.56</c:v>
                </c:pt>
                <c:pt idx="62">
                  <c:v>2.91</c:v>
                </c:pt>
                <c:pt idx="63">
                  <c:v>-9.91</c:v>
                </c:pt>
                <c:pt idx="64">
                  <c:v>-4.12</c:v>
                </c:pt>
                <c:pt idx="65">
                  <c:v>-7.65</c:v>
                </c:pt>
                <c:pt idx="66">
                  <c:v>14.64</c:v>
                </c:pt>
                <c:pt idx="67">
                  <c:v>-3.12</c:v>
                </c:pt>
                <c:pt idx="68">
                  <c:v>-7.61</c:v>
                </c:pt>
                <c:pt idx="69">
                  <c:v>4.25</c:v>
                </c:pt>
                <c:pt idx="70">
                  <c:v>3.85</c:v>
                </c:pt>
                <c:pt idx="71">
                  <c:v>-7.97</c:v>
                </c:pt>
                <c:pt idx="72">
                  <c:v>9.74</c:v>
                </c:pt>
                <c:pt idx="73">
                  <c:v>-4.6500000000000004</c:v>
                </c:pt>
                <c:pt idx="74">
                  <c:v>3.49</c:v>
                </c:pt>
                <c:pt idx="75">
                  <c:v>2.19</c:v>
                </c:pt>
                <c:pt idx="76">
                  <c:v>0.62</c:v>
                </c:pt>
                <c:pt idx="77">
                  <c:v>7.89</c:v>
                </c:pt>
                <c:pt idx="78">
                  <c:v>2.2799999999999998</c:v>
                </c:pt>
                <c:pt idx="79">
                  <c:v>-0.4</c:v>
                </c:pt>
                <c:pt idx="80">
                  <c:v>-5.68</c:v>
                </c:pt>
              </c:numCache>
            </c:numRef>
          </c:yVal>
          <c:smooth val="1"/>
          <c:extLst>
            <c:ext xmlns:c16="http://schemas.microsoft.com/office/drawing/2014/chart" uri="{C3380CC4-5D6E-409C-BE32-E72D297353CC}">
              <c16:uniqueId val="{00000008-FB8C-4D34-BE94-2F7CDD25FAAA}"/>
            </c:ext>
          </c:extLst>
        </c:ser>
        <c:ser>
          <c:idx val="9"/>
          <c:order val="9"/>
          <c:tx>
            <c:strRef>
              <c:f>'Problem 5'!$AF$18</c:f>
              <c:strCache>
                <c:ptCount val="1"/>
                <c:pt idx="0">
                  <c:v>Hlth</c:v>
                </c:pt>
              </c:strCache>
            </c:strRef>
          </c:tx>
          <c:spPr>
            <a:ln w="19050"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5'!$AF$19:$AF$99</c:f>
              <c:numCache>
                <c:formatCode>General</c:formatCode>
                <c:ptCount val="81"/>
                <c:pt idx="0">
                  <c:v>2.02</c:v>
                </c:pt>
                <c:pt idx="1">
                  <c:v>6.97</c:v>
                </c:pt>
                <c:pt idx="2">
                  <c:v>0.03</c:v>
                </c:pt>
                <c:pt idx="3">
                  <c:v>0.91</c:v>
                </c:pt>
                <c:pt idx="4">
                  <c:v>-0.25</c:v>
                </c:pt>
                <c:pt idx="5">
                  <c:v>5.54</c:v>
                </c:pt>
                <c:pt idx="6">
                  <c:v>0.7</c:v>
                </c:pt>
                <c:pt idx="7">
                  <c:v>2.58</c:v>
                </c:pt>
                <c:pt idx="8">
                  <c:v>2.0499999999999998</c:v>
                </c:pt>
                <c:pt idx="9">
                  <c:v>-2.27</c:v>
                </c:pt>
                <c:pt idx="10">
                  <c:v>2.46</c:v>
                </c:pt>
                <c:pt idx="11">
                  <c:v>-0.17</c:v>
                </c:pt>
                <c:pt idx="12">
                  <c:v>6.37</c:v>
                </c:pt>
                <c:pt idx="13">
                  <c:v>-3.53</c:v>
                </c:pt>
                <c:pt idx="14">
                  <c:v>-2.42</c:v>
                </c:pt>
                <c:pt idx="15">
                  <c:v>-0.04</c:v>
                </c:pt>
                <c:pt idx="16">
                  <c:v>2.29</c:v>
                </c:pt>
                <c:pt idx="17">
                  <c:v>1.49</c:v>
                </c:pt>
                <c:pt idx="18">
                  <c:v>5.99</c:v>
                </c:pt>
                <c:pt idx="19">
                  <c:v>4.4000000000000004</c:v>
                </c:pt>
                <c:pt idx="20">
                  <c:v>2.14</c:v>
                </c:pt>
                <c:pt idx="21">
                  <c:v>-8.6999999999999993</c:v>
                </c:pt>
                <c:pt idx="22">
                  <c:v>6.46</c:v>
                </c:pt>
                <c:pt idx="23">
                  <c:v>-8.18</c:v>
                </c:pt>
                <c:pt idx="24">
                  <c:v>5.25</c:v>
                </c:pt>
                <c:pt idx="25">
                  <c:v>3.23</c:v>
                </c:pt>
                <c:pt idx="26">
                  <c:v>0.48</c:v>
                </c:pt>
                <c:pt idx="27">
                  <c:v>-3.13</c:v>
                </c:pt>
                <c:pt idx="28">
                  <c:v>-3.37</c:v>
                </c:pt>
                <c:pt idx="29">
                  <c:v>6.84</c:v>
                </c:pt>
                <c:pt idx="30">
                  <c:v>-2.19</c:v>
                </c:pt>
                <c:pt idx="31">
                  <c:v>-0.61</c:v>
                </c:pt>
                <c:pt idx="32">
                  <c:v>-0.94</c:v>
                </c:pt>
                <c:pt idx="33">
                  <c:v>4.7300000000000004</c:v>
                </c:pt>
                <c:pt idx="34">
                  <c:v>5.53</c:v>
                </c:pt>
                <c:pt idx="35">
                  <c:v>3.45</c:v>
                </c:pt>
                <c:pt idx="36">
                  <c:v>-2.0099999999999998</c:v>
                </c:pt>
                <c:pt idx="37">
                  <c:v>-5.39</c:v>
                </c:pt>
                <c:pt idx="38">
                  <c:v>-5</c:v>
                </c:pt>
                <c:pt idx="39">
                  <c:v>13.41</c:v>
                </c:pt>
                <c:pt idx="40">
                  <c:v>4.05</c:v>
                </c:pt>
                <c:pt idx="41">
                  <c:v>-1.52</c:v>
                </c:pt>
                <c:pt idx="42">
                  <c:v>4.43</c:v>
                </c:pt>
                <c:pt idx="43">
                  <c:v>2.4500000000000002</c:v>
                </c:pt>
                <c:pt idx="44">
                  <c:v>-1.48</c:v>
                </c:pt>
                <c:pt idx="45">
                  <c:v>-4.42</c:v>
                </c:pt>
                <c:pt idx="46">
                  <c:v>9.52</c:v>
                </c:pt>
                <c:pt idx="47">
                  <c:v>4.76</c:v>
                </c:pt>
                <c:pt idx="48">
                  <c:v>3.22</c:v>
                </c:pt>
                <c:pt idx="49">
                  <c:v>-1.35</c:v>
                </c:pt>
                <c:pt idx="50">
                  <c:v>0.13</c:v>
                </c:pt>
                <c:pt idx="51">
                  <c:v>2.87</c:v>
                </c:pt>
                <c:pt idx="52">
                  <c:v>0.01</c:v>
                </c:pt>
                <c:pt idx="53">
                  <c:v>4.28</c:v>
                </c:pt>
                <c:pt idx="54">
                  <c:v>3.04</c:v>
                </c:pt>
                <c:pt idx="55">
                  <c:v>2.81</c:v>
                </c:pt>
                <c:pt idx="56">
                  <c:v>-5.99</c:v>
                </c:pt>
                <c:pt idx="57">
                  <c:v>2.31</c:v>
                </c:pt>
                <c:pt idx="58">
                  <c:v>-4.29</c:v>
                </c:pt>
                <c:pt idx="59">
                  <c:v>6.72</c:v>
                </c:pt>
                <c:pt idx="60">
                  <c:v>-8.66</c:v>
                </c:pt>
                <c:pt idx="61">
                  <c:v>-1.01</c:v>
                </c:pt>
                <c:pt idx="62">
                  <c:v>5.13</c:v>
                </c:pt>
                <c:pt idx="63">
                  <c:v>-6.8</c:v>
                </c:pt>
                <c:pt idx="64">
                  <c:v>0.99</c:v>
                </c:pt>
                <c:pt idx="65">
                  <c:v>-2.0499999999999998</c:v>
                </c:pt>
                <c:pt idx="66">
                  <c:v>2.75</c:v>
                </c:pt>
                <c:pt idx="67">
                  <c:v>-5.07</c:v>
                </c:pt>
                <c:pt idx="68">
                  <c:v>-1.91</c:v>
                </c:pt>
                <c:pt idx="69">
                  <c:v>8.8000000000000007</c:v>
                </c:pt>
                <c:pt idx="70">
                  <c:v>5.35</c:v>
                </c:pt>
                <c:pt idx="71">
                  <c:v>-1.74</c:v>
                </c:pt>
                <c:pt idx="72">
                  <c:v>-1.03</c:v>
                </c:pt>
                <c:pt idx="73">
                  <c:v>-4.29</c:v>
                </c:pt>
                <c:pt idx="74">
                  <c:v>2.4900000000000002</c:v>
                </c:pt>
                <c:pt idx="75">
                  <c:v>4.12</c:v>
                </c:pt>
                <c:pt idx="76">
                  <c:v>-3.67</c:v>
                </c:pt>
                <c:pt idx="77">
                  <c:v>4.66</c:v>
                </c:pt>
                <c:pt idx="78">
                  <c:v>-0.11</c:v>
                </c:pt>
                <c:pt idx="79">
                  <c:v>-0.22</c:v>
                </c:pt>
                <c:pt idx="80">
                  <c:v>-4.71</c:v>
                </c:pt>
              </c:numCache>
            </c:numRef>
          </c:yVal>
          <c:smooth val="1"/>
          <c:extLst>
            <c:ext xmlns:c16="http://schemas.microsoft.com/office/drawing/2014/chart" uri="{C3380CC4-5D6E-409C-BE32-E72D297353CC}">
              <c16:uniqueId val="{00000009-FB8C-4D34-BE94-2F7CDD25FAAA}"/>
            </c:ext>
          </c:extLst>
        </c:ser>
        <c:ser>
          <c:idx val="10"/>
          <c:order val="10"/>
          <c:tx>
            <c:strRef>
              <c:f>'Problem 5'!$AG$18</c:f>
              <c:strCache>
                <c:ptCount val="1"/>
                <c:pt idx="0">
                  <c:v>Money</c:v>
                </c:pt>
              </c:strCache>
            </c:strRef>
          </c:tx>
          <c:spPr>
            <a:ln w="19050" cap="rnd">
              <a:solidFill>
                <a:schemeClr val="accent5">
                  <a:lumMod val="60000"/>
                </a:schemeClr>
              </a:solidFill>
              <a:round/>
            </a:ln>
            <a:effectLst/>
          </c:spPr>
          <c:marker>
            <c:symbol val="circle"/>
            <c:size val="5"/>
            <c:spPr>
              <a:solidFill>
                <a:schemeClr val="accent5">
                  <a:lumMod val="60000"/>
                </a:schemeClr>
              </a:solidFill>
              <a:ln w="9525">
                <a:solidFill>
                  <a:schemeClr val="accent5">
                    <a:lumMod val="60000"/>
                  </a:schemeClr>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5'!$AG$19:$AG$99</c:f>
              <c:numCache>
                <c:formatCode>General</c:formatCode>
                <c:ptCount val="81"/>
                <c:pt idx="0">
                  <c:v>0.56999999999999995</c:v>
                </c:pt>
                <c:pt idx="1">
                  <c:v>4.57</c:v>
                </c:pt>
                <c:pt idx="2">
                  <c:v>-2.29</c:v>
                </c:pt>
                <c:pt idx="3">
                  <c:v>0.18</c:v>
                </c:pt>
                <c:pt idx="4">
                  <c:v>-1.06</c:v>
                </c:pt>
                <c:pt idx="5">
                  <c:v>5.84</c:v>
                </c:pt>
                <c:pt idx="6">
                  <c:v>1.91</c:v>
                </c:pt>
                <c:pt idx="7">
                  <c:v>-1.22</c:v>
                </c:pt>
                <c:pt idx="8">
                  <c:v>5.22</c:v>
                </c:pt>
                <c:pt idx="9">
                  <c:v>3.39</c:v>
                </c:pt>
                <c:pt idx="10">
                  <c:v>3.92</c:v>
                </c:pt>
                <c:pt idx="11">
                  <c:v>1.05</c:v>
                </c:pt>
                <c:pt idx="12">
                  <c:v>6.16</c:v>
                </c:pt>
                <c:pt idx="13">
                  <c:v>-2.56</c:v>
                </c:pt>
                <c:pt idx="14">
                  <c:v>-3.44</c:v>
                </c:pt>
                <c:pt idx="15">
                  <c:v>1.21</c:v>
                </c:pt>
                <c:pt idx="16">
                  <c:v>0.4</c:v>
                </c:pt>
                <c:pt idx="17">
                  <c:v>-0.98</c:v>
                </c:pt>
                <c:pt idx="18">
                  <c:v>4.25</c:v>
                </c:pt>
                <c:pt idx="19">
                  <c:v>2.48</c:v>
                </c:pt>
                <c:pt idx="20">
                  <c:v>-2</c:v>
                </c:pt>
                <c:pt idx="21">
                  <c:v>-5.54</c:v>
                </c:pt>
                <c:pt idx="22">
                  <c:v>2.82</c:v>
                </c:pt>
                <c:pt idx="23">
                  <c:v>-11.48</c:v>
                </c:pt>
                <c:pt idx="24">
                  <c:v>9.77</c:v>
                </c:pt>
                <c:pt idx="25">
                  <c:v>2.87</c:v>
                </c:pt>
                <c:pt idx="26">
                  <c:v>-2.35</c:v>
                </c:pt>
                <c:pt idx="27">
                  <c:v>7.11</c:v>
                </c:pt>
                <c:pt idx="28">
                  <c:v>-5.52</c:v>
                </c:pt>
                <c:pt idx="29">
                  <c:v>6.24</c:v>
                </c:pt>
                <c:pt idx="30">
                  <c:v>3.12</c:v>
                </c:pt>
                <c:pt idx="31">
                  <c:v>-4.7300000000000004</c:v>
                </c:pt>
                <c:pt idx="32">
                  <c:v>2.5499999999999998</c:v>
                </c:pt>
                <c:pt idx="33">
                  <c:v>3.37</c:v>
                </c:pt>
                <c:pt idx="34">
                  <c:v>5.7</c:v>
                </c:pt>
                <c:pt idx="35">
                  <c:v>2.62</c:v>
                </c:pt>
                <c:pt idx="36">
                  <c:v>-2.31</c:v>
                </c:pt>
                <c:pt idx="37">
                  <c:v>-10.65</c:v>
                </c:pt>
                <c:pt idx="38">
                  <c:v>-20.02</c:v>
                </c:pt>
                <c:pt idx="39">
                  <c:v>11.91</c:v>
                </c:pt>
                <c:pt idx="40">
                  <c:v>3.76</c:v>
                </c:pt>
                <c:pt idx="41">
                  <c:v>-0.35</c:v>
                </c:pt>
                <c:pt idx="42">
                  <c:v>1.9</c:v>
                </c:pt>
                <c:pt idx="43">
                  <c:v>5.0599999999999996</c:v>
                </c:pt>
                <c:pt idx="44">
                  <c:v>-4.12</c:v>
                </c:pt>
                <c:pt idx="45">
                  <c:v>-1.01</c:v>
                </c:pt>
                <c:pt idx="46">
                  <c:v>16.399999999999999</c:v>
                </c:pt>
                <c:pt idx="47">
                  <c:v>6.92</c:v>
                </c:pt>
                <c:pt idx="48">
                  <c:v>-3.01</c:v>
                </c:pt>
                <c:pt idx="49">
                  <c:v>10.82</c:v>
                </c:pt>
                <c:pt idx="50">
                  <c:v>5.73</c:v>
                </c:pt>
                <c:pt idx="51">
                  <c:v>6.27</c:v>
                </c:pt>
                <c:pt idx="52">
                  <c:v>3.07</c:v>
                </c:pt>
                <c:pt idx="53">
                  <c:v>-2.15</c:v>
                </c:pt>
                <c:pt idx="54">
                  <c:v>0.24</c:v>
                </c:pt>
                <c:pt idx="55">
                  <c:v>2.74</c:v>
                </c:pt>
                <c:pt idx="56">
                  <c:v>-1.58</c:v>
                </c:pt>
                <c:pt idx="57">
                  <c:v>7</c:v>
                </c:pt>
                <c:pt idx="58">
                  <c:v>-5.73</c:v>
                </c:pt>
                <c:pt idx="59">
                  <c:v>4.72</c:v>
                </c:pt>
                <c:pt idx="60">
                  <c:v>-0.72</c:v>
                </c:pt>
                <c:pt idx="61">
                  <c:v>-1.7</c:v>
                </c:pt>
                <c:pt idx="62">
                  <c:v>-0.99</c:v>
                </c:pt>
                <c:pt idx="63">
                  <c:v>-7.99</c:v>
                </c:pt>
                <c:pt idx="64">
                  <c:v>2.8</c:v>
                </c:pt>
                <c:pt idx="65">
                  <c:v>-9.0500000000000007</c:v>
                </c:pt>
                <c:pt idx="66">
                  <c:v>7.38</c:v>
                </c:pt>
                <c:pt idx="67">
                  <c:v>-2.2400000000000002</c:v>
                </c:pt>
                <c:pt idx="68">
                  <c:v>-7.74</c:v>
                </c:pt>
                <c:pt idx="69">
                  <c:v>12.74</c:v>
                </c:pt>
                <c:pt idx="70">
                  <c:v>4.79</c:v>
                </c:pt>
                <c:pt idx="71">
                  <c:v>-5.54</c:v>
                </c:pt>
                <c:pt idx="72">
                  <c:v>6.37</c:v>
                </c:pt>
                <c:pt idx="73">
                  <c:v>-2.83</c:v>
                </c:pt>
                <c:pt idx="74">
                  <c:v>-8.66</c:v>
                </c:pt>
                <c:pt idx="75">
                  <c:v>1.97</c:v>
                </c:pt>
                <c:pt idx="76">
                  <c:v>-3.77</c:v>
                </c:pt>
                <c:pt idx="77">
                  <c:v>5.87</c:v>
                </c:pt>
                <c:pt idx="78">
                  <c:v>6.4</c:v>
                </c:pt>
                <c:pt idx="79">
                  <c:v>-3.61</c:v>
                </c:pt>
                <c:pt idx="80">
                  <c:v>-2.04</c:v>
                </c:pt>
              </c:numCache>
            </c:numRef>
          </c:yVal>
          <c:smooth val="1"/>
          <c:extLst>
            <c:ext xmlns:c16="http://schemas.microsoft.com/office/drawing/2014/chart" uri="{C3380CC4-5D6E-409C-BE32-E72D297353CC}">
              <c16:uniqueId val="{0000000A-FB8C-4D34-BE94-2F7CDD25FAAA}"/>
            </c:ext>
          </c:extLst>
        </c:ser>
        <c:ser>
          <c:idx val="11"/>
          <c:order val="11"/>
          <c:tx>
            <c:strRef>
              <c:f>'Problem 5'!$AH$18</c:f>
              <c:strCache>
                <c:ptCount val="1"/>
                <c:pt idx="0">
                  <c:v>Other</c:v>
                </c:pt>
              </c:strCache>
            </c:strRef>
          </c:tx>
          <c:spPr>
            <a:ln w="19050"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xVal>
            <c:numRef>
              <c:f>'Problem 5'!$T$19:$T$99</c:f>
              <c:numCache>
                <c:formatCode>General</c:formatCode>
                <c:ptCount val="81"/>
                <c:pt idx="0">
                  <c:v>1</c:v>
                </c:pt>
                <c:pt idx="1">
                  <c:v>2</c:v>
                </c:pt>
                <c:pt idx="2">
                  <c:v>3</c:v>
                </c:pt>
                <c:pt idx="3">
                  <c:v>4</c:v>
                </c:pt>
                <c:pt idx="4">
                  <c:v>5</c:v>
                </c:pt>
                <c:pt idx="5">
                  <c:v>6</c:v>
                </c:pt>
                <c:pt idx="6">
                  <c:v>7</c:v>
                </c:pt>
                <c:pt idx="7">
                  <c:v>8</c:v>
                </c:pt>
                <c:pt idx="8">
                  <c:v>9</c:v>
                </c:pt>
                <c:pt idx="9">
                  <c:v>10</c:v>
                </c:pt>
                <c:pt idx="10">
                  <c:v>11</c:v>
                </c:pt>
                <c:pt idx="11">
                  <c:v>12</c:v>
                </c:pt>
                <c:pt idx="12">
                  <c:v>13</c:v>
                </c:pt>
                <c:pt idx="13">
                  <c:v>14</c:v>
                </c:pt>
                <c:pt idx="14">
                  <c:v>15</c:v>
                </c:pt>
                <c:pt idx="15">
                  <c:v>16</c:v>
                </c:pt>
                <c:pt idx="16">
                  <c:v>17</c:v>
                </c:pt>
                <c:pt idx="17">
                  <c:v>18</c:v>
                </c:pt>
                <c:pt idx="18">
                  <c:v>19</c:v>
                </c:pt>
                <c:pt idx="19">
                  <c:v>20</c:v>
                </c:pt>
                <c:pt idx="20">
                  <c:v>21</c:v>
                </c:pt>
                <c:pt idx="21">
                  <c:v>22</c:v>
                </c:pt>
                <c:pt idx="22">
                  <c:v>23</c:v>
                </c:pt>
                <c:pt idx="23">
                  <c:v>24</c:v>
                </c:pt>
                <c:pt idx="24">
                  <c:v>25</c:v>
                </c:pt>
                <c:pt idx="25">
                  <c:v>26</c:v>
                </c:pt>
                <c:pt idx="26">
                  <c:v>27</c:v>
                </c:pt>
                <c:pt idx="27">
                  <c:v>28</c:v>
                </c:pt>
                <c:pt idx="28">
                  <c:v>29</c:v>
                </c:pt>
                <c:pt idx="29">
                  <c:v>30</c:v>
                </c:pt>
                <c:pt idx="30">
                  <c:v>31</c:v>
                </c:pt>
                <c:pt idx="31">
                  <c:v>32</c:v>
                </c:pt>
                <c:pt idx="32">
                  <c:v>33</c:v>
                </c:pt>
                <c:pt idx="33">
                  <c:v>34</c:v>
                </c:pt>
                <c:pt idx="34">
                  <c:v>35</c:v>
                </c:pt>
                <c:pt idx="35">
                  <c:v>36</c:v>
                </c:pt>
                <c:pt idx="36">
                  <c:v>37</c:v>
                </c:pt>
                <c:pt idx="37">
                  <c:v>38</c:v>
                </c:pt>
                <c:pt idx="38">
                  <c:v>39</c:v>
                </c:pt>
                <c:pt idx="39">
                  <c:v>40</c:v>
                </c:pt>
                <c:pt idx="40">
                  <c:v>41</c:v>
                </c:pt>
                <c:pt idx="41">
                  <c:v>42</c:v>
                </c:pt>
                <c:pt idx="42">
                  <c:v>43</c:v>
                </c:pt>
                <c:pt idx="43">
                  <c:v>44</c:v>
                </c:pt>
                <c:pt idx="44">
                  <c:v>45</c:v>
                </c:pt>
                <c:pt idx="45">
                  <c:v>46</c:v>
                </c:pt>
                <c:pt idx="46">
                  <c:v>47</c:v>
                </c:pt>
                <c:pt idx="47">
                  <c:v>48</c:v>
                </c:pt>
                <c:pt idx="48">
                  <c:v>49</c:v>
                </c:pt>
                <c:pt idx="49">
                  <c:v>50</c:v>
                </c:pt>
                <c:pt idx="50">
                  <c:v>51</c:v>
                </c:pt>
                <c:pt idx="51">
                  <c:v>52</c:v>
                </c:pt>
                <c:pt idx="52">
                  <c:v>53</c:v>
                </c:pt>
                <c:pt idx="53">
                  <c:v>54</c:v>
                </c:pt>
                <c:pt idx="54">
                  <c:v>55</c:v>
                </c:pt>
                <c:pt idx="55">
                  <c:v>56</c:v>
                </c:pt>
                <c:pt idx="56">
                  <c:v>57</c:v>
                </c:pt>
                <c:pt idx="57">
                  <c:v>58</c:v>
                </c:pt>
                <c:pt idx="58">
                  <c:v>59</c:v>
                </c:pt>
                <c:pt idx="59">
                  <c:v>60</c:v>
                </c:pt>
                <c:pt idx="60">
                  <c:v>61</c:v>
                </c:pt>
                <c:pt idx="61">
                  <c:v>62</c:v>
                </c:pt>
                <c:pt idx="62">
                  <c:v>63</c:v>
                </c:pt>
                <c:pt idx="63">
                  <c:v>64</c:v>
                </c:pt>
                <c:pt idx="64">
                  <c:v>65</c:v>
                </c:pt>
                <c:pt idx="65">
                  <c:v>66</c:v>
                </c:pt>
                <c:pt idx="66">
                  <c:v>67</c:v>
                </c:pt>
                <c:pt idx="67">
                  <c:v>68</c:v>
                </c:pt>
                <c:pt idx="68">
                  <c:v>69</c:v>
                </c:pt>
                <c:pt idx="69">
                  <c:v>70</c:v>
                </c:pt>
                <c:pt idx="70">
                  <c:v>71</c:v>
                </c:pt>
                <c:pt idx="71">
                  <c:v>72</c:v>
                </c:pt>
                <c:pt idx="72">
                  <c:v>73</c:v>
                </c:pt>
                <c:pt idx="73">
                  <c:v>74</c:v>
                </c:pt>
                <c:pt idx="74">
                  <c:v>75</c:v>
                </c:pt>
                <c:pt idx="75">
                  <c:v>76</c:v>
                </c:pt>
                <c:pt idx="76">
                  <c:v>77</c:v>
                </c:pt>
                <c:pt idx="77">
                  <c:v>78</c:v>
                </c:pt>
                <c:pt idx="78">
                  <c:v>79</c:v>
                </c:pt>
                <c:pt idx="79">
                  <c:v>80</c:v>
                </c:pt>
                <c:pt idx="80">
                  <c:v>81</c:v>
                </c:pt>
              </c:numCache>
            </c:numRef>
          </c:xVal>
          <c:yVal>
            <c:numRef>
              <c:f>'Problem 5'!$AH$19:$AH$99</c:f>
              <c:numCache>
                <c:formatCode>General</c:formatCode>
                <c:ptCount val="81"/>
                <c:pt idx="0">
                  <c:v>1.54</c:v>
                </c:pt>
                <c:pt idx="1">
                  <c:v>2.34</c:v>
                </c:pt>
                <c:pt idx="2">
                  <c:v>-0.7</c:v>
                </c:pt>
                <c:pt idx="3">
                  <c:v>0.35</c:v>
                </c:pt>
                <c:pt idx="4">
                  <c:v>0.6</c:v>
                </c:pt>
                <c:pt idx="5">
                  <c:v>1.79</c:v>
                </c:pt>
                <c:pt idx="6">
                  <c:v>0.82</c:v>
                </c:pt>
                <c:pt idx="7">
                  <c:v>1</c:v>
                </c:pt>
                <c:pt idx="8">
                  <c:v>3.02</c:v>
                </c:pt>
                <c:pt idx="9">
                  <c:v>0.23</c:v>
                </c:pt>
                <c:pt idx="10">
                  <c:v>3.69</c:v>
                </c:pt>
                <c:pt idx="11">
                  <c:v>2.09</c:v>
                </c:pt>
                <c:pt idx="12">
                  <c:v>5.55</c:v>
                </c:pt>
                <c:pt idx="13">
                  <c:v>-4.5</c:v>
                </c:pt>
                <c:pt idx="14">
                  <c:v>-1.47</c:v>
                </c:pt>
                <c:pt idx="15">
                  <c:v>-0.67</c:v>
                </c:pt>
                <c:pt idx="16">
                  <c:v>2.6</c:v>
                </c:pt>
                <c:pt idx="17">
                  <c:v>-1.08</c:v>
                </c:pt>
                <c:pt idx="18">
                  <c:v>3.7</c:v>
                </c:pt>
                <c:pt idx="19">
                  <c:v>2.48</c:v>
                </c:pt>
                <c:pt idx="20">
                  <c:v>0.1</c:v>
                </c:pt>
                <c:pt idx="21">
                  <c:v>-8.3000000000000007</c:v>
                </c:pt>
                <c:pt idx="22">
                  <c:v>3.41</c:v>
                </c:pt>
                <c:pt idx="23">
                  <c:v>-9.35</c:v>
                </c:pt>
                <c:pt idx="24">
                  <c:v>8.4600000000000009</c:v>
                </c:pt>
                <c:pt idx="25">
                  <c:v>2.5</c:v>
                </c:pt>
                <c:pt idx="26">
                  <c:v>0.34</c:v>
                </c:pt>
                <c:pt idx="27">
                  <c:v>5.82</c:v>
                </c:pt>
                <c:pt idx="28">
                  <c:v>-7.42</c:v>
                </c:pt>
                <c:pt idx="29">
                  <c:v>7.65</c:v>
                </c:pt>
                <c:pt idx="30">
                  <c:v>-0.59</c:v>
                </c:pt>
                <c:pt idx="31">
                  <c:v>-3.98</c:v>
                </c:pt>
                <c:pt idx="32">
                  <c:v>1</c:v>
                </c:pt>
                <c:pt idx="33">
                  <c:v>2.4</c:v>
                </c:pt>
                <c:pt idx="34">
                  <c:v>3.82</c:v>
                </c:pt>
                <c:pt idx="35">
                  <c:v>2.14</c:v>
                </c:pt>
                <c:pt idx="36">
                  <c:v>0.13</c:v>
                </c:pt>
                <c:pt idx="37">
                  <c:v>-8.5500000000000007</c:v>
                </c:pt>
                <c:pt idx="38">
                  <c:v>-17.25</c:v>
                </c:pt>
                <c:pt idx="39">
                  <c:v>8.8699999999999992</c:v>
                </c:pt>
                <c:pt idx="40">
                  <c:v>4.16</c:v>
                </c:pt>
                <c:pt idx="41">
                  <c:v>0.26</c:v>
                </c:pt>
                <c:pt idx="42">
                  <c:v>6.85</c:v>
                </c:pt>
                <c:pt idx="43">
                  <c:v>10.039999999999999</c:v>
                </c:pt>
                <c:pt idx="44">
                  <c:v>-1.3</c:v>
                </c:pt>
                <c:pt idx="45">
                  <c:v>-2.95</c:v>
                </c:pt>
                <c:pt idx="46">
                  <c:v>14.7</c:v>
                </c:pt>
                <c:pt idx="47">
                  <c:v>3.2</c:v>
                </c:pt>
                <c:pt idx="48">
                  <c:v>-2.54</c:v>
                </c:pt>
                <c:pt idx="49">
                  <c:v>7.76</c:v>
                </c:pt>
                <c:pt idx="50">
                  <c:v>5.34</c:v>
                </c:pt>
                <c:pt idx="51">
                  <c:v>5.37</c:v>
                </c:pt>
                <c:pt idx="52">
                  <c:v>2.65</c:v>
                </c:pt>
                <c:pt idx="53">
                  <c:v>-2.73</c:v>
                </c:pt>
                <c:pt idx="54">
                  <c:v>-1.23</c:v>
                </c:pt>
                <c:pt idx="55">
                  <c:v>2.2400000000000002</c:v>
                </c:pt>
                <c:pt idx="56">
                  <c:v>-3.46</c:v>
                </c:pt>
                <c:pt idx="57">
                  <c:v>7.29</c:v>
                </c:pt>
                <c:pt idx="58">
                  <c:v>-3.79</c:v>
                </c:pt>
                <c:pt idx="59">
                  <c:v>5.28</c:v>
                </c:pt>
                <c:pt idx="60">
                  <c:v>-6.17</c:v>
                </c:pt>
                <c:pt idx="61">
                  <c:v>0.23</c:v>
                </c:pt>
                <c:pt idx="62">
                  <c:v>5.1100000000000003</c:v>
                </c:pt>
                <c:pt idx="63">
                  <c:v>-10.29</c:v>
                </c:pt>
                <c:pt idx="64">
                  <c:v>-2.96</c:v>
                </c:pt>
                <c:pt idx="65">
                  <c:v>-11.29</c:v>
                </c:pt>
                <c:pt idx="66">
                  <c:v>10.82</c:v>
                </c:pt>
                <c:pt idx="67">
                  <c:v>-3.94</c:v>
                </c:pt>
                <c:pt idx="68">
                  <c:v>-8.27</c:v>
                </c:pt>
                <c:pt idx="69">
                  <c:v>9.86</c:v>
                </c:pt>
                <c:pt idx="70">
                  <c:v>7.95</c:v>
                </c:pt>
                <c:pt idx="71">
                  <c:v>-5.05</c:v>
                </c:pt>
                <c:pt idx="72">
                  <c:v>9.1</c:v>
                </c:pt>
                <c:pt idx="73">
                  <c:v>-2.59</c:v>
                </c:pt>
                <c:pt idx="74">
                  <c:v>0.94</c:v>
                </c:pt>
                <c:pt idx="75">
                  <c:v>1.49</c:v>
                </c:pt>
                <c:pt idx="76">
                  <c:v>-0.84</c:v>
                </c:pt>
                <c:pt idx="77">
                  <c:v>9.82</c:v>
                </c:pt>
                <c:pt idx="78">
                  <c:v>3.51</c:v>
                </c:pt>
                <c:pt idx="79">
                  <c:v>-2.98</c:v>
                </c:pt>
                <c:pt idx="80">
                  <c:v>-5.57</c:v>
                </c:pt>
              </c:numCache>
            </c:numRef>
          </c:yVal>
          <c:smooth val="1"/>
          <c:extLst>
            <c:ext xmlns:c16="http://schemas.microsoft.com/office/drawing/2014/chart" uri="{C3380CC4-5D6E-409C-BE32-E72D297353CC}">
              <c16:uniqueId val="{0000000B-FB8C-4D34-BE94-2F7CDD25FAAA}"/>
            </c:ext>
          </c:extLst>
        </c:ser>
        <c:dLbls>
          <c:showLegendKey val="0"/>
          <c:showVal val="0"/>
          <c:showCatName val="0"/>
          <c:showSerName val="0"/>
          <c:showPercent val="0"/>
          <c:showBubbleSize val="0"/>
        </c:dLbls>
        <c:axId val="194377903"/>
        <c:axId val="194367919"/>
      </c:scatterChart>
      <c:valAx>
        <c:axId val="19437790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Month</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94367919"/>
        <c:crosses val="autoZero"/>
        <c:crossBetween val="midCat"/>
      </c:valAx>
      <c:valAx>
        <c:axId val="194367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Return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FI"/>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crossAx val="194377903"/>
        <c:crosses val="autoZero"/>
        <c:crossBetween val="midCat"/>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FI"/>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FI"/>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3.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342899</xdr:colOff>
      <xdr:row>1</xdr:row>
      <xdr:rowOff>171450</xdr:rowOff>
    </xdr:from>
    <xdr:ext cx="6038851" cy="1723263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B88FECCE-AB73-40A3-BE9B-CCC366792AE3}"/>
                </a:ext>
              </a:extLst>
            </xdr:cNvPr>
            <xdr:cNvSpPr txBox="1"/>
          </xdr:nvSpPr>
          <xdr:spPr>
            <a:xfrm>
              <a:off x="342899" y="354330"/>
              <a:ext cx="6038851" cy="1723263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Transhipment with fixed costs (6 pts)</a:t>
              </a:r>
            </a:p>
            <a:p>
              <a:r>
                <a:rPr lang="en-US" sz="1100" b="0" i="0" u="none" strike="noStrike" baseline="0">
                  <a:solidFill>
                    <a:schemeClr val="tx1"/>
                  </a:solidFill>
                  <a:effectLst/>
                  <a:latin typeface="+mn-lt"/>
                  <a:ea typeface="+mn-ea"/>
                  <a:cs typeface="+mn-cs"/>
                </a:rPr>
                <a:t>By now you are familiar with Pulp &amp; Paper Ltd. that produces cardboard at 3 mills in Finland, Sweden and Belgium. From the mills the cardboard is transported to 4 warehouses located in Finland, Lithuania, Czech Republic and the UK, and then the sheeted cardboard to 13 customer areas.</a:t>
              </a:r>
            </a:p>
            <a:p>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Sales &amp; Marketing department has just released its demand estimates for the following month and unfortunately the total demand exceed the total production capacity. The mills have informed Sales &amp; operations of the extra capacity they could provide for the following month and also provided estimates on the cost of making use of this extra capacity.</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The Advanced Analytics team has formulated a MILP model that extends the transhipment model you are familiar with to also optimize decisions on the use of the extra capacity. The model is as follows: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Indexes:</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𝑀</m:t>
                  </m:r>
                  <m:r>
                    <a:rPr lang="en-US" sz="1100" b="0" i="1" baseline="0">
                      <a:solidFill>
                        <a:schemeClr val="tx1"/>
                      </a:solidFill>
                      <a:effectLst/>
                      <a:latin typeface="Cambria Math" panose="02040503050406030204" pitchFamily="18" charset="0"/>
                      <a:ea typeface="+mn-ea"/>
                      <a:cs typeface="+mn-cs"/>
                    </a:rPr>
                    <m:t>={0,1,2}</m:t>
                  </m:r>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Mills </a:t>
              </a:r>
              <a:r>
                <a:rPr lang="en-US" sz="1100" b="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𝑊</m:t>
                  </m:r>
                  <m:r>
                    <a:rPr lang="en-US" sz="1100" b="0" i="1" baseline="0">
                      <a:solidFill>
                        <a:schemeClr val="tx1"/>
                      </a:solidFill>
                      <a:effectLst/>
                      <a:latin typeface="Cambria Math" panose="02040503050406030204" pitchFamily="18" charset="0"/>
                      <a:ea typeface="+mn-ea"/>
                      <a:cs typeface="+mn-cs"/>
                    </a:rPr>
                    <m:t>={0,…,3}</m:t>
                  </m:r>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Warehouses</a:t>
              </a:r>
              <a:r>
                <a:rPr lang="en-US" sz="1100" b="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𝐶</m:t>
                  </m:r>
                  <m:r>
                    <a:rPr lang="en-US" sz="1100" b="0" i="1" baseline="0">
                      <a:solidFill>
                        <a:schemeClr val="tx1"/>
                      </a:solidFill>
                      <a:effectLst/>
                      <a:latin typeface="Cambria Math" panose="02040503050406030204" pitchFamily="18" charset="0"/>
                      <a:ea typeface="+mn-ea"/>
                      <a:cs typeface="+mn-cs"/>
                    </a:rPr>
                    <m:t>={0,…,12}</m:t>
                  </m:r>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Customer areas</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Parameters:</a:t>
              </a:r>
            </a:p>
            <a:p>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𝑑</m:t>
                      </m:r>
                    </m:e>
                    <m:sub>
                      <m:r>
                        <a:rPr lang="en-US" sz="1100" b="0" i="1" baseline="0">
                          <a:solidFill>
                            <a:schemeClr val="tx1"/>
                          </a:solidFill>
                          <a:effectLst/>
                          <a:latin typeface="Cambria Math" panose="02040503050406030204" pitchFamily="18" charset="0"/>
                          <a:ea typeface="+mn-ea"/>
                          <a:cs typeface="+mn-cs"/>
                        </a:rPr>
                        <m:t>𝑗</m:t>
                      </m:r>
                    </m:sub>
                  </m:sSub>
                </m:oMath>
              </a14:m>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a:t>
              </a:r>
              <a:r>
                <a:rPr lang="en-US" sz="1100" b="0">
                  <a:solidFill>
                    <a:schemeClr val="tx1"/>
                  </a:solidFill>
                  <a:effectLst/>
                  <a:latin typeface="+mn-lt"/>
                  <a:ea typeface="+mn-ea"/>
                  <a:cs typeface="+mn-cs"/>
                </a:rPr>
                <a:t>demand in customer</a:t>
              </a:r>
              <a:r>
                <a:rPr lang="en-US" sz="1100" b="0" baseline="0">
                  <a:solidFill>
                    <a:schemeClr val="tx1"/>
                  </a:solidFill>
                  <a:effectLst/>
                  <a:latin typeface="+mn-lt"/>
                  <a:ea typeface="+mn-ea"/>
                  <a:cs typeface="+mn-cs"/>
                </a:rPr>
                <a:t> area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𝑗</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𝑝</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0">
                  <a:solidFill>
                    <a:schemeClr val="tx1"/>
                  </a:solidFill>
                  <a:effectLst/>
                  <a:latin typeface="+mn-lt"/>
                  <a:ea typeface="+mn-ea"/>
                  <a:cs typeface="+mn-cs"/>
                </a:rPr>
                <a:t>: production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𝑒</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0">
                  <a:solidFill>
                    <a:schemeClr val="tx1"/>
                  </a:solidFill>
                  <a:effectLst/>
                  <a:latin typeface="+mn-lt"/>
                  <a:ea typeface="+mn-ea"/>
                  <a:cs typeface="+mn-cs"/>
                </a:rPr>
                <a:t>: extra production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𝑖𝑘</m:t>
                      </m:r>
                    </m:sub>
                    <m:sup>
                      <m:r>
                        <a:rPr lang="en-US" sz="1100" b="0" i="1" baseline="0">
                          <a:solidFill>
                            <a:schemeClr val="tx1"/>
                          </a:solidFill>
                          <a:effectLst/>
                          <a:latin typeface="Cambria Math" panose="02040503050406030204" pitchFamily="18" charset="0"/>
                          <a:ea typeface="+mn-ea"/>
                          <a:cs typeface="+mn-cs"/>
                        </a:rPr>
                        <m:t>𝑎</m:t>
                      </m:r>
                    </m:sup>
                  </m:sSubSup>
                </m:oMath>
              </a14:m>
              <a:r>
                <a:rPr lang="en-US" sz="1100" b="0">
                  <a:solidFill>
                    <a:schemeClr val="tx1"/>
                  </a:solidFill>
                  <a:effectLst/>
                  <a:latin typeface="+mn-lt"/>
                  <a:ea typeface="+mn-ea"/>
                  <a:cs typeface="+mn-cs"/>
                </a:rPr>
                <a:t>: tranportation costs per ton from mill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𝑘𝑗</m:t>
                      </m:r>
                    </m:sub>
                    <m:sup>
                      <m:r>
                        <a:rPr lang="en-US" sz="1100" b="0" i="1" baseline="0">
                          <a:solidFill>
                            <a:schemeClr val="tx1"/>
                          </a:solidFill>
                          <a:effectLst/>
                          <a:latin typeface="Cambria Math" panose="02040503050406030204" pitchFamily="18" charset="0"/>
                          <a:ea typeface="+mn-ea"/>
                          <a:cs typeface="+mn-cs"/>
                        </a:rPr>
                        <m:t>𝑏</m:t>
                      </m:r>
                    </m:sup>
                  </m:sSubSup>
                </m:oMath>
              </a14:m>
              <a:r>
                <a:rPr lang="en-US" sz="1100" b="0">
                  <a:solidFill>
                    <a:schemeClr val="tx1"/>
                  </a:solidFill>
                  <a:effectLst/>
                  <a:latin typeface="+mn-lt"/>
                  <a:ea typeface="+mn-ea"/>
                  <a:cs typeface="+mn-cs"/>
                </a:rPr>
                <a:t>: tranportation costs per ton from 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𝑗</m:t>
                  </m:r>
                </m:oMath>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m:t>
                      </m:r>
                    </m:sub>
                    <m:sup>
                      <m:r>
                        <a:rPr lang="en-US" sz="1100" b="0" i="1" baseline="0">
                          <a:solidFill>
                            <a:schemeClr val="tx1"/>
                          </a:solidFill>
                          <a:effectLst/>
                          <a:latin typeface="Cambria Math" panose="02040503050406030204" pitchFamily="18" charset="0"/>
                          <a:ea typeface="+mn-ea"/>
                          <a:cs typeface="+mn-cs"/>
                        </a:rPr>
                        <m:t>𝑒</m:t>
                      </m:r>
                    </m:sup>
                  </m:sSubSup>
                </m:oMath>
              </a14:m>
              <a:r>
                <a:rPr lang="en-US" sz="1100" b="0">
                  <a:solidFill>
                    <a:schemeClr val="tx1"/>
                  </a:solidFill>
                  <a:effectLst/>
                  <a:latin typeface="+mn-lt"/>
                  <a:ea typeface="+mn-ea"/>
                  <a:cs typeface="+mn-cs"/>
                </a:rPr>
                <a:t>:  cost of using the extra production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Decision variables:</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𝑥</m:t>
                      </m:r>
                    </m:e>
                    <m:sub>
                      <m:r>
                        <a:rPr lang="en-US" sz="1100" b="0" i="1" baseline="0">
                          <a:solidFill>
                            <a:schemeClr val="tx1"/>
                          </a:solidFill>
                          <a:effectLst/>
                          <a:latin typeface="Cambria Math" panose="02040503050406030204" pitchFamily="18" charset="0"/>
                          <a:ea typeface="+mn-ea"/>
                          <a:cs typeface="+mn-cs"/>
                        </a:rPr>
                        <m:t>𝑖𝑘</m:t>
                      </m:r>
                    </m:sub>
                  </m:sSub>
                </m:oMath>
              </a14:m>
              <a:r>
                <a:rPr lang="en-US" sz="1100" b="0" i="0" u="none" strike="noStrike" baseline="0">
                  <a:solidFill>
                    <a:schemeClr val="tx1"/>
                  </a:solidFill>
                  <a:effectLst/>
                  <a:latin typeface="+mn-lt"/>
                  <a:ea typeface="+mn-ea"/>
                  <a:cs typeface="+mn-cs"/>
                </a:rPr>
                <a:t>: Tons transported from </a:t>
              </a:r>
              <a:r>
                <a:rPr lang="en-US" sz="1100" b="0">
                  <a:solidFill>
                    <a:schemeClr val="tx1"/>
                  </a:solidFill>
                  <a:effectLst/>
                  <a:latin typeface="+mn-lt"/>
                  <a:ea typeface="+mn-ea"/>
                  <a:cs typeface="+mn-cs"/>
                </a:rPr>
                <a:t>mill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𝑦</m:t>
                      </m:r>
                    </m:e>
                    <m:sub>
                      <m:r>
                        <a:rPr lang="en-US" sz="1100" b="0" i="1" baseline="0">
                          <a:solidFill>
                            <a:schemeClr val="tx1"/>
                          </a:solidFill>
                          <a:effectLst/>
                          <a:latin typeface="Cambria Math" panose="02040503050406030204" pitchFamily="18" charset="0"/>
                          <a:ea typeface="+mn-ea"/>
                          <a:cs typeface="+mn-cs"/>
                        </a:rPr>
                        <m:t>𝑘𝑗</m:t>
                      </m:r>
                    </m:sub>
                  </m:sSub>
                </m:oMath>
              </a14:m>
              <a:r>
                <a:rPr lang="en-US" sz="1100" b="0" i="0" baseline="0">
                  <a:solidFill>
                    <a:schemeClr val="tx1"/>
                  </a:solidFill>
                  <a:effectLst/>
                  <a:latin typeface="+mn-lt"/>
                  <a:ea typeface="+mn-ea"/>
                  <a:cs typeface="+mn-cs"/>
                </a:rPr>
                <a:t>: Tons transported from </a:t>
              </a:r>
              <a:r>
                <a:rPr lang="en-US" sz="1100" b="0">
                  <a:solidFill>
                    <a:schemeClr val="tx1"/>
                  </a:solidFill>
                  <a:effectLst/>
                  <a:latin typeface="+mn-lt"/>
                  <a:ea typeface="+mn-ea"/>
                  <a:cs typeface="+mn-cs"/>
                </a:rPr>
                <a:t>warehouse</a:t>
              </a:r>
              <a:r>
                <a:rPr lang="en-US" sz="1100" b="0" i="1"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𝑘</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𝑗</m:t>
                  </m:r>
                </m:oMath>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𝑧</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0" i="0" baseline="0">
                  <a:solidFill>
                    <a:schemeClr val="tx1"/>
                  </a:solidFill>
                  <a:effectLst/>
                  <a:latin typeface="+mn-lt"/>
                  <a:ea typeface="+mn-ea"/>
                  <a:cs typeface="+mn-cs"/>
                </a:rPr>
                <a:t>: Use extra capacity at mill </a:t>
              </a:r>
              <a:r>
                <a:rPr lang="en-US" sz="1100" b="0" baseline="0">
                  <a:solidFill>
                    <a:schemeClr val="tx1"/>
                  </a:solidFill>
                  <a:effectLst/>
                  <a:latin typeface="+mn-lt"/>
                  <a:ea typeface="+mn-ea"/>
                  <a:cs typeface="+mn-cs"/>
                </a:rPr>
                <a:t>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𝑖</m:t>
                  </m:r>
                </m:oMath>
              </a14:m>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func>
                      <m:funcPr>
                        <m:ctrlPr>
                          <a:rPr lang="en-US" sz="1100" b="0" i="1" baseline="0">
                            <a:solidFill>
                              <a:schemeClr val="tx1"/>
                            </a:solidFill>
                            <a:effectLst/>
                            <a:latin typeface="Cambria Math" panose="02040503050406030204" pitchFamily="18" charset="0"/>
                            <a:ea typeface="+mn-ea"/>
                            <a:cs typeface="+mn-cs"/>
                          </a:rPr>
                        </m:ctrlPr>
                      </m:funcPr>
                      <m:fName>
                        <m:r>
                          <m:rPr>
                            <m:sty m:val="p"/>
                          </m:rPr>
                          <a:rPr lang="en-US" sz="1100" b="0" i="0" baseline="0">
                            <a:solidFill>
                              <a:schemeClr val="tx1"/>
                            </a:solidFill>
                            <a:effectLst/>
                            <a:latin typeface="Cambria Math" panose="02040503050406030204" pitchFamily="18" charset="0"/>
                            <a:ea typeface="+mn-ea"/>
                            <a:cs typeface="+mn-cs"/>
                          </a:rPr>
                          <m:t>min</m:t>
                        </m:r>
                      </m:fName>
                      <m:e>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𝑖</m:t>
                            </m:r>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𝑀</m:t>
                            </m:r>
                          </m:sub>
                          <m:sup/>
                          <m:e>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𝑘</m:t>
                                </m:r>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𝑊</m:t>
                                </m:r>
                              </m:sub>
                              <m:sup/>
                              <m:e>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𝑖𝑘</m:t>
                                    </m:r>
                                  </m:sub>
                                  <m:sup>
                                    <m:r>
                                      <a:rPr lang="en-US" sz="1100" b="0" i="1" baseline="0">
                                        <a:solidFill>
                                          <a:schemeClr val="tx1"/>
                                        </a:solidFill>
                                        <a:effectLst/>
                                        <a:latin typeface="Cambria Math" panose="02040503050406030204" pitchFamily="18" charset="0"/>
                                        <a:ea typeface="+mn-ea"/>
                                        <a:cs typeface="+mn-cs"/>
                                      </a:rPr>
                                      <m:t>𝑎</m:t>
                                    </m:r>
                                  </m:sup>
                                </m:sSubSup>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𝑥</m:t>
                                    </m:r>
                                  </m:e>
                                  <m:sub>
                                    <m:r>
                                      <a:rPr lang="en-US" sz="1100" b="0" i="1" baseline="0">
                                        <a:solidFill>
                                          <a:schemeClr val="tx1"/>
                                        </a:solidFill>
                                        <a:effectLst/>
                                        <a:latin typeface="Cambria Math" panose="02040503050406030204" pitchFamily="18" charset="0"/>
                                        <a:ea typeface="+mn-ea"/>
                                        <a:cs typeface="+mn-cs"/>
                                      </a:rPr>
                                      <m:t>𝑖𝑘</m:t>
                                    </m:r>
                                  </m:sub>
                                </m:sSub>
                              </m:e>
                            </m:nary>
                            <m:r>
                              <a:rPr lang="en-US" sz="1100" b="0" i="1" baseline="0">
                                <a:solidFill>
                                  <a:schemeClr val="tx1"/>
                                </a:solidFill>
                                <a:effectLst/>
                                <a:latin typeface="Cambria Math" panose="02040503050406030204" pitchFamily="18" charset="0"/>
                                <a:ea typeface="+mn-ea"/>
                                <a:cs typeface="+mn-cs"/>
                              </a:rPr>
                              <m:t>+</m:t>
                            </m:r>
                          </m:e>
                        </m:nary>
                      </m:e>
                    </m:func>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𝑘</m:t>
                        </m:r>
                        <m:r>
                          <m:rPr>
                            <m:brk m:alnAt="23"/>
                          </m:rP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𝑊</m:t>
                        </m:r>
                      </m:sub>
                      <m:sup/>
                      <m:e>
                        <m:nary>
                          <m:naryPr>
                            <m:chr m:val="∑"/>
                            <m:supHide m:val="on"/>
                            <m:ctrlPr>
                              <a:rPr lang="en-US" sz="1100" b="0" i="1" baseline="0">
                                <a:solidFill>
                                  <a:schemeClr val="tx1"/>
                                </a:solidFill>
                                <a:effectLst/>
                                <a:latin typeface="Cambria Math" panose="02040503050406030204" pitchFamily="18" charset="0"/>
                                <a:ea typeface="+mn-ea"/>
                                <a:cs typeface="+mn-cs"/>
                              </a:rPr>
                            </m:ctrlPr>
                          </m:naryPr>
                          <m:sub>
                            <m:r>
                              <a:rPr lang="en-US" sz="1100" b="0" i="1" baseline="0">
                                <a:solidFill>
                                  <a:schemeClr val="tx1"/>
                                </a:solidFill>
                                <a:effectLst/>
                                <a:latin typeface="Cambria Math" panose="02040503050406030204" pitchFamily="18" charset="0"/>
                                <a:ea typeface="+mn-ea"/>
                                <a:cs typeface="+mn-cs"/>
                              </a:rPr>
                              <m:t>𝑗</m:t>
                            </m:r>
                            <m:r>
                              <m:rPr>
                                <m:brk m:alnAt="23"/>
                              </m:rP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𝐶</m:t>
                            </m:r>
                          </m:sub>
                          <m:sup/>
                          <m:e>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𝑘𝑗</m:t>
                                </m:r>
                              </m:sub>
                              <m:sup>
                                <m:r>
                                  <a:rPr lang="en-US" sz="1100" b="0" i="1" baseline="0">
                                    <a:solidFill>
                                      <a:schemeClr val="tx1"/>
                                    </a:solidFill>
                                    <a:effectLst/>
                                    <a:latin typeface="Cambria Math" panose="02040503050406030204" pitchFamily="18" charset="0"/>
                                    <a:ea typeface="+mn-ea"/>
                                    <a:cs typeface="+mn-cs"/>
                                  </a:rPr>
                                  <m:t>𝑏</m:t>
                                </m:r>
                              </m:sup>
                            </m:sSubSup>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𝑦</m:t>
                                </m:r>
                              </m:e>
                              <m:sub>
                                <m:r>
                                  <a:rPr lang="en-US" sz="1100" b="0" i="1" baseline="0">
                                    <a:solidFill>
                                      <a:schemeClr val="tx1"/>
                                    </a:solidFill>
                                    <a:effectLst/>
                                    <a:latin typeface="Cambria Math" panose="02040503050406030204" pitchFamily="18" charset="0"/>
                                    <a:ea typeface="+mn-ea"/>
                                    <a:cs typeface="+mn-cs"/>
                                  </a:rPr>
                                  <m:t>𝑘𝑗</m:t>
                                </m:r>
                              </m:sub>
                            </m:sSub>
                          </m:e>
                        </m:nary>
                      </m:e>
                    </m:nary>
                    <m:r>
                      <a:rPr lang="en-US" sz="1100" b="0" i="1" baseline="0">
                        <a:solidFill>
                          <a:schemeClr val="tx1"/>
                        </a:solidFill>
                        <a:effectLst/>
                        <a:latin typeface="Cambria Math" panose="02040503050406030204" pitchFamily="18" charset="0"/>
                        <a:ea typeface="+mn-ea"/>
                        <a:cs typeface="+mn-cs"/>
                      </a:rPr>
                      <m:t>+</m:t>
                    </m:r>
                    <m:nary>
                      <m:naryPr>
                        <m:chr m:val="∑"/>
                        <m:supHide m:val="on"/>
                        <m:ctrlPr>
                          <a:rPr lang="en-US" sz="1100" b="0" i="1" baseline="0">
                            <a:solidFill>
                              <a:schemeClr val="tx1"/>
                            </a:solidFill>
                            <a:effectLst/>
                            <a:latin typeface="Cambria Math" panose="02040503050406030204" pitchFamily="18" charset="0"/>
                            <a:ea typeface="+mn-ea"/>
                            <a:cs typeface="+mn-cs"/>
                          </a:rPr>
                        </m:ctrlPr>
                      </m:naryPr>
                      <m:sub>
                        <m:r>
                          <m:rPr>
                            <m:brk m:alnAt="7"/>
                          </m:rPr>
                          <a:rPr lang="en-US" sz="1100" b="0" i="1" baseline="0">
                            <a:solidFill>
                              <a:schemeClr val="tx1"/>
                            </a:solidFill>
                            <a:effectLst/>
                            <a:latin typeface="Cambria Math" panose="02040503050406030204" pitchFamily="18" charset="0"/>
                            <a:ea typeface="+mn-ea"/>
                            <a:cs typeface="+mn-cs"/>
                          </a:rPr>
                          <m:t>𝑖</m:t>
                        </m:r>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𝑀</m:t>
                        </m:r>
                      </m:sub>
                      <m:sup/>
                      <m:e>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𝑧</m:t>
                            </m:r>
                          </m:e>
                          <m:sub>
                            <m:r>
                              <a:rPr lang="en-US" sz="1100" b="0" i="1" baseline="0">
                                <a:solidFill>
                                  <a:schemeClr val="tx1"/>
                                </a:solidFill>
                                <a:effectLst/>
                                <a:latin typeface="Cambria Math" panose="02040503050406030204" pitchFamily="18" charset="0"/>
                                <a:ea typeface="+mn-ea"/>
                                <a:cs typeface="+mn-cs"/>
                              </a:rPr>
                              <m:t>𝑖</m:t>
                            </m:r>
                          </m:sub>
                        </m:sSub>
                        <m:sSubSup>
                          <m:sSubSupPr>
                            <m:ctrlPr>
                              <a:rPr lang="en-US" sz="1100" b="0" i="1" baseline="0">
                                <a:solidFill>
                                  <a:schemeClr val="tx1"/>
                                </a:solidFill>
                                <a:effectLst/>
                                <a:latin typeface="Cambria Math" panose="02040503050406030204" pitchFamily="18" charset="0"/>
                                <a:ea typeface="+mn-ea"/>
                                <a:cs typeface="+mn-cs"/>
                              </a:rPr>
                            </m:ctrlPr>
                          </m:sSubSup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m:t>
                            </m:r>
                          </m:sub>
                          <m:sup>
                            <m:r>
                              <a:rPr lang="en-US" sz="1100" b="0" i="1" baseline="0">
                                <a:solidFill>
                                  <a:schemeClr val="tx1"/>
                                </a:solidFill>
                                <a:effectLst/>
                                <a:latin typeface="Cambria Math" panose="02040503050406030204" pitchFamily="18" charset="0"/>
                                <a:ea typeface="+mn-ea"/>
                                <a:cs typeface="+mn-cs"/>
                              </a:rPr>
                              <m:t>𝑒</m:t>
                            </m:r>
                          </m:sup>
                        </m:sSubSup>
                      </m:e>
                    </m:nary>
                  </m:oMath>
                </m:oMathPara>
              </a14:m>
              <a:endParaRPr lang="fi-FI">
                <a:effectLst/>
              </a:endParaRPr>
            </a:p>
            <a:p>
              <a:pPr/>
              <a14:m>
                <m:oMathPara xmlns:m="http://schemas.openxmlformats.org/officeDocument/2006/math">
                  <m:oMathParaPr>
                    <m:jc m:val="centerGroup"/>
                  </m:oMathParaPr>
                  <m:oMath xmlns:m="http://schemas.openxmlformats.org/officeDocument/2006/math">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𝑘</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𝑊</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𝑥</m:t>
                            </m:r>
                          </m:e>
                          <m:sub>
                            <m:r>
                              <a:rPr lang="en-US" sz="1100" b="0" i="1" baseline="0">
                                <a:solidFill>
                                  <a:sysClr val="windowText" lastClr="000000"/>
                                </a:solidFill>
                                <a:effectLst/>
                                <a:latin typeface="Cambria Math" panose="02040503050406030204" pitchFamily="18" charset="0"/>
                                <a:ea typeface="+mn-ea"/>
                                <a:cs typeface="+mn-cs"/>
                              </a:rPr>
                              <m:t>𝑖</m:t>
                            </m:r>
                            <m:r>
                              <a:rPr lang="fi-FI" sz="1100" b="0" i="1" baseline="0">
                                <a:solidFill>
                                  <a:sysClr val="windowText" lastClr="000000"/>
                                </a:solidFill>
                                <a:effectLst/>
                                <a:latin typeface="Cambria Math" panose="02040503050406030204" pitchFamily="18" charset="0"/>
                                <a:ea typeface="+mn-ea"/>
                                <a:cs typeface="+mn-cs"/>
                              </a:rPr>
                              <m:t>𝑘</m:t>
                            </m:r>
                          </m:sub>
                        </m:sSub>
                      </m:e>
                    </m:nary>
                    <m:r>
                      <a:rPr lang="en-US" sz="1100" b="0" i="1" baseline="0">
                        <a:solidFill>
                          <a:sysClr val="windowText" lastClr="000000"/>
                        </a:solidFill>
                        <a:effectLst/>
                        <a:latin typeface="Cambria Math" panose="02040503050406030204" pitchFamily="18" charset="0"/>
                        <a:ea typeface="+mn-ea"/>
                        <a:cs typeface="+mn-cs"/>
                      </a:rPr>
                      <m:t>≤</m:t>
                    </m:r>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𝑝</m:t>
                        </m:r>
                      </m:e>
                      <m:sub>
                        <m:r>
                          <m:rPr>
                            <m:sty m:val="p"/>
                          </m:rPr>
                          <a:rPr lang="en-US" sz="1100" b="0" i="0" baseline="0">
                            <a:solidFill>
                              <a:sysClr val="windowText" lastClr="000000"/>
                            </a:solidFill>
                            <a:effectLst/>
                            <a:latin typeface="Cambria Math" panose="02040503050406030204" pitchFamily="18" charset="0"/>
                            <a:ea typeface="+mn-ea"/>
                            <a:cs typeface="+mn-cs"/>
                          </a:rPr>
                          <m:t>i</m:t>
                        </m:r>
                      </m:sub>
                    </m:sSub>
                    <m:r>
                      <a:rPr lang="en-US" sz="1100" b="0" i="1" baseline="0">
                        <a:solidFill>
                          <a:sysClr val="windowText" lastClr="000000"/>
                        </a:solidFill>
                        <a:effectLst/>
                        <a:latin typeface="Cambria Math" panose="02040503050406030204" pitchFamily="18" charset="0"/>
                        <a:ea typeface="+mn-ea"/>
                        <a:cs typeface="+mn-cs"/>
                      </a:rPr>
                      <m:t>+</m:t>
                    </m:r>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𝑧</m:t>
                        </m:r>
                      </m:e>
                      <m:sub>
                        <m:r>
                          <a:rPr lang="en-US" sz="1100" b="0" i="1" baseline="0">
                            <a:solidFill>
                              <a:sysClr val="windowText" lastClr="000000"/>
                            </a:solidFill>
                            <a:effectLst/>
                            <a:latin typeface="Cambria Math" panose="02040503050406030204" pitchFamily="18" charset="0"/>
                            <a:ea typeface="+mn-ea"/>
                            <a:cs typeface="+mn-cs"/>
                          </a:rPr>
                          <m:t>𝑖</m:t>
                        </m:r>
                      </m:sub>
                    </m:sSub>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𝑒</m:t>
                        </m:r>
                      </m:e>
                      <m:sub>
                        <m:r>
                          <a:rPr lang="en-US" sz="1100" b="0" i="1" baseline="0">
                            <a:solidFill>
                              <a:sysClr val="windowText" lastClr="000000"/>
                            </a:solidFill>
                            <a:effectLst/>
                            <a:latin typeface="Cambria Math" panose="02040503050406030204" pitchFamily="18" charset="0"/>
                            <a:ea typeface="+mn-ea"/>
                            <a:cs typeface="+mn-cs"/>
                          </a:rPr>
                          <m:t>𝑖</m:t>
                        </m:r>
                      </m:sub>
                    </m:sSub>
                    <m:r>
                      <a:rPr lang="en-US" sz="1100" b="0" i="1" baseline="0">
                        <a:solidFill>
                          <a:sysClr val="windowText" lastClr="000000"/>
                        </a:solidFill>
                        <a:effectLst/>
                        <a:latin typeface="Cambria Math" panose="02040503050406030204" pitchFamily="18" charset="0"/>
                        <a:ea typeface="+mn-ea"/>
                        <a:cs typeface="+mn-cs"/>
                      </a:rPr>
                      <m:t>, </m:t>
                    </m:r>
                    <m:r>
                      <a:rPr lang="en-US" sz="1100" b="0" i="1" baseline="0">
                        <a:solidFill>
                          <a:sysClr val="windowText" lastClr="000000"/>
                        </a:solidFill>
                        <a:effectLst/>
                        <a:latin typeface="Cambria Math" panose="02040503050406030204" pitchFamily="18" charset="0"/>
                        <a:ea typeface="+mn-ea"/>
                        <a:cs typeface="+mn-cs"/>
                      </a:rPr>
                      <m:t>𝑖</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𝑀</m:t>
                    </m:r>
                    <m:r>
                      <a:rPr lang="en-US" sz="1100" b="0" i="1" baseline="0">
                        <a:solidFill>
                          <a:sysClr val="windowText" lastClr="000000"/>
                        </a:solidFill>
                        <a:effectLst/>
                        <a:latin typeface="Cambria Math" panose="02040503050406030204" pitchFamily="18" charset="0"/>
                        <a:ea typeface="+mn-ea"/>
                        <a:cs typeface="+mn-cs"/>
                      </a:rPr>
                      <m:t>     (1)</m:t>
                    </m:r>
                  </m:oMath>
                </m:oMathPara>
              </a14:m>
              <a:endParaRPr lang="fi-FI">
                <a:solidFill>
                  <a:sysClr val="windowText" lastClr="000000"/>
                </a:solidFill>
                <a:effectLst/>
              </a:endParaRPr>
            </a:p>
            <a:p>
              <a:pPr eaLnBrk="1" fontAlgn="auto" latinLnBrk="0" hangingPunct="1"/>
              <a14:m>
                <m:oMathPara xmlns:m="http://schemas.openxmlformats.org/officeDocument/2006/math">
                  <m:oMathParaPr>
                    <m:jc m:val="centerGroup"/>
                  </m:oMathParaPr>
                  <m:oMath xmlns:m="http://schemas.openxmlformats.org/officeDocument/2006/math">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𝑖</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𝑀</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𝑥</m:t>
                            </m:r>
                          </m:e>
                          <m:sub>
                            <m:r>
                              <a:rPr lang="en-US" sz="1100" b="0" i="1" baseline="0">
                                <a:solidFill>
                                  <a:sysClr val="windowText" lastClr="000000"/>
                                </a:solidFill>
                                <a:effectLst/>
                                <a:latin typeface="Cambria Math" panose="02040503050406030204" pitchFamily="18" charset="0"/>
                                <a:ea typeface="+mn-ea"/>
                                <a:cs typeface="+mn-cs"/>
                              </a:rPr>
                              <m:t>𝑖𝑘</m:t>
                            </m:r>
                          </m:sub>
                        </m:sSub>
                      </m:e>
                    </m:nary>
                    <m:r>
                      <a:rPr lang="en-US" sz="1100" b="0" i="1" baseline="0">
                        <a:solidFill>
                          <a:sysClr val="windowText" lastClr="000000"/>
                        </a:solidFill>
                        <a:effectLst/>
                        <a:latin typeface="Cambria Math" panose="02040503050406030204" pitchFamily="18" charset="0"/>
                        <a:ea typeface="+mn-ea"/>
                        <a:cs typeface="+mn-cs"/>
                      </a:rPr>
                      <m:t>=</m:t>
                    </m:r>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𝑗</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𝐶</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fi-FI" sz="1100" b="0" i="1" baseline="0">
                                <a:solidFill>
                                  <a:sysClr val="windowText" lastClr="000000"/>
                                </a:solidFill>
                                <a:effectLst/>
                                <a:latin typeface="Cambria Math" panose="02040503050406030204" pitchFamily="18" charset="0"/>
                                <a:ea typeface="+mn-ea"/>
                                <a:cs typeface="+mn-cs"/>
                              </a:rPr>
                              <m:t>𝑦</m:t>
                            </m:r>
                          </m:e>
                          <m:sub>
                            <m:r>
                              <a:rPr lang="en-US" sz="1100" b="0" i="1" baseline="0">
                                <a:solidFill>
                                  <a:sysClr val="windowText" lastClr="000000"/>
                                </a:solidFill>
                                <a:effectLst/>
                                <a:latin typeface="Cambria Math" panose="02040503050406030204" pitchFamily="18" charset="0"/>
                                <a:ea typeface="+mn-ea"/>
                                <a:cs typeface="+mn-cs"/>
                              </a:rPr>
                              <m:t>𝑘𝑗</m:t>
                            </m:r>
                          </m:sub>
                        </m:sSub>
                      </m:e>
                    </m:nary>
                    <m:r>
                      <a:rPr lang="en-US" sz="1100" b="0" i="1" baseline="0">
                        <a:solidFill>
                          <a:sysClr val="windowText" lastClr="000000"/>
                        </a:solidFill>
                        <a:effectLst/>
                        <a:latin typeface="Cambria Math" panose="02040503050406030204" pitchFamily="18" charset="0"/>
                        <a:ea typeface="+mn-ea"/>
                        <a:cs typeface="+mn-cs"/>
                      </a:rPr>
                      <m:t>, </m:t>
                    </m:r>
                    <m:r>
                      <a:rPr lang="en-US" sz="1100" b="0" i="1" baseline="0">
                        <a:solidFill>
                          <a:sysClr val="windowText" lastClr="000000"/>
                        </a:solidFill>
                        <a:effectLst/>
                        <a:latin typeface="Cambria Math" panose="02040503050406030204" pitchFamily="18" charset="0"/>
                        <a:ea typeface="+mn-ea"/>
                        <a:cs typeface="+mn-cs"/>
                      </a:rPr>
                      <m:t>𝑘</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𝑊</m:t>
                    </m:r>
                    <m:r>
                      <a:rPr lang="en-US" sz="1100" b="0" i="1" baseline="0">
                        <a:solidFill>
                          <a:sysClr val="windowText" lastClr="000000"/>
                        </a:solidFill>
                        <a:effectLst/>
                        <a:latin typeface="Cambria Math" panose="02040503050406030204" pitchFamily="18" charset="0"/>
                        <a:ea typeface="+mn-ea"/>
                        <a:cs typeface="+mn-cs"/>
                      </a:rPr>
                      <m:t>     (2)</m:t>
                    </m:r>
                  </m:oMath>
                </m:oMathPara>
              </a14:m>
              <a:endParaRPr lang="fi-FI">
                <a:solidFill>
                  <a:sysClr val="windowText" lastClr="000000"/>
                </a:solidFill>
                <a:effectLst/>
              </a:endParaRPr>
            </a:p>
            <a:p>
              <a:pPr eaLnBrk="1" fontAlgn="auto" latinLnBrk="0" hangingPunct="1"/>
              <a14:m>
                <m:oMathPara xmlns:m="http://schemas.openxmlformats.org/officeDocument/2006/math">
                  <m:oMathParaPr>
                    <m:jc m:val="centerGroup"/>
                  </m:oMathParaPr>
                  <m:oMath xmlns:m="http://schemas.openxmlformats.org/officeDocument/2006/math">
                    <m:nary>
                      <m:naryPr>
                        <m:chr m:val="∑"/>
                        <m:supHide m:val="on"/>
                        <m:ctrlPr>
                          <a:rPr lang="en-US" sz="1100" b="0" i="1" baseline="0">
                            <a:solidFill>
                              <a:sysClr val="windowText" lastClr="000000"/>
                            </a:solidFill>
                            <a:effectLst/>
                            <a:latin typeface="Cambria Math" panose="02040503050406030204" pitchFamily="18" charset="0"/>
                            <a:ea typeface="+mn-ea"/>
                            <a:cs typeface="+mn-cs"/>
                          </a:rPr>
                        </m:ctrlPr>
                      </m:naryPr>
                      <m:sub>
                        <m:r>
                          <a:rPr lang="en-US" sz="1100" b="0" i="1" baseline="0">
                            <a:solidFill>
                              <a:sysClr val="windowText" lastClr="000000"/>
                            </a:solidFill>
                            <a:effectLst/>
                            <a:latin typeface="Cambria Math" panose="02040503050406030204" pitchFamily="18" charset="0"/>
                            <a:ea typeface="+mn-ea"/>
                            <a:cs typeface="+mn-cs"/>
                          </a:rPr>
                          <m:t>𝑘</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𝑊</m:t>
                        </m:r>
                      </m:sub>
                      <m:sup/>
                      <m:e>
                        <m:sSub>
                          <m:sSubPr>
                            <m:ctrlPr>
                              <a:rPr lang="en-US" sz="1100" b="0" i="1" baseline="0">
                                <a:solidFill>
                                  <a:sysClr val="windowText" lastClr="000000"/>
                                </a:solidFill>
                                <a:effectLst/>
                                <a:latin typeface="Cambria Math" panose="02040503050406030204" pitchFamily="18" charset="0"/>
                                <a:ea typeface="+mn-ea"/>
                                <a:cs typeface="+mn-cs"/>
                              </a:rPr>
                            </m:ctrlPr>
                          </m:sSubPr>
                          <m:e>
                            <m:r>
                              <a:rPr lang="fi-FI" sz="1100" b="0" i="1" baseline="0">
                                <a:solidFill>
                                  <a:sysClr val="windowText" lastClr="000000"/>
                                </a:solidFill>
                                <a:effectLst/>
                                <a:latin typeface="Cambria Math" panose="02040503050406030204" pitchFamily="18" charset="0"/>
                                <a:ea typeface="+mn-ea"/>
                                <a:cs typeface="+mn-cs"/>
                              </a:rPr>
                              <m:t>𝑦</m:t>
                            </m:r>
                          </m:e>
                          <m:sub>
                            <m:r>
                              <a:rPr lang="en-US" sz="1100" b="0" i="1" baseline="0">
                                <a:solidFill>
                                  <a:sysClr val="windowText" lastClr="000000"/>
                                </a:solidFill>
                                <a:effectLst/>
                                <a:latin typeface="Cambria Math" panose="02040503050406030204" pitchFamily="18" charset="0"/>
                                <a:ea typeface="+mn-ea"/>
                                <a:cs typeface="+mn-cs"/>
                              </a:rPr>
                              <m:t>𝑘𝑗</m:t>
                            </m:r>
                          </m:sub>
                        </m:sSub>
                      </m:e>
                    </m:nary>
                    <m:r>
                      <a:rPr lang="en-US" sz="1100" b="0" i="1" baseline="0">
                        <a:solidFill>
                          <a:sysClr val="windowText" lastClr="000000"/>
                        </a:solidFill>
                        <a:effectLst/>
                        <a:latin typeface="Cambria Math" panose="02040503050406030204" pitchFamily="18" charset="0"/>
                        <a:ea typeface="+mn-ea"/>
                        <a:cs typeface="+mn-cs"/>
                      </a:rPr>
                      <m:t>=</m:t>
                    </m:r>
                    <m:sSub>
                      <m:sSubPr>
                        <m:ctrlPr>
                          <a:rPr lang="en-US" sz="1100" b="0" i="1" baseline="0">
                            <a:solidFill>
                              <a:sysClr val="windowText" lastClr="000000"/>
                            </a:solidFill>
                            <a:effectLst/>
                            <a:latin typeface="Cambria Math" panose="02040503050406030204" pitchFamily="18" charset="0"/>
                            <a:ea typeface="+mn-ea"/>
                            <a:cs typeface="+mn-cs"/>
                          </a:rPr>
                        </m:ctrlPr>
                      </m:sSubPr>
                      <m:e>
                        <m:r>
                          <a:rPr lang="en-US" sz="1100" b="0" i="1" baseline="0">
                            <a:solidFill>
                              <a:sysClr val="windowText" lastClr="000000"/>
                            </a:solidFill>
                            <a:effectLst/>
                            <a:latin typeface="Cambria Math" panose="02040503050406030204" pitchFamily="18" charset="0"/>
                            <a:ea typeface="+mn-ea"/>
                            <a:cs typeface="+mn-cs"/>
                          </a:rPr>
                          <m:t>𝑑</m:t>
                        </m:r>
                      </m:e>
                      <m:sub>
                        <m:r>
                          <a:rPr lang="en-US" sz="1100" b="0" i="1" baseline="0">
                            <a:solidFill>
                              <a:sysClr val="windowText" lastClr="000000"/>
                            </a:solidFill>
                            <a:effectLst/>
                            <a:latin typeface="Cambria Math" panose="02040503050406030204" pitchFamily="18" charset="0"/>
                            <a:ea typeface="+mn-ea"/>
                            <a:cs typeface="+mn-cs"/>
                          </a:rPr>
                          <m:t>𝑗</m:t>
                        </m:r>
                      </m:sub>
                    </m:sSub>
                    <m:r>
                      <a:rPr lang="en-US" sz="1100" b="0" i="1" baseline="0">
                        <a:solidFill>
                          <a:sysClr val="windowText" lastClr="000000"/>
                        </a:solidFill>
                        <a:effectLst/>
                        <a:latin typeface="Cambria Math" panose="02040503050406030204" pitchFamily="18" charset="0"/>
                        <a:ea typeface="+mn-ea"/>
                        <a:cs typeface="+mn-cs"/>
                      </a:rPr>
                      <m:t>, </m:t>
                    </m:r>
                    <m:r>
                      <a:rPr lang="en-US" sz="1100" b="0" i="1" baseline="0">
                        <a:solidFill>
                          <a:sysClr val="windowText" lastClr="000000"/>
                        </a:solidFill>
                        <a:effectLst/>
                        <a:latin typeface="Cambria Math" panose="02040503050406030204" pitchFamily="18" charset="0"/>
                        <a:ea typeface="+mn-ea"/>
                        <a:cs typeface="+mn-cs"/>
                      </a:rPr>
                      <m:t>𝑗</m:t>
                    </m:r>
                    <m:r>
                      <a:rPr lang="en-US" sz="1100" b="0" i="1" baseline="0">
                        <a:solidFill>
                          <a:sysClr val="windowText" lastClr="000000"/>
                        </a:solidFill>
                        <a:effectLst/>
                        <a:latin typeface="Cambria Math" panose="02040503050406030204" pitchFamily="18" charset="0"/>
                        <a:ea typeface="+mn-ea"/>
                        <a:cs typeface="+mn-cs"/>
                      </a:rPr>
                      <m:t>∈</m:t>
                    </m:r>
                    <m:r>
                      <a:rPr lang="en-US" sz="1100" b="0" i="1" baseline="0">
                        <a:solidFill>
                          <a:sysClr val="windowText" lastClr="000000"/>
                        </a:solidFill>
                        <a:effectLst/>
                        <a:latin typeface="Cambria Math" panose="02040503050406030204" pitchFamily="18" charset="0"/>
                        <a:ea typeface="+mn-ea"/>
                        <a:cs typeface="+mn-cs"/>
                      </a:rPr>
                      <m:t>𝐶</m:t>
                    </m:r>
                    <m:r>
                      <a:rPr lang="en-US" sz="1100" b="0" i="1" baseline="0">
                        <a:solidFill>
                          <a:sysClr val="windowText" lastClr="000000"/>
                        </a:solidFill>
                        <a:effectLst/>
                        <a:latin typeface="Cambria Math" panose="02040503050406030204" pitchFamily="18" charset="0"/>
                        <a:ea typeface="+mn-ea"/>
                        <a:cs typeface="+mn-cs"/>
                      </a:rPr>
                      <m:t>        (3)</m:t>
                    </m:r>
                  </m:oMath>
                </m:oMathPara>
              </a14:m>
              <a:endParaRPr lang="fi-FI">
                <a:effectLst/>
              </a:endParaRPr>
            </a:p>
            <a:p>
              <a:pPr eaLnBrk="1" fontAlgn="auto" latinLnBrk="0" hangingPunct="1"/>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𝑖𝑘</m:t>
                        </m:r>
                      </m:sub>
                    </m:sSub>
                    <m:r>
                      <a:rPr lang="en-US" sz="1100" b="0" i="1">
                        <a:solidFill>
                          <a:schemeClr val="tx1"/>
                        </a:solidFill>
                        <a:effectLst/>
                        <a:latin typeface="Cambria Math" panose="02040503050406030204" pitchFamily="18" charset="0"/>
                        <a:ea typeface="+mn-ea"/>
                        <a:cs typeface="+mn-cs"/>
                      </a:rPr>
                      <m:t>≥0, </m:t>
                    </m:r>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𝑀</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𝑘</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𝑊</m:t>
                    </m:r>
                  </m:oMath>
                </m:oMathPara>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𝑘𝑗</m:t>
                        </m:r>
                      </m:sub>
                    </m:sSub>
                    <m:r>
                      <a:rPr lang="en-US" sz="1100" b="0" i="1">
                        <a:solidFill>
                          <a:schemeClr val="tx1"/>
                        </a:solidFill>
                        <a:effectLst/>
                        <a:latin typeface="Cambria Math" panose="02040503050406030204" pitchFamily="18" charset="0"/>
                        <a:ea typeface="+mn-ea"/>
                        <a:cs typeface="+mn-cs"/>
                      </a:rPr>
                      <m:t>≥0, </m:t>
                    </m:r>
                    <m:r>
                      <a:rPr lang="en-US" sz="1100" b="0" i="1">
                        <a:solidFill>
                          <a:schemeClr val="tx1"/>
                        </a:solidFill>
                        <a:effectLst/>
                        <a:latin typeface="Cambria Math" panose="02040503050406030204" pitchFamily="18" charset="0"/>
                        <a:ea typeface="+mn-ea"/>
                        <a:cs typeface="+mn-cs"/>
                      </a:rPr>
                      <m:t>𝑘</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𝑊</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Cambria Math" panose="02040503050406030204" pitchFamily="18" charset="0"/>
                        <a:ea typeface="+mn-ea"/>
                        <a:cs typeface="+mn-cs"/>
                      </a:rPr>
                      <m:t> ∈</m:t>
                    </m:r>
                    <m:r>
                      <a:rPr lang="en-US" sz="1100" b="0" i="1">
                        <a:solidFill>
                          <a:schemeClr val="tx1"/>
                        </a:solidFill>
                        <a:effectLst/>
                        <a:latin typeface="Cambria Math" panose="02040503050406030204" pitchFamily="18" charset="0"/>
                        <a:ea typeface="+mn-ea"/>
                        <a:cs typeface="+mn-cs"/>
                      </a:rPr>
                      <m:t>𝐶</m:t>
                    </m:r>
                  </m:oMath>
                </m:oMathPara>
              </a14:m>
              <a:endParaRPr lang="en-US" sz="1100" b="0">
                <a:solidFill>
                  <a:schemeClr val="tx1"/>
                </a:solidFill>
                <a:effectLs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𝑧</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0,1</m:t>
                        </m:r>
                      </m:e>
                    </m:d>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𝑀</m:t>
                    </m:r>
                  </m:oMath>
                </m:oMathPara>
              </a14:m>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Unfortunately the Python implementation of the model was not completely finishd before the analyst responsible for its implementation broke her leg in a wierd skiing acident in the Alps. It is your job to finish the code and run the code to identify the optimal transportation routes as well as the mills in which extra capacity should be utilized.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You can use any Python environment you want, for instance, https://jupyter.cs.aalto.fi/</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a) </a:t>
              </a:r>
              <a:r>
                <a:rPr lang="en-US" sz="1100" b="0" i="0" u="none" strike="noStrike" baseline="0">
                  <a:solidFill>
                    <a:schemeClr val="tx1"/>
                  </a:solidFill>
                  <a:effectLst/>
                  <a:latin typeface="+mn-lt"/>
                  <a:ea typeface="+mn-ea"/>
                  <a:cs typeface="+mn-cs"/>
                </a:rPr>
                <a:t>Complete the source code ("transhipment.py" in MyCourses) and copy paste the lines of code you added to the textbox on the right. For each line of Python code you also need to have comments exlaining what it does in your own words. (3 pts)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Constraint 1 is </a:t>
              </a:r>
              <a:r>
                <a:rPr lang="fi-FI" sz="1100" b="0" i="0">
                  <a:solidFill>
                    <a:schemeClr val="tx1"/>
                  </a:solidFill>
                  <a:effectLst/>
                  <a:latin typeface="+mn-lt"/>
                  <a:ea typeface="+mn-ea"/>
                  <a:cs typeface="+mn-cs"/>
                </a:rPr>
                <a:t>Production capacity constraint for each mill</a:t>
              </a:r>
            </a:p>
            <a:p>
              <a:pPr marL="0" marR="0" lvl="0" indent="0" defTabSz="914400" eaLnBrk="1" fontAlgn="auto" latinLnBrk="0" hangingPunct="1">
                <a:lnSpc>
                  <a:spcPct val="100000"/>
                </a:lnSpc>
                <a:spcBef>
                  <a:spcPts val="0"/>
                </a:spcBef>
                <a:spcAft>
                  <a:spcPts val="0"/>
                </a:spcAft>
                <a:buClrTx/>
                <a:buSzTx/>
                <a:buFontTx/>
                <a:buNone/>
                <a:tabLst/>
                <a:defRPr/>
              </a:pPr>
              <a:r>
                <a:rPr lang="fi-FI" sz="1100" b="0" i="0" u="none" strike="noStrike" baseline="0">
                  <a:solidFill>
                    <a:schemeClr val="tx1"/>
                  </a:solidFill>
                  <a:effectLst/>
                  <a:latin typeface="+mn-lt"/>
                  <a:ea typeface="+mn-ea"/>
                  <a:cs typeface="+mn-cs"/>
                </a:rPr>
                <a:t>Constraint 2 is </a:t>
              </a:r>
              <a:r>
                <a:rPr lang="fi-FI" sz="1100" b="0" i="0">
                  <a:solidFill>
                    <a:schemeClr val="tx1"/>
                  </a:solidFill>
                  <a:effectLst/>
                  <a:latin typeface="+mn-lt"/>
                  <a:ea typeface="+mn-ea"/>
                  <a:cs typeface="+mn-cs"/>
                </a:rPr>
                <a:t>Balance of supply and demand at warehouses</a:t>
              </a:r>
              <a:endParaRPr lang="fi-FI"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0" i="0" u="none" strike="noStrike" baseline="0">
                  <a:solidFill>
                    <a:schemeClr val="tx1"/>
                  </a:solidFill>
                  <a:effectLst/>
                  <a:latin typeface="+mn-lt"/>
                  <a:ea typeface="+mn-ea"/>
                  <a:cs typeface="+mn-cs"/>
                </a:rPr>
                <a:t>Constraint 3 is </a:t>
              </a:r>
              <a:r>
                <a:rPr lang="fi-FI" sz="1100" b="0" i="0">
                  <a:solidFill>
                    <a:schemeClr val="tx1"/>
                  </a:solidFill>
                  <a:effectLst/>
                  <a:latin typeface="+mn-lt"/>
                  <a:ea typeface="+mn-ea"/>
                  <a:cs typeface="+mn-cs"/>
                </a:rPr>
                <a:t>Demand satisfaction at customer areas:</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Complete the source code ("transhipment.py" in MyCourses) and copy paste the lines of code you added to the textbox on the right. For each line of Python code you also need to have comments exlaining what it does in your own words. (3 pts)</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b) </a:t>
              </a:r>
              <a:r>
                <a:rPr lang="en-US" sz="1100" b="0" i="0" u="none" strike="noStrike" baseline="0">
                  <a:solidFill>
                    <a:schemeClr val="tx1"/>
                  </a:solidFill>
                  <a:effectLst/>
                  <a:latin typeface="+mn-lt"/>
                  <a:ea typeface="+mn-ea"/>
                  <a:cs typeface="+mn-cs"/>
                </a:rPr>
                <a:t>Report the optimal total costs, i.e., optimal objective function value. (1 pt)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0" i="0">
                  <a:solidFill>
                    <a:schemeClr val="tx1"/>
                  </a:solidFill>
                  <a:effectLst/>
                  <a:latin typeface="+mn-lt"/>
                  <a:ea typeface="+mn-ea"/>
                  <a:cs typeface="+mn-cs"/>
                </a:rPr>
                <a:t>Optimal total cost is </a:t>
              </a:r>
              <a:r>
                <a:rPr lang="fi-FI" sz="1100" b="1" i="0">
                  <a:solidFill>
                    <a:schemeClr val="tx1"/>
                  </a:solidFill>
                  <a:effectLst/>
                  <a:latin typeface="+mn-lt"/>
                  <a:ea typeface="+mn-ea"/>
                  <a:cs typeface="+mn-cs"/>
                </a:rPr>
                <a:t>4 174 230 (euros)</a:t>
              </a:r>
              <a:endParaRPr lang="en-US" sz="1100" b="1"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c) </a:t>
              </a:r>
              <a:r>
                <a:rPr lang="en-US" sz="1100" b="0" i="0" u="none" strike="noStrike" baseline="0">
                  <a:solidFill>
                    <a:schemeClr val="tx1"/>
                  </a:solidFill>
                  <a:effectLst/>
                  <a:latin typeface="+mn-lt"/>
                  <a:ea typeface="+mn-ea"/>
                  <a:cs typeface="+mn-cs"/>
                </a:rPr>
                <a:t>Report the mills in which it is optimal to utilize the extra capacity.</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The mills where it is optimal to utilize the extra capacity are:</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Mill 0 (Finland)</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Mill 2 (Belgium)</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d) </a:t>
              </a:r>
              <a:r>
                <a:rPr lang="en-US" sz="1100" b="0" i="0" u="none" strike="noStrike" baseline="0">
                  <a:solidFill>
                    <a:schemeClr val="tx1"/>
                  </a:solidFill>
                  <a:effectLst/>
                  <a:latin typeface="+mn-lt"/>
                  <a:ea typeface="+mn-ea"/>
                  <a:cs typeface="+mn-cs"/>
                </a:rPr>
                <a:t>Report the optimal transportation routes and volumes. Include only those routes in which some non-zero amount is being transported) </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Mills to Warehouses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0 (Finland) to Warehouse 0 (Finland): 1690.0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0 (Finland) to Warehouse 1 (Lithuania): 2820.0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0 (Finland) to Warehouse 2 (Czech Republic): 5710.0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1 (Sweden) to Warehouse 3 (UK): 2100.0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2 (Belgium) to Warehouse 3 (UK): 5700.0 tons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Warehouses to Customer Areas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0 (Finland) to Customer Area 0: 650.0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0 (Finland) to Customer Area 1: 260.0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0 (Finland) to Customer Area 2: 650.0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0 (Finland) to Customer Area 3: 130.0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1 (Lithuania) to Customer Area 10: 1040.0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1 (Lithuania) to Customer Area 12: 1780.0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2 (Czech Republic) to Customer Area 4: 420.0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2 (Czech Republic) to Customer Area 9: 3640.0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2 (Czech Republic) to Customer Area 11: 1650.0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4: 360.0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5: 2500.0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6: 910.0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7: 3120.0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8: 910.0 tons</a:t>
              </a:r>
            </a:p>
          </xdr:txBody>
        </xdr:sp>
      </mc:Choice>
      <mc:Fallback xmlns="">
        <xdr:sp macro="" textlink="">
          <xdr:nvSpPr>
            <xdr:cNvPr id="2" name="TextBox 1">
              <a:extLst>
                <a:ext uri="{FF2B5EF4-FFF2-40B4-BE49-F238E27FC236}">
                  <a16:creationId xmlns:a16="http://schemas.microsoft.com/office/drawing/2014/main" id="{B88FECCE-AB73-40A3-BE9B-CCC366792AE3}"/>
                </a:ext>
              </a:extLst>
            </xdr:cNvPr>
            <xdr:cNvSpPr txBox="1"/>
          </xdr:nvSpPr>
          <xdr:spPr>
            <a:xfrm>
              <a:off x="342899" y="354330"/>
              <a:ext cx="6038851" cy="1723263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Transhipment with fixed costs (6 pts)</a:t>
              </a:r>
            </a:p>
            <a:p>
              <a:r>
                <a:rPr lang="en-US" sz="1100" b="0" i="0" u="none" strike="noStrike" baseline="0">
                  <a:solidFill>
                    <a:schemeClr val="tx1"/>
                  </a:solidFill>
                  <a:effectLst/>
                  <a:latin typeface="+mn-lt"/>
                  <a:ea typeface="+mn-ea"/>
                  <a:cs typeface="+mn-cs"/>
                </a:rPr>
                <a:t>By now you are familiar with Pulp &amp; Paper Ltd. that produces cardboard at 3 mills in Finland, Sweden and Belgium. From the mills the cardboard is transported to 4 warehouses located in Finland, Lithuania, Czech Republic and the UK, and then the sheeted cardboard to 13 customer areas.</a:t>
              </a:r>
            </a:p>
            <a:p>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Sales &amp; Marketing department has just released its demand estimates for the following month and unfortunately the total demand exceed the total production capacity. The mills have informed Sales &amp; operations of the extra capacity they could provide for the following month and also provided estimates on the cost of making use of this extra capacity.</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The Advanced Analytics team has formulated a MILP model that extends the transhipment model you are familiar with to also optimize decisions on the use of the extra capacity. The model is as follows: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Indexes: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𝑀={0,1,2}</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Mills </a:t>
              </a:r>
              <a:r>
                <a:rPr lang="en-US" sz="1100" b="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𝑊={0,…,3}</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Warehouses</a:t>
              </a:r>
              <a:r>
                <a:rPr lang="en-US" sz="1100" b="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𝐶={0,…,12}</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Customer areas</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Parameters:</a:t>
              </a:r>
            </a:p>
            <a:p>
              <a:r>
                <a:rPr lang="en-US" sz="1100" b="0" i="0" baseline="0">
                  <a:solidFill>
                    <a:schemeClr val="tx1"/>
                  </a:solidFill>
                  <a:effectLst/>
                  <a:latin typeface="Cambria Math" panose="02040503050406030204" pitchFamily="18" charset="0"/>
                  <a:ea typeface="+mn-ea"/>
                  <a:cs typeface="+mn-cs"/>
                </a:rPr>
                <a:t>𝑑_𝑗</a:t>
              </a:r>
              <a:r>
                <a:rPr lang="en-US" sz="1100" b="0">
                  <a:solidFill>
                    <a:schemeClr val="tx1"/>
                  </a:solidFill>
                  <a:effectLst/>
                  <a:latin typeface="+mn-lt"/>
                  <a:ea typeface="+mn-ea"/>
                  <a:cs typeface="+mn-cs"/>
                </a:rPr>
                <a:t>:</a:t>
              </a:r>
              <a:r>
                <a:rPr lang="en-US" sz="1100" b="0" baseline="0">
                  <a:solidFill>
                    <a:schemeClr val="tx1"/>
                  </a:solidFill>
                  <a:effectLst/>
                  <a:latin typeface="+mn-lt"/>
                  <a:ea typeface="+mn-ea"/>
                  <a:cs typeface="+mn-cs"/>
                </a:rPr>
                <a:t> </a:t>
              </a:r>
              <a:r>
                <a:rPr lang="en-US" sz="1100" b="0">
                  <a:solidFill>
                    <a:schemeClr val="tx1"/>
                  </a:solidFill>
                  <a:effectLst/>
                  <a:latin typeface="+mn-lt"/>
                  <a:ea typeface="+mn-ea"/>
                  <a:cs typeface="+mn-cs"/>
                </a:rPr>
                <a:t>demand in customer</a:t>
              </a:r>
              <a:r>
                <a:rPr lang="en-US" sz="1100" b="0" baseline="0">
                  <a:solidFill>
                    <a:schemeClr val="tx1"/>
                  </a:solidFill>
                  <a:effectLst/>
                  <a:latin typeface="+mn-lt"/>
                  <a:ea typeface="+mn-ea"/>
                  <a:cs typeface="+mn-cs"/>
                </a:rPr>
                <a:t> area </a:t>
              </a:r>
              <a:r>
                <a:rPr lang="en-US" sz="1100" b="0" i="0" baseline="0">
                  <a:solidFill>
                    <a:schemeClr val="tx1"/>
                  </a:solidFill>
                  <a:effectLst/>
                  <a:latin typeface="Cambria Math" panose="02040503050406030204" pitchFamily="18" charset="0"/>
                  <a:ea typeface="+mn-ea"/>
                  <a:cs typeface="+mn-cs"/>
                </a:rPr>
                <a:t>𝑗</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r>
                <a:rPr lang="en-US" sz="1100" b="0" i="0" baseline="0">
                  <a:solidFill>
                    <a:schemeClr val="tx1"/>
                  </a:solidFill>
                  <a:effectLst/>
                  <a:latin typeface="Cambria Math" panose="02040503050406030204" pitchFamily="18" charset="0"/>
                  <a:ea typeface="+mn-ea"/>
                  <a:cs typeface="+mn-cs"/>
                </a:rPr>
                <a:t>𝑝_𝑖</a:t>
              </a:r>
              <a:r>
                <a:rPr lang="en-US" sz="1100" b="0">
                  <a:solidFill>
                    <a:schemeClr val="tx1"/>
                  </a:solidFill>
                  <a:effectLst/>
                  <a:latin typeface="+mn-lt"/>
                  <a:ea typeface="+mn-ea"/>
                  <a:cs typeface="+mn-cs"/>
                </a:rPr>
                <a:t>: production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𝑒_𝑖</a:t>
              </a:r>
              <a:r>
                <a:rPr lang="en-US" sz="1100" b="0">
                  <a:solidFill>
                    <a:schemeClr val="tx1"/>
                  </a:solidFill>
                  <a:effectLst/>
                  <a:latin typeface="+mn-lt"/>
                  <a:ea typeface="+mn-ea"/>
                  <a:cs typeface="+mn-cs"/>
                </a:rPr>
                <a:t>: extra production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𝑐_𝑖𝑘^𝑎</a:t>
              </a:r>
              <a:r>
                <a:rPr lang="en-US" sz="1100" b="0">
                  <a:solidFill>
                    <a:schemeClr val="tx1"/>
                  </a:solidFill>
                  <a:effectLst/>
                  <a:latin typeface="+mn-lt"/>
                  <a:ea typeface="+mn-ea"/>
                  <a:cs typeface="+mn-cs"/>
                </a:rPr>
                <a:t>: tranportation costs per ton from mill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𝑐_𝑘𝑗^𝑏</a:t>
              </a:r>
              <a:r>
                <a:rPr lang="en-US" sz="1100" b="0">
                  <a:solidFill>
                    <a:schemeClr val="tx1"/>
                  </a:solidFill>
                  <a:effectLst/>
                  <a:latin typeface="+mn-lt"/>
                  <a:ea typeface="+mn-ea"/>
                  <a:cs typeface="+mn-cs"/>
                </a:rPr>
                <a:t>: tranportation costs per ton from 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r>
                <a:rPr lang="en-US" sz="1100" b="0" i="0" baseline="0">
                  <a:solidFill>
                    <a:schemeClr val="tx1"/>
                  </a:solidFill>
                  <a:effectLst/>
                  <a:latin typeface="Cambria Math" panose="02040503050406030204" pitchFamily="18" charset="0"/>
                  <a:ea typeface="+mn-ea"/>
                  <a:cs typeface="+mn-cs"/>
                </a:rPr>
                <a:t>𝑗</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𝑐_𝑖^𝑒</a:t>
              </a:r>
              <a:r>
                <a:rPr lang="en-US" sz="1100" b="0">
                  <a:solidFill>
                    <a:schemeClr val="tx1"/>
                  </a:solidFill>
                  <a:effectLst/>
                  <a:latin typeface="+mn-lt"/>
                  <a:ea typeface="+mn-ea"/>
                  <a:cs typeface="+mn-cs"/>
                </a:rPr>
                <a:t>:  cost of using the extra production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Decision variables: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𝑥_𝑖𝑘</a:t>
              </a:r>
              <a:r>
                <a:rPr lang="en-US" sz="1100" b="0" i="0" u="none" strike="noStrike" baseline="0">
                  <a:solidFill>
                    <a:schemeClr val="tx1"/>
                  </a:solidFill>
                  <a:effectLst/>
                  <a:latin typeface="+mn-lt"/>
                  <a:ea typeface="+mn-ea"/>
                  <a:cs typeface="+mn-cs"/>
                </a:rPr>
                <a:t>: Tons transported from </a:t>
              </a:r>
              <a:r>
                <a:rPr lang="en-US" sz="1100" b="0">
                  <a:solidFill>
                    <a:schemeClr val="tx1"/>
                  </a:solidFill>
                  <a:effectLst/>
                  <a:latin typeface="+mn-lt"/>
                  <a:ea typeface="+mn-ea"/>
                  <a:cs typeface="+mn-cs"/>
                </a:rPr>
                <a:t>mill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to 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𝑦_𝑘𝑗</a:t>
              </a:r>
              <a:r>
                <a:rPr lang="en-US" sz="1100" b="0" i="0" baseline="0">
                  <a:solidFill>
                    <a:schemeClr val="tx1"/>
                  </a:solidFill>
                  <a:effectLst/>
                  <a:latin typeface="+mn-lt"/>
                  <a:ea typeface="+mn-ea"/>
                  <a:cs typeface="+mn-cs"/>
                </a:rPr>
                <a:t>: Tons transported from </a:t>
              </a:r>
              <a:r>
                <a:rPr lang="en-US" sz="1100" b="0">
                  <a:solidFill>
                    <a:schemeClr val="tx1"/>
                  </a:solidFill>
                  <a:effectLst/>
                  <a:latin typeface="+mn-lt"/>
                  <a:ea typeface="+mn-ea"/>
                  <a:cs typeface="+mn-cs"/>
                </a:rPr>
                <a:t>warehouse</a:t>
              </a:r>
              <a:r>
                <a:rPr lang="en-US" sz="1100" b="0" i="1"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𝑘</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customer area </a:t>
              </a:r>
              <a:r>
                <a:rPr lang="en-US" sz="1100" b="0" i="0" baseline="0">
                  <a:solidFill>
                    <a:schemeClr val="tx1"/>
                  </a:solidFill>
                  <a:effectLst/>
                  <a:latin typeface="Cambria Math" panose="02040503050406030204" pitchFamily="18" charset="0"/>
                  <a:ea typeface="+mn-ea"/>
                  <a:cs typeface="+mn-cs"/>
                </a:rPr>
                <a:t>𝑗</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Cambria Math" panose="02040503050406030204" pitchFamily="18" charset="0"/>
                  <a:ea typeface="+mn-ea"/>
                  <a:cs typeface="+mn-cs"/>
                </a:rPr>
                <a:t>𝑧_𝑖</a:t>
              </a:r>
              <a:r>
                <a:rPr lang="en-US" sz="1100" b="0" i="0" baseline="0">
                  <a:solidFill>
                    <a:schemeClr val="tx1"/>
                  </a:solidFill>
                  <a:effectLst/>
                  <a:latin typeface="+mn-lt"/>
                  <a:ea typeface="+mn-ea"/>
                  <a:cs typeface="+mn-cs"/>
                </a:rPr>
                <a:t>: Use extra capacity at mill </a:t>
              </a:r>
              <a:r>
                <a:rPr lang="en-US" sz="1100" b="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𝑖</a:t>
              </a:r>
              <a:r>
                <a:rPr lang="en-US" sz="1100" b="0">
                  <a:solidFill>
                    <a:schemeClr val="tx1"/>
                  </a:solidFill>
                  <a:effectLst/>
                  <a:latin typeface="+mn-lt"/>
                  <a:ea typeface="+mn-ea"/>
                  <a:cs typeface="+mn-cs"/>
                </a:rPr>
                <a:t> </a:t>
              </a:r>
              <a:r>
                <a:rPr lang="en-US" sz="1100" b="0" i="0" baseline="0">
                  <a:solidFill>
                    <a:schemeClr val="tx1"/>
                  </a:solidFill>
                  <a:effectLst/>
                  <a:latin typeface="+mn-lt"/>
                  <a:ea typeface="+mn-ea"/>
                  <a:cs typeface="+mn-cs"/>
                </a:rPr>
                <a:t> </a:t>
              </a:r>
              <a:r>
                <a:rPr lang="en-US" sz="1100" b="0" i="1" baseline="0">
                  <a:solidFill>
                    <a:schemeClr val="tx1"/>
                  </a:solidFill>
                  <a:effectLst/>
                  <a:latin typeface="+mn-lt"/>
                  <a:ea typeface="+mn-ea"/>
                  <a:cs typeface="+mn-cs"/>
                </a:rPr>
                <a:t> </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a:r>
                <a:rPr lang="en-US" sz="1100" b="0" i="0" baseline="0">
                  <a:solidFill>
                    <a:schemeClr val="tx1"/>
                  </a:solidFill>
                  <a:effectLst/>
                  <a:latin typeface="Cambria Math" panose="02040503050406030204" pitchFamily="18" charset="0"/>
                  <a:ea typeface="+mn-ea"/>
                  <a:cs typeface="+mn-cs"/>
                </a:rPr>
                <a:t>min⁡∑_(𝑖∈𝑀)▒〖∑_(𝑘∈𝑊)▒〖𝑐_𝑖𝑘^𝑎 𝑥_𝑖𝑘 〗+〗 ∑_(𝑘∈𝑊)▒∑_(𝑗∈𝐶)▒〖𝑐_𝑘𝑗^𝑏 𝑦_𝑘𝑗 〗+∑_(𝑖∈𝑀)▒〖𝑧_𝑖 𝑐_𝑖^𝑒 〗</a:t>
              </a:r>
              <a:endParaRPr lang="fi-FI">
                <a:effectLst/>
              </a:endParaRPr>
            </a:p>
            <a:p>
              <a:pPr/>
              <a:r>
                <a:rPr lang="en-US" sz="1100" b="0" i="0" baseline="0">
                  <a:solidFill>
                    <a:sysClr val="windowText" lastClr="000000"/>
                  </a:solidFill>
                  <a:effectLst/>
                  <a:latin typeface="Cambria Math" panose="02040503050406030204" pitchFamily="18" charset="0"/>
                  <a:ea typeface="+mn-ea"/>
                  <a:cs typeface="+mn-cs"/>
                </a:rPr>
                <a:t>∑_(𝑘∈𝑊)</a:t>
              </a:r>
              <a:r>
                <a:rPr lang="fi-FI" sz="1100" b="0" i="0" baseline="0">
                  <a:solidFill>
                    <a:sysClr val="windowText" lastClr="000000"/>
                  </a:solidFill>
                  <a:effectLst/>
                  <a:latin typeface="Cambria Math" panose="02040503050406030204" pitchFamily="18" charset="0"/>
                  <a:ea typeface="+mn-ea"/>
                  <a:cs typeface="+mn-cs"/>
                </a:rPr>
                <a:t>▒</a:t>
              </a:r>
              <a:r>
                <a:rPr lang="en-US" sz="1100" b="0" i="0" baseline="0">
                  <a:solidFill>
                    <a:sysClr val="windowText" lastClr="000000"/>
                  </a:solidFill>
                  <a:effectLst/>
                  <a:latin typeface="Cambria Math" panose="02040503050406030204" pitchFamily="18" charset="0"/>
                  <a:ea typeface="+mn-ea"/>
                  <a:cs typeface="+mn-cs"/>
                </a:rPr>
                <a:t>𝑥_𝑖</a:t>
              </a:r>
              <a:r>
                <a:rPr lang="fi-FI" sz="1100" b="0" i="0" baseline="0">
                  <a:solidFill>
                    <a:sysClr val="windowText" lastClr="000000"/>
                  </a:solidFill>
                  <a:effectLst/>
                  <a:latin typeface="Cambria Math" panose="02040503050406030204" pitchFamily="18" charset="0"/>
                  <a:ea typeface="+mn-ea"/>
                  <a:cs typeface="+mn-cs"/>
                </a:rPr>
                <a:t>𝑘 </a:t>
              </a:r>
              <a:r>
                <a:rPr lang="en-US" sz="1100" b="0" i="0" baseline="0">
                  <a:solidFill>
                    <a:sysClr val="windowText" lastClr="000000"/>
                  </a:solidFill>
                  <a:effectLst/>
                  <a:latin typeface="Cambria Math" panose="02040503050406030204" pitchFamily="18" charset="0"/>
                  <a:ea typeface="+mn-ea"/>
                  <a:cs typeface="+mn-cs"/>
                </a:rPr>
                <a:t>≤𝑝_i+𝑧_𝑖 𝑒_𝑖, 𝑖∈𝑀     (1)</a:t>
              </a:r>
              <a:endParaRPr lang="fi-FI">
                <a:solidFill>
                  <a:sysClr val="windowText" lastClr="000000"/>
                </a:solidFill>
                <a:effectLst/>
              </a:endParaRPr>
            </a:p>
            <a:p>
              <a:pPr eaLnBrk="1" fontAlgn="auto" latinLnBrk="0" hangingPunct="1"/>
              <a:r>
                <a:rPr lang="en-US" sz="1100" b="0" i="0" baseline="0">
                  <a:solidFill>
                    <a:sysClr val="windowText" lastClr="000000"/>
                  </a:solidFill>
                  <a:effectLst/>
                  <a:latin typeface="Cambria Math" panose="02040503050406030204" pitchFamily="18" charset="0"/>
                  <a:ea typeface="+mn-ea"/>
                  <a:cs typeface="+mn-cs"/>
                </a:rPr>
                <a:t>∑_(𝑖∈𝑀)▒𝑥_𝑖𝑘 =∑_(𝑗∈𝐶)▒</a:t>
              </a:r>
              <a:r>
                <a:rPr lang="fi-FI" sz="1100" b="0" i="0" baseline="0">
                  <a:solidFill>
                    <a:sysClr val="windowText" lastClr="000000"/>
                  </a:solidFill>
                  <a:effectLst/>
                  <a:latin typeface="Cambria Math" panose="02040503050406030204" pitchFamily="18" charset="0"/>
                  <a:ea typeface="+mn-ea"/>
                  <a:cs typeface="+mn-cs"/>
                </a:rPr>
                <a:t>𝑦</a:t>
              </a:r>
              <a:r>
                <a:rPr lang="en-US" sz="1100" b="0" i="0" baseline="0">
                  <a:solidFill>
                    <a:sysClr val="windowText" lastClr="000000"/>
                  </a:solidFill>
                  <a:effectLst/>
                  <a:latin typeface="Cambria Math" panose="02040503050406030204" pitchFamily="18" charset="0"/>
                  <a:ea typeface="+mn-ea"/>
                  <a:cs typeface="+mn-cs"/>
                </a:rPr>
                <a:t>_𝑘𝑗 , 𝑘∈𝑊     (2)</a:t>
              </a:r>
              <a:endParaRPr lang="fi-FI">
                <a:solidFill>
                  <a:sysClr val="windowText" lastClr="000000"/>
                </a:solidFill>
                <a:effectLst/>
              </a:endParaRPr>
            </a:p>
            <a:p>
              <a:pPr eaLnBrk="1" fontAlgn="auto" latinLnBrk="0" hangingPunct="1"/>
              <a:r>
                <a:rPr lang="en-US" sz="1100" b="0" i="0" baseline="0">
                  <a:solidFill>
                    <a:sysClr val="windowText" lastClr="000000"/>
                  </a:solidFill>
                  <a:effectLst/>
                  <a:latin typeface="Cambria Math" panose="02040503050406030204" pitchFamily="18" charset="0"/>
                  <a:ea typeface="+mn-ea"/>
                  <a:cs typeface="+mn-cs"/>
                </a:rPr>
                <a:t>∑_(𝑘∈𝑊)▒</a:t>
              </a:r>
              <a:r>
                <a:rPr lang="fi-FI" sz="1100" b="0" i="0" baseline="0">
                  <a:solidFill>
                    <a:sysClr val="windowText" lastClr="000000"/>
                  </a:solidFill>
                  <a:effectLst/>
                  <a:latin typeface="Cambria Math" panose="02040503050406030204" pitchFamily="18" charset="0"/>
                  <a:ea typeface="+mn-ea"/>
                  <a:cs typeface="+mn-cs"/>
                </a:rPr>
                <a:t>𝑦</a:t>
              </a:r>
              <a:r>
                <a:rPr lang="en-US" sz="1100" b="0" i="0" baseline="0">
                  <a:solidFill>
                    <a:sysClr val="windowText" lastClr="000000"/>
                  </a:solidFill>
                  <a:effectLst/>
                  <a:latin typeface="Cambria Math" panose="02040503050406030204" pitchFamily="18" charset="0"/>
                  <a:ea typeface="+mn-ea"/>
                  <a:cs typeface="+mn-cs"/>
                </a:rPr>
                <a:t>_𝑘𝑗 =𝑑_𝑗, 𝑗∈𝐶        (3)</a:t>
              </a:r>
              <a:endParaRPr lang="fi-FI">
                <a:effectLst/>
              </a:endParaRPr>
            </a:p>
            <a:p>
              <a:pPr eaLnBrk="1" fontAlgn="auto" latinLnBrk="0" hangingPunct="1"/>
              <a:r>
                <a:rPr lang="en-US" sz="1100" b="0" i="0">
                  <a:solidFill>
                    <a:schemeClr val="tx1"/>
                  </a:solidFill>
                  <a:effectLst/>
                  <a:latin typeface="Cambria Math" panose="02040503050406030204" pitchFamily="18" charset="0"/>
                  <a:ea typeface="+mn-ea"/>
                  <a:cs typeface="+mn-cs"/>
                </a:rPr>
                <a:t>𝑥_𝑖𝑘≥0, 𝑖∈𝑀, 𝑘∈𝑊</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𝑦_𝑘𝑗≥0, 𝑘∈𝑊, 𝑗 ∈𝐶</a:t>
              </a:r>
              <a:endParaRPr lang="en-US" sz="1100" b="0">
                <a:solidFill>
                  <a:schemeClr val="tx1"/>
                </a:solidFill>
                <a:effectLs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𝑧_𝑖∈{0,1},𝑖∈𝑀</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Unfortunately the Python implementation of the model was not completely finishd before the analyst responsible for its implementation broke her leg in a wierd skiing acident in the Alps. It is your job to finish the code and run the code to identify the optimal transportation routes as well as the mills in which extra capacity should be utilized.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You can use any Python environment you want, for instance, https://jupyter.cs.aalto.fi/</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a) </a:t>
              </a:r>
              <a:r>
                <a:rPr lang="en-US" sz="1100" b="0" i="0" u="none" strike="noStrike" baseline="0">
                  <a:solidFill>
                    <a:schemeClr val="tx1"/>
                  </a:solidFill>
                  <a:effectLst/>
                  <a:latin typeface="+mn-lt"/>
                  <a:ea typeface="+mn-ea"/>
                  <a:cs typeface="+mn-cs"/>
                </a:rPr>
                <a:t>Complete the source code ("transhipment.py" in MyCourses) and copy paste the lines of code you added to the textbox on the right. For each line of Python code you also need to have comments exlaining what it does in your own words. (3 pts)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Constraint 1 is </a:t>
              </a:r>
              <a:r>
                <a:rPr lang="fi-FI" sz="1100" b="0" i="0">
                  <a:solidFill>
                    <a:schemeClr val="tx1"/>
                  </a:solidFill>
                  <a:effectLst/>
                  <a:latin typeface="+mn-lt"/>
                  <a:ea typeface="+mn-ea"/>
                  <a:cs typeface="+mn-cs"/>
                </a:rPr>
                <a:t>Production capacity constraint for each mill</a:t>
              </a:r>
            </a:p>
            <a:p>
              <a:pPr marL="0" marR="0" lvl="0" indent="0" defTabSz="914400" eaLnBrk="1" fontAlgn="auto" latinLnBrk="0" hangingPunct="1">
                <a:lnSpc>
                  <a:spcPct val="100000"/>
                </a:lnSpc>
                <a:spcBef>
                  <a:spcPts val="0"/>
                </a:spcBef>
                <a:spcAft>
                  <a:spcPts val="0"/>
                </a:spcAft>
                <a:buClrTx/>
                <a:buSzTx/>
                <a:buFontTx/>
                <a:buNone/>
                <a:tabLst/>
                <a:defRPr/>
              </a:pPr>
              <a:r>
                <a:rPr lang="fi-FI" sz="1100" b="0" i="0" u="none" strike="noStrike" baseline="0">
                  <a:solidFill>
                    <a:schemeClr val="tx1"/>
                  </a:solidFill>
                  <a:effectLst/>
                  <a:latin typeface="+mn-lt"/>
                  <a:ea typeface="+mn-ea"/>
                  <a:cs typeface="+mn-cs"/>
                </a:rPr>
                <a:t>Constraint 2 is </a:t>
              </a:r>
              <a:r>
                <a:rPr lang="fi-FI" sz="1100" b="0" i="0">
                  <a:solidFill>
                    <a:schemeClr val="tx1"/>
                  </a:solidFill>
                  <a:effectLst/>
                  <a:latin typeface="+mn-lt"/>
                  <a:ea typeface="+mn-ea"/>
                  <a:cs typeface="+mn-cs"/>
                </a:rPr>
                <a:t>Balance of supply and demand at warehouses</a:t>
              </a:r>
              <a:endParaRPr lang="fi-FI"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0" i="0" u="none" strike="noStrike" baseline="0">
                  <a:solidFill>
                    <a:schemeClr val="tx1"/>
                  </a:solidFill>
                  <a:effectLst/>
                  <a:latin typeface="+mn-lt"/>
                  <a:ea typeface="+mn-ea"/>
                  <a:cs typeface="+mn-cs"/>
                </a:rPr>
                <a:t>Constraint 3 is </a:t>
              </a:r>
              <a:r>
                <a:rPr lang="fi-FI" sz="1100" b="0" i="0">
                  <a:solidFill>
                    <a:schemeClr val="tx1"/>
                  </a:solidFill>
                  <a:effectLst/>
                  <a:latin typeface="+mn-lt"/>
                  <a:ea typeface="+mn-ea"/>
                  <a:cs typeface="+mn-cs"/>
                </a:rPr>
                <a:t>Demand satisfaction at customer areas:</a:t>
              </a: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Complete the source code ("transhipment.py" in MyCourses) and copy paste the lines of code you added to the textbox on the right. For each line of Python code you also need to have comments exlaining what it does in your own words. (3 pts)</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b) </a:t>
              </a:r>
              <a:r>
                <a:rPr lang="en-US" sz="1100" b="0" i="0" u="none" strike="noStrike" baseline="0">
                  <a:solidFill>
                    <a:schemeClr val="tx1"/>
                  </a:solidFill>
                  <a:effectLst/>
                  <a:latin typeface="+mn-lt"/>
                  <a:ea typeface="+mn-ea"/>
                  <a:cs typeface="+mn-cs"/>
                </a:rPr>
                <a:t>Report the optimal total costs, i.e., optimal objective function value. (1 pt)</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0" i="0">
                  <a:solidFill>
                    <a:schemeClr val="tx1"/>
                  </a:solidFill>
                  <a:effectLst/>
                  <a:latin typeface="+mn-lt"/>
                  <a:ea typeface="+mn-ea"/>
                  <a:cs typeface="+mn-cs"/>
                </a:rPr>
                <a:t>Optimal total cost is </a:t>
              </a:r>
              <a:r>
                <a:rPr lang="fi-FI" sz="1100" b="1" i="0">
                  <a:solidFill>
                    <a:schemeClr val="tx1"/>
                  </a:solidFill>
                  <a:effectLst/>
                  <a:latin typeface="+mn-lt"/>
                  <a:ea typeface="+mn-ea"/>
                  <a:cs typeface="+mn-cs"/>
                </a:rPr>
                <a:t>4 174 230 (euros)</a:t>
              </a:r>
              <a:endParaRPr lang="en-US" sz="1100" b="1"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c) </a:t>
              </a:r>
              <a:r>
                <a:rPr lang="en-US" sz="1100" b="0" i="0" u="none" strike="noStrike" baseline="0">
                  <a:solidFill>
                    <a:schemeClr val="tx1"/>
                  </a:solidFill>
                  <a:effectLst/>
                  <a:latin typeface="+mn-lt"/>
                  <a:ea typeface="+mn-ea"/>
                  <a:cs typeface="+mn-cs"/>
                </a:rPr>
                <a:t>Report the mills in which it is optimal to utilize the extra capacity.</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The mills where it is optimal to utilize the extra capacity are:</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Mill 0 (Finland)</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Mill 2 (Belgium)</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u="none" strike="noStrike" baseline="0">
                  <a:solidFill>
                    <a:schemeClr val="tx1"/>
                  </a:solidFill>
                  <a:effectLst/>
                  <a:latin typeface="+mn-lt"/>
                  <a:ea typeface="+mn-ea"/>
                  <a:cs typeface="+mn-cs"/>
                </a:rPr>
                <a:t>d) </a:t>
              </a:r>
              <a:r>
                <a:rPr lang="en-US" sz="1100" b="0" i="0" u="none" strike="noStrike" baseline="0">
                  <a:solidFill>
                    <a:schemeClr val="tx1"/>
                  </a:solidFill>
                  <a:effectLst/>
                  <a:latin typeface="+mn-lt"/>
                  <a:ea typeface="+mn-ea"/>
                  <a:cs typeface="+mn-cs"/>
                </a:rPr>
                <a:t>Report the optimal transportation routes and volumes. Include only those routes in which some non-zero amount is being transported) </a:t>
              </a:r>
              <a:r>
                <a:rPr lang="en-US" sz="1100" b="0" i="0" baseline="0">
                  <a:solidFill>
                    <a:schemeClr val="tx1"/>
                  </a:solidFill>
                  <a:effectLst/>
                  <a:latin typeface="+mn-lt"/>
                  <a:ea typeface="+mn-ea"/>
                  <a:cs typeface="+mn-cs"/>
                </a:rPr>
                <a:t>(1 pt)</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Mills to Warehouses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0 (Finland) to Warehouse 0 (Finland): 1690.0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0 (Finland) to Warehouse 1 (Lithuania): 2820.0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0 (Finland) to Warehouse 2 (Czech Republic): 5710.0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1 (Sweden) to Warehouse 3 (UK): 2100.0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Mill 2 (Belgium) to Warehouse 3 (UK): 5700.0 tons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Warehouses to Customer Areas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0 (Finland) to Customer Area 0: 650.0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0 (Finland) to Customer Area 1: 260.0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0 (Finland) to Customer Area 2: 650.0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0 (Finland) to Customer Area 3: 130.0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1 (Lithuania) to Customer Area 10: 1040.0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1 (Lithuania) to Customer Area 12: 1780.0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2 (Czech Republic) to Customer Area 4: 420.0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2 (Czech Republic) to Customer Area 9: 3640.0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2 (Czech Republic) to Customer Area 11: 1650.0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4: 360.0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5: 2500.0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6: 910.0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7: 3120.0 tons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baseline="0">
                  <a:solidFill>
                    <a:schemeClr val="tx1"/>
                  </a:solidFill>
                  <a:effectLst/>
                  <a:latin typeface="+mn-lt"/>
                  <a:ea typeface="+mn-ea"/>
                  <a:cs typeface="+mn-cs"/>
                </a:rPr>
                <a:t>From Warehouse 3 (UK) to Customer Area 8: 910.0 tons</a:t>
              </a:r>
            </a:p>
          </xdr:txBody>
        </xdr:sp>
      </mc:Fallback>
    </mc:AlternateContent>
    <xdr:clientData/>
  </xdr:oneCellAnchor>
  <xdr:oneCellAnchor>
    <xdr:from>
      <xdr:col>11</xdr:col>
      <xdr:colOff>257173</xdr:colOff>
      <xdr:row>2</xdr:row>
      <xdr:rowOff>10885</xdr:rowOff>
    </xdr:from>
    <xdr:ext cx="6086475" cy="4053546"/>
    <xdr:sp macro="" textlink="">
      <xdr:nvSpPr>
        <xdr:cNvPr id="3" name="TextBox 2">
          <a:extLst>
            <a:ext uri="{FF2B5EF4-FFF2-40B4-BE49-F238E27FC236}">
              <a16:creationId xmlns:a16="http://schemas.microsoft.com/office/drawing/2014/main" id="{436522B9-F946-40D1-AEE6-6B6A9EFB73E2}"/>
            </a:ext>
          </a:extLst>
        </xdr:cNvPr>
        <xdr:cNvSpPr txBox="1"/>
      </xdr:nvSpPr>
      <xdr:spPr>
        <a:xfrm>
          <a:off x="6962773" y="376645"/>
          <a:ext cx="6086475" cy="4053546"/>
        </a:xfrm>
        <a:prstGeom prst="rect">
          <a:avLst/>
        </a:prstGeom>
        <a:solidFill>
          <a:sysClr val="window" lastClr="FFFFFF"/>
        </a:solidFill>
        <a:ln w="22225">
          <a:solidFill>
            <a:srgbClr val="FF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fi-FI" sz="1100">
              <a:solidFill>
                <a:srgbClr val="FF0000"/>
              </a:solidFill>
            </a:rPr>
            <a:t>ANSWER FOR a) [PASTE</a:t>
          </a:r>
          <a:r>
            <a:rPr lang="fi-FI" sz="1100" baseline="0">
              <a:solidFill>
                <a:srgbClr val="FF0000"/>
              </a:solidFill>
            </a:rPr>
            <a:t> SOURCE CODE HERE]</a:t>
          </a:r>
        </a:p>
        <a:p>
          <a:endParaRPr lang="fi-FI" sz="1100" baseline="0">
            <a:solidFill>
              <a:srgbClr val="FF0000"/>
            </a:solidFill>
          </a:endParaRPr>
        </a:p>
        <a:p>
          <a:r>
            <a:rPr lang="fi-FI" sz="1100" baseline="0">
              <a:solidFill>
                <a:schemeClr val="tx1"/>
              </a:solidFill>
            </a:rPr>
            <a:t># Objective Function</a:t>
          </a:r>
        </a:p>
        <a:p>
          <a:r>
            <a:rPr lang="fi-FI" sz="1100" baseline="0">
              <a:solidFill>
                <a:schemeClr val="tx1"/>
              </a:solidFill>
            </a:rPr>
            <a:t>model += (lpSum([Transp_cost_1[i][k] * X[i][k] for i in Mills for k in Warehouses]) +</a:t>
          </a:r>
        </a:p>
        <a:p>
          <a:r>
            <a:rPr lang="fi-FI" sz="1100" baseline="0">
              <a:solidFill>
                <a:schemeClr val="tx1"/>
              </a:solidFill>
            </a:rPr>
            <a:t>          lpSum([Transp_cost_2[k][j] * Y[k][j] for k in Warehouses for j in Customer_areas]) +</a:t>
          </a:r>
        </a:p>
        <a:p>
          <a:r>
            <a:rPr lang="fi-FI" sz="1100" baseline="0">
              <a:solidFill>
                <a:schemeClr val="tx1"/>
              </a:solidFill>
            </a:rPr>
            <a:t>          lpSum([Extra_cost[i] * Z[i] for i in Mills]), "Total_Cost")</a:t>
          </a:r>
        </a:p>
        <a:p>
          <a:br>
            <a:rPr lang="fi-FI" sz="1100" baseline="0">
              <a:solidFill>
                <a:schemeClr val="tx1"/>
              </a:solidFill>
            </a:rPr>
          </a:br>
          <a:r>
            <a:rPr lang="fi-FI" sz="1100" baseline="0">
              <a:solidFill>
                <a:schemeClr val="tx1"/>
              </a:solidFill>
            </a:rPr>
            <a:t># Constraints</a:t>
          </a:r>
        </a:p>
        <a:p>
          <a:br>
            <a:rPr lang="fi-FI" sz="1100" baseline="0">
              <a:solidFill>
                <a:schemeClr val="tx1"/>
              </a:solidFill>
            </a:rPr>
          </a:br>
          <a:r>
            <a:rPr lang="fi-FI" sz="1100" baseline="0">
              <a:solidFill>
                <a:schemeClr val="tx1"/>
              </a:solidFill>
            </a:rPr>
            <a:t># Production Capacity Constraint</a:t>
          </a:r>
        </a:p>
        <a:p>
          <a:r>
            <a:rPr lang="fi-FI" sz="1100" baseline="0">
              <a:solidFill>
                <a:schemeClr val="tx1"/>
              </a:solidFill>
            </a:rPr>
            <a:t>for i in Mills:</a:t>
          </a:r>
        </a:p>
        <a:p>
          <a:r>
            <a:rPr lang="fi-FI" sz="1100" baseline="0">
              <a:solidFill>
                <a:schemeClr val="tx1"/>
              </a:solidFill>
            </a:rPr>
            <a:t>    model += (lpSum([X[i][k] for k in Warehouses]) &lt;= Prod_max[i] + (Prod_extra[i] * Z[i]), f"Prod Capacity {i}")</a:t>
          </a:r>
        </a:p>
        <a:p>
          <a:br>
            <a:rPr lang="fi-FI" sz="1100" baseline="0">
              <a:solidFill>
                <a:schemeClr val="tx1"/>
              </a:solidFill>
            </a:rPr>
          </a:br>
          <a:r>
            <a:rPr lang="fi-FI" sz="1100" baseline="0">
              <a:solidFill>
                <a:schemeClr val="tx1"/>
              </a:solidFill>
            </a:rPr>
            <a:t># Supply-Demand Balance at Warehouses</a:t>
          </a:r>
        </a:p>
        <a:p>
          <a:r>
            <a:rPr lang="fi-FI" sz="1100" baseline="0">
              <a:solidFill>
                <a:schemeClr val="tx1"/>
              </a:solidFill>
            </a:rPr>
            <a:t>for k in Warehouses:</a:t>
          </a:r>
        </a:p>
        <a:p>
          <a:r>
            <a:rPr lang="fi-FI" sz="1100" baseline="0">
              <a:solidFill>
                <a:schemeClr val="tx1"/>
              </a:solidFill>
            </a:rPr>
            <a:t>    model += (lpSum([X[i][k] for i in Mills]) == lpSum([Y[k][j] for j in Customer_areas]), f"Supply Demand Warehouse {k}")</a:t>
          </a:r>
        </a:p>
        <a:p>
          <a:br>
            <a:rPr lang="fi-FI" sz="1100" baseline="0">
              <a:solidFill>
                <a:schemeClr val="tx1"/>
              </a:solidFill>
            </a:rPr>
          </a:br>
          <a:r>
            <a:rPr lang="fi-FI" sz="1100" baseline="0">
              <a:solidFill>
                <a:schemeClr val="tx1"/>
              </a:solidFill>
            </a:rPr>
            <a:t># Demand Satisfaction</a:t>
          </a:r>
        </a:p>
        <a:p>
          <a:r>
            <a:rPr lang="fi-FI" sz="1100" baseline="0">
              <a:solidFill>
                <a:schemeClr val="tx1"/>
              </a:solidFill>
            </a:rPr>
            <a:t>for j in Customer_areas:</a:t>
          </a:r>
        </a:p>
        <a:p>
          <a:r>
            <a:rPr lang="fi-FI" sz="1100" baseline="0">
              <a:solidFill>
                <a:schemeClr val="tx1"/>
              </a:solidFill>
            </a:rPr>
            <a:t>    model += (lpSum([Y[k][j] for k in Warehouses]) == Demand[j], f"Demand Customer Area {j}")</a:t>
          </a:r>
        </a:p>
        <a:p>
          <a:endParaRPr lang="fi-FI" sz="1100" baseline="0">
            <a:solidFill>
              <a:srgbClr val="FF0000"/>
            </a:solidFill>
          </a:endParaRPr>
        </a:p>
      </xdr:txBody>
    </xdr:sp>
    <xdr:clientData/>
  </xdr:oneCellAnchor>
  <xdr:oneCellAnchor>
    <xdr:from>
      <xdr:col>21</xdr:col>
      <xdr:colOff>564697</xdr:colOff>
      <xdr:row>2</xdr:row>
      <xdr:rowOff>68036</xdr:rowOff>
    </xdr:from>
    <xdr:ext cx="5897563" cy="2581732"/>
    <xdr:sp macro="" textlink="">
      <xdr:nvSpPr>
        <xdr:cNvPr id="4" name="TextBox 3">
          <a:extLst>
            <a:ext uri="{FF2B5EF4-FFF2-40B4-BE49-F238E27FC236}">
              <a16:creationId xmlns:a16="http://schemas.microsoft.com/office/drawing/2014/main" id="{6AB28020-44E8-4C76-AC56-99F117D93D66}"/>
            </a:ext>
          </a:extLst>
        </xdr:cNvPr>
        <xdr:cNvSpPr txBox="1"/>
      </xdr:nvSpPr>
      <xdr:spPr>
        <a:xfrm>
          <a:off x="13366297" y="433796"/>
          <a:ext cx="5897563" cy="258173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i="0" u="none" strike="noStrike">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implementation correct </a:t>
          </a:r>
          <a:r>
            <a:rPr lang="en-US" sz="1100" b="0" i="0" baseline="0">
              <a:solidFill>
                <a:schemeClr val="tx1"/>
              </a:solidFill>
              <a:effectLst/>
              <a:latin typeface="+mn-lt"/>
              <a:ea typeface="+mn-ea"/>
              <a:cs typeface="+mn-cs"/>
            </a:rPr>
            <a:t>(+0-3pts)</a:t>
          </a:r>
          <a:endParaRPr lang="en-US" sz="1100" b="0">
            <a:solidFill>
              <a:schemeClr val="tx1"/>
            </a:solidFill>
            <a:effectLst/>
            <a:latin typeface="+mn-lt"/>
            <a:ea typeface="+mn-ea"/>
            <a:cs typeface="+mn-cs"/>
          </a:endParaRPr>
        </a:p>
        <a:p>
          <a:pPr eaLnBrk="1" fontAlgn="auto" latinLnBrk="0" hangingPunct="1"/>
          <a:r>
            <a:rPr lang="en-US" sz="1100" b="0">
              <a:solidFill>
                <a:schemeClr val="tx1"/>
              </a:solidFill>
              <a:effectLst/>
              <a:latin typeface="+mn-lt"/>
              <a:ea typeface="+mn-ea"/>
              <a:cs typeface="+mn-cs"/>
            </a:rPr>
            <a:t>1pt for correct</a:t>
          </a:r>
          <a:r>
            <a:rPr lang="en-US" sz="1100" b="0" baseline="0">
              <a:solidFill>
                <a:schemeClr val="tx1"/>
              </a:solidFill>
              <a:effectLst/>
              <a:latin typeface="+mn-lt"/>
              <a:ea typeface="+mn-ea"/>
              <a:cs typeface="+mn-cs"/>
            </a:rPr>
            <a:t> </a:t>
          </a:r>
          <a:r>
            <a:rPr lang="en-US" sz="1100" b="0">
              <a:solidFill>
                <a:schemeClr val="tx1"/>
              </a:solidFill>
              <a:effectLst/>
              <a:latin typeface="+mn-lt"/>
              <a:ea typeface="+mn-ea"/>
              <a:cs typeface="+mn-cs"/>
            </a:rPr>
            <a:t>objective</a:t>
          </a:r>
          <a:r>
            <a:rPr lang="en-US" sz="1100" b="0" baseline="0">
              <a:solidFill>
                <a:schemeClr val="tx1"/>
              </a:solidFill>
              <a:effectLst/>
              <a:latin typeface="+mn-lt"/>
              <a:ea typeface="+mn-ea"/>
              <a:cs typeface="+mn-cs"/>
            </a:rPr>
            <a:t> function that includes comments</a:t>
          </a:r>
        </a:p>
        <a:p>
          <a:pPr eaLnBrk="1" fontAlgn="auto" latinLnBrk="0" hangingPunct="1"/>
          <a:r>
            <a:rPr lang="en-US" sz="1100" b="0" baseline="0">
              <a:solidFill>
                <a:schemeClr val="tx1"/>
              </a:solidFill>
              <a:effectLst/>
              <a:latin typeface="+mn-lt"/>
              <a:ea typeface="+mn-ea"/>
              <a:cs typeface="+mn-cs"/>
            </a:rPr>
            <a:t>1pt for each set of constraints (1), (2) and (3) that includes comments</a:t>
          </a:r>
          <a:endParaRPr lang="en-US" sz="1100" b="0">
            <a:solidFill>
              <a:schemeClr val="tx1"/>
            </a:solidFill>
            <a:effectLst/>
            <a:latin typeface="+mn-lt"/>
            <a:ea typeface="+mn-ea"/>
            <a:cs typeface="+mn-cs"/>
          </a:endParaRPr>
        </a:p>
        <a:p>
          <a:pPr eaLnBrk="1" fontAlgn="auto" latinLnBrk="0" hangingPunct="1"/>
          <a:r>
            <a:rPr lang="en-US" sz="1100" b="1">
              <a:solidFill>
                <a:schemeClr val="tx1"/>
              </a:solidFill>
              <a:effectLst/>
              <a:latin typeface="+mn-lt"/>
              <a:ea typeface="+mn-ea"/>
              <a:cs typeface="+mn-cs"/>
            </a:rPr>
            <a:t>b)</a:t>
          </a:r>
        </a:p>
        <a:p>
          <a:pPr eaLnBrk="1" fontAlgn="auto" latinLnBrk="0" hangingPunct="1"/>
          <a:r>
            <a:rPr lang="en-US" sz="1100" b="0">
              <a:solidFill>
                <a:schemeClr val="tx1"/>
              </a:solidFill>
              <a:effectLst/>
              <a:latin typeface="+mn-lt"/>
              <a:ea typeface="+mn-ea"/>
              <a:cs typeface="+mn-cs"/>
            </a:rPr>
            <a:t>1pt for correct answers</a:t>
          </a:r>
          <a:endParaRPr lang="en-US" sz="1100" b="0" baseline="0">
            <a:solidFill>
              <a:schemeClr val="tx1"/>
            </a:solidFill>
            <a:effectLst/>
            <a:latin typeface="+mn-lt"/>
            <a:ea typeface="+mn-ea"/>
            <a:cs typeface="+mn-cs"/>
          </a:endParaRPr>
        </a:p>
        <a:p>
          <a:pPr eaLnBrk="1" fontAlgn="auto" latinLnBrk="0" hangingPunct="1"/>
          <a:r>
            <a:rPr lang="en-US" sz="1100" b="0" baseline="0">
              <a:solidFill>
                <a:schemeClr val="tx1"/>
              </a:solidFill>
              <a:effectLst/>
              <a:latin typeface="+mn-lt"/>
              <a:ea typeface="+mn-ea"/>
              <a:cs typeface="+mn-cs"/>
            </a:rPr>
            <a:t>0.5pts in an answer has small mistakes</a:t>
          </a:r>
          <a:endParaRPr lang="en-US" sz="1100" b="0">
            <a:solidFill>
              <a:schemeClr val="tx1"/>
            </a:solidFill>
            <a:effectLst/>
            <a:latin typeface="+mn-lt"/>
            <a:ea typeface="+mn-ea"/>
            <a:cs typeface="+mn-cs"/>
          </a:endParaRPr>
        </a:p>
        <a:p>
          <a:pPr eaLnBrk="1" fontAlgn="auto" latinLnBrk="0" hangingPunct="1"/>
          <a:r>
            <a:rPr lang="en-US" sz="1100" b="1">
              <a:solidFill>
                <a:schemeClr val="tx1"/>
              </a:solidFill>
              <a:effectLst/>
              <a:latin typeface="+mn-lt"/>
              <a:ea typeface="+mn-ea"/>
              <a:cs typeface="+mn-cs"/>
            </a:rPr>
            <a:t>c)</a:t>
          </a:r>
          <a:endParaRPr lang="fi-FI">
            <a:effectLst/>
          </a:endParaRPr>
        </a:p>
        <a:p>
          <a:pPr eaLnBrk="1" fontAlgn="auto" latinLnBrk="0" hangingPunct="1"/>
          <a:r>
            <a:rPr lang="en-US" sz="1100" b="0">
              <a:solidFill>
                <a:schemeClr val="tx1"/>
              </a:solidFill>
              <a:effectLst/>
              <a:latin typeface="+mn-lt"/>
              <a:ea typeface="+mn-ea"/>
              <a:cs typeface="+mn-cs"/>
            </a:rPr>
            <a:t>1pt for correct answers</a:t>
          </a:r>
          <a:endParaRPr lang="fi-FI">
            <a:effectLst/>
          </a:endParaRPr>
        </a:p>
        <a:p>
          <a:pPr eaLnBrk="1" fontAlgn="auto" latinLnBrk="0" hangingPunct="1"/>
          <a:r>
            <a:rPr lang="en-US" sz="1100" b="0" baseline="0">
              <a:solidFill>
                <a:schemeClr val="tx1"/>
              </a:solidFill>
              <a:effectLst/>
              <a:latin typeface="+mn-lt"/>
              <a:ea typeface="+mn-ea"/>
              <a:cs typeface="+mn-cs"/>
            </a:rPr>
            <a:t>0.5pts in an answer has small mistakes</a:t>
          </a:r>
          <a:endParaRPr lang="en-US" sz="1100" b="0" i="0" u="none" strike="noStrike">
            <a:solidFill>
              <a:schemeClr val="tx1"/>
            </a:solidFill>
            <a:effectLst/>
            <a:latin typeface="+mn-lt"/>
            <a:ea typeface="+mn-ea"/>
            <a:cs typeface="+mn-cs"/>
          </a:endParaRPr>
        </a:p>
        <a:p>
          <a:pPr eaLnBrk="1" fontAlgn="auto" latinLnBrk="0" hangingPunct="1"/>
          <a:r>
            <a:rPr lang="en-US" sz="1100" b="1">
              <a:solidFill>
                <a:schemeClr val="tx1"/>
              </a:solidFill>
              <a:effectLst/>
              <a:latin typeface="+mn-lt"/>
              <a:ea typeface="+mn-ea"/>
              <a:cs typeface="+mn-cs"/>
            </a:rPr>
            <a:t>d)</a:t>
          </a:r>
          <a:endParaRPr lang="fi-FI">
            <a:effectLst/>
          </a:endParaRPr>
        </a:p>
        <a:p>
          <a:pPr eaLnBrk="1" fontAlgn="auto" latinLnBrk="0" hangingPunct="1"/>
          <a:r>
            <a:rPr lang="en-US" sz="1100" b="0">
              <a:solidFill>
                <a:schemeClr val="tx1"/>
              </a:solidFill>
              <a:effectLst/>
              <a:latin typeface="+mn-lt"/>
              <a:ea typeface="+mn-ea"/>
              <a:cs typeface="+mn-cs"/>
            </a:rPr>
            <a:t>1pt for correct answers</a:t>
          </a:r>
          <a:endParaRPr lang="fi-FI">
            <a:effectLst/>
          </a:endParaRPr>
        </a:p>
        <a:p>
          <a:pPr eaLnBrk="1" fontAlgn="auto" latinLnBrk="0" hangingPunct="1"/>
          <a:r>
            <a:rPr lang="en-US" sz="1100" b="0" baseline="0">
              <a:solidFill>
                <a:schemeClr val="tx1"/>
              </a:solidFill>
              <a:effectLst/>
              <a:latin typeface="+mn-lt"/>
              <a:ea typeface="+mn-ea"/>
              <a:cs typeface="+mn-cs"/>
            </a:rPr>
            <a:t>0.5pts in an answer has small mistakes</a:t>
          </a:r>
          <a:endParaRPr lang="fi-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mn-lt"/>
            <a:ea typeface="+mn-ea"/>
            <a:cs typeface="+mn-cs"/>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146207</xdr:colOff>
      <xdr:row>1</xdr:row>
      <xdr:rowOff>7930</xdr:rowOff>
    </xdr:from>
    <xdr:ext cx="9539288" cy="11612569"/>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DDF8BE3-977D-484C-93CD-530CDCC84260}"/>
                </a:ext>
              </a:extLst>
            </xdr:cNvPr>
            <xdr:cNvSpPr txBox="1"/>
          </xdr:nvSpPr>
          <xdr:spPr>
            <a:xfrm>
              <a:off x="146207" y="190810"/>
              <a:ext cx="9539288" cy="11612569"/>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Transportation problem with non-linear costs (6 pts)</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P&amp;T company produces canned peas.</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Peas are prepared at three canneries and shipped by truck to four warehouses.</a:t>
              </a:r>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company has started a project that seeks to reduce transportation costs. The current monthly distribution of peas, which meets warehouse demands (</a:t>
              </a: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𝑤</m:t>
                      </m:r>
                    </m:e>
                    <m:sub>
                      <m:r>
                        <a:rPr lang="en-US" sz="1100" b="0" i="1" baseline="0">
                          <a:solidFill>
                            <a:schemeClr val="tx1"/>
                          </a:solidFill>
                          <a:effectLst/>
                          <a:latin typeface="Cambria Math" panose="02040503050406030204" pitchFamily="18" charset="0"/>
                          <a:ea typeface="+mn-ea"/>
                          <a:cs typeface="+mn-cs"/>
                        </a:rPr>
                        <m:t>𝑗</m:t>
                      </m:r>
                    </m:sub>
                  </m:sSub>
                  <m:r>
                    <a:rPr lang="en-US" sz="1100" b="0" i="0" baseline="0">
                      <a:solidFill>
                        <a:schemeClr val="tx1"/>
                      </a:solidFill>
                      <a:effectLst/>
                      <a:latin typeface="Cambria Math" panose="02040503050406030204" pitchFamily="18" charset="0"/>
                      <a:ea typeface="+mn-ea"/>
                      <a:cs typeface="+mn-cs"/>
                    </a:rPr>
                    <m:t>) </m:t>
                  </m:r>
                </m:oMath>
              </a14:m>
              <a:r>
                <a:rPr lang="en-US" sz="1100" b="0" i="0" baseline="0">
                  <a:solidFill>
                    <a:schemeClr val="tx1"/>
                  </a:solidFill>
                  <a:effectLst/>
                  <a:latin typeface="+mn-lt"/>
                  <a:ea typeface="+mn-ea"/>
                  <a:cs typeface="+mn-cs"/>
                </a:rPr>
                <a:t>and consumes production capacities of canneries (</a:t>
              </a:r>
              <a14:m>
                <m:oMath xmlns:m="http://schemas.openxmlformats.org/officeDocument/2006/math">
                  <m:sSub>
                    <m:sSubPr>
                      <m:ctrlPr>
                        <a:rPr lang="en-US" sz="1100" b="0" i="1" baseline="0">
                          <a:solidFill>
                            <a:schemeClr val="tx1"/>
                          </a:solidFill>
                          <a:effectLst/>
                          <a:latin typeface="Cambria Math" panose="02040503050406030204" pitchFamily="18" charset="0"/>
                          <a:ea typeface="+mn-ea"/>
                          <a:cs typeface="+mn-cs"/>
                        </a:rPr>
                      </m:ctrlPr>
                    </m:sSubPr>
                    <m:e>
                      <m:r>
                        <a:rPr lang="en-US" sz="1100" b="0" i="1" baseline="0">
                          <a:solidFill>
                            <a:schemeClr val="tx1"/>
                          </a:solidFill>
                          <a:effectLst/>
                          <a:latin typeface="Cambria Math" panose="02040503050406030204" pitchFamily="18" charset="0"/>
                          <a:ea typeface="+mn-ea"/>
                          <a:cs typeface="+mn-cs"/>
                        </a:rPr>
                        <m:t>𝑐</m:t>
                      </m:r>
                    </m:e>
                    <m:sub>
                      <m:r>
                        <a:rPr lang="en-US" sz="1100" b="0" i="1" baseline="0">
                          <a:solidFill>
                            <a:schemeClr val="tx1"/>
                          </a:solidFill>
                          <a:effectLst/>
                          <a:latin typeface="Cambria Math" panose="02040503050406030204" pitchFamily="18" charset="0"/>
                          <a:ea typeface="+mn-ea"/>
                          <a:cs typeface="+mn-cs"/>
                        </a:rPr>
                        <m:t>𝑖</m:t>
                      </m:r>
                    </m:sub>
                  </m:sSub>
                </m:oMath>
              </a14:m>
              <a:r>
                <a:rPr lang="en-US" sz="1100" b="0" i="0" baseline="0">
                  <a:solidFill>
                    <a:schemeClr val="tx1"/>
                  </a:solidFill>
                  <a:effectLst/>
                  <a:latin typeface="+mn-lt"/>
                  <a:ea typeface="+mn-ea"/>
                  <a:cs typeface="+mn-cs"/>
                </a:rPr>
                <a:t>), is presented in Table 1. </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As a part of the project, the company has collected data on the transportation distances between the canneries and the warehouses (Table 2). They have also looked at historical data on shipping costs, and noticed that the single truck cost per kilometer on a particular route increases if a lot of peas are transported along that route. It is suspected that P&amp;T is such a large player that its use of the trucking capacity affects prices. Specifically, P&amp;T has found that the regression model </a:t>
              </a:r>
            </a:p>
            <a:p>
              <a:endParaRPr lang="en-US" sz="1100" b="0" i="0" baseline="0">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d>
                      <m:dPr>
                        <m:begChr m:val="["/>
                        <m:endChr m:val="]"/>
                        <m:ctrlPr>
                          <a:rPr lang="en-US" sz="1100" b="0" i="1" baseline="0">
                            <a:solidFill>
                              <a:schemeClr val="tx1"/>
                            </a:solidFill>
                            <a:effectLst/>
                            <a:latin typeface="Cambria Math" panose="02040503050406030204" pitchFamily="18" charset="0"/>
                            <a:ea typeface="+mn-ea"/>
                            <a:cs typeface="+mn-cs"/>
                          </a:rPr>
                        </m:ctrlPr>
                      </m:dPr>
                      <m:e>
                        <m:r>
                          <a:rPr lang="en-US" sz="1100" b="0" i="1" baseline="0">
                            <a:solidFill>
                              <a:schemeClr val="tx1"/>
                            </a:solidFill>
                            <a:effectLst/>
                            <a:latin typeface="Cambria Math" panose="02040503050406030204" pitchFamily="18" charset="0"/>
                            <a:ea typeface="+mn-ea"/>
                            <a:cs typeface="+mn-cs"/>
                          </a:rPr>
                          <m:t>𝑐𝑜𝑠𝑡</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𝑜𝑓</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𝑎</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𝑠𝑖𝑛𝑔𝑙𝑒</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𝑡𝑟𝑢𝑐𝑘</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𝑝𝑒𝑟</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𝑘𝑚</m:t>
                        </m:r>
                        <m:r>
                          <a:rPr lang="en-US" sz="1100" b="0" i="1" baseline="0">
                            <a:solidFill>
                              <a:schemeClr val="tx1"/>
                            </a:solidFill>
                            <a:effectLst/>
                            <a:latin typeface="Cambria Math" panose="02040503050406030204" pitchFamily="18" charset="0"/>
                            <a:ea typeface="+mn-ea"/>
                            <a:cs typeface="+mn-cs"/>
                          </a:rPr>
                          <m:t> </m:t>
                        </m:r>
                      </m:e>
                    </m:d>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𝑎</m:t>
                    </m:r>
                    <m:r>
                      <a:rPr lang="en-US" sz="1100" b="0" i="1" baseline="0">
                        <a:solidFill>
                          <a:schemeClr val="tx1"/>
                        </a:solidFill>
                        <a:effectLst/>
                        <a:latin typeface="Cambria Math" panose="02040503050406030204" pitchFamily="18" charset="0"/>
                        <a:ea typeface="+mn-ea"/>
                        <a:cs typeface="+mn-cs"/>
                      </a:rPr>
                      <m:t>×</m:t>
                    </m:r>
                    <m:d>
                      <m:dPr>
                        <m:begChr m:val="["/>
                        <m:endChr m:val="]"/>
                        <m:ctrlPr>
                          <a:rPr lang="en-US" sz="1100" b="0" i="1" baseline="0">
                            <a:solidFill>
                              <a:schemeClr val="tx1"/>
                            </a:solidFill>
                            <a:effectLst/>
                            <a:latin typeface="Cambria Math" panose="02040503050406030204" pitchFamily="18" charset="0"/>
                            <a:ea typeface="+mn-ea"/>
                            <a:cs typeface="+mn-cs"/>
                          </a:rPr>
                        </m:ctrlPr>
                      </m:dPr>
                      <m:e>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𝑜𝑓</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𝑡𝑟𝑢𝑐𝑘𝑠</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𝑜𝑛</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𝑡h𝑒</m:t>
                        </m:r>
                        <m:r>
                          <a:rPr lang="en-US" sz="1100" b="0" i="1" baseline="0">
                            <a:solidFill>
                              <a:schemeClr val="tx1"/>
                            </a:solidFill>
                            <a:effectLst/>
                            <a:latin typeface="Cambria Math" panose="02040503050406030204" pitchFamily="18" charset="0"/>
                            <a:ea typeface="+mn-ea"/>
                            <a:cs typeface="+mn-cs"/>
                          </a:rPr>
                          <m:t> </m:t>
                        </m:r>
                        <m:r>
                          <a:rPr lang="en-US" sz="1100" b="0" i="1" baseline="0">
                            <a:solidFill>
                              <a:schemeClr val="tx1"/>
                            </a:solidFill>
                            <a:effectLst/>
                            <a:latin typeface="Cambria Math" panose="02040503050406030204" pitchFamily="18" charset="0"/>
                            <a:ea typeface="+mn-ea"/>
                            <a:cs typeface="+mn-cs"/>
                          </a:rPr>
                          <m:t>𝑟𝑜𝑢𝑡𝑒</m:t>
                        </m:r>
                      </m:e>
                    </m:d>
                    <m:r>
                      <a:rPr lang="en-US" sz="1100" b="0" i="1" baseline="0">
                        <a:solidFill>
                          <a:schemeClr val="tx1"/>
                        </a:solidFill>
                        <a:effectLst/>
                        <a:latin typeface="Cambria Math" panose="02040503050406030204" pitchFamily="18" charset="0"/>
                        <a:ea typeface="+mn-ea"/>
                        <a:cs typeface="+mn-cs"/>
                      </a:rPr>
                      <m:t>+</m:t>
                    </m:r>
                    <m:r>
                      <a:rPr lang="en-US" sz="1100" b="0" i="1" baseline="0">
                        <a:solidFill>
                          <a:schemeClr val="tx1"/>
                        </a:solidFill>
                        <a:effectLst/>
                        <a:latin typeface="Cambria Math" panose="02040503050406030204" pitchFamily="18" charset="0"/>
                        <a:ea typeface="+mn-ea"/>
                        <a:cs typeface="+mn-cs"/>
                      </a:rPr>
                      <m:t>𝑏</m:t>
                    </m:r>
                    <m:r>
                      <a:rPr lang="en-US" sz="1100" b="0" i="1" baseline="0">
                        <a:solidFill>
                          <a:schemeClr val="tx1"/>
                        </a:solidFill>
                        <a:effectLst/>
                        <a:latin typeface="Cambria Math" panose="02040503050406030204" pitchFamily="18" charset="0"/>
                        <a:ea typeface="+mn-ea"/>
                        <a:cs typeface="+mn-cs"/>
                      </a:rPr>
                      <m:t> </m:t>
                    </m:r>
                  </m:oMath>
                </m:oMathPara>
              </a14:m>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fits the historical data well when coefficients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𝑎</m:t>
                  </m:r>
                </m:oMath>
              </a14:m>
              <a:r>
                <a:rPr lang="en-US" sz="1100" b="0" i="0" baseline="0">
                  <a:solidFill>
                    <a:schemeClr val="tx1"/>
                  </a:solidFill>
                  <a:effectLst/>
                  <a:latin typeface="+mn-lt"/>
                  <a:ea typeface="+mn-ea"/>
                  <a:cs typeface="+mn-cs"/>
                </a:rPr>
                <a:t> and </a:t>
              </a:r>
              <a14:m>
                <m:oMath xmlns:m="http://schemas.openxmlformats.org/officeDocument/2006/math">
                  <m:r>
                    <a:rPr lang="en-US" sz="1100" b="0" i="1" baseline="0">
                      <a:solidFill>
                        <a:schemeClr val="tx1"/>
                      </a:solidFill>
                      <a:effectLst/>
                      <a:latin typeface="Cambria Math" panose="02040503050406030204" pitchFamily="18" charset="0"/>
                      <a:ea typeface="+mn-ea"/>
                      <a:cs typeface="+mn-cs"/>
                    </a:rPr>
                    <m:t>𝑏</m:t>
                  </m:r>
                </m:oMath>
              </a14:m>
              <a:r>
                <a:rPr lang="en-US" sz="1100" b="0" i="0" baseline="0">
                  <a:solidFill>
                    <a:schemeClr val="tx1"/>
                  </a:solidFill>
                  <a:effectLst/>
                  <a:latin typeface="+mn-lt"/>
                  <a:ea typeface="+mn-ea"/>
                  <a:cs typeface="+mn-cs"/>
                </a:rPr>
                <a:t> have the values presented in Table 3.</a:t>
              </a: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Task (a): Mathematically formulate an NLP model to minimize transportation costs so that demands are satisfied and capacities are not exceeded. Use the notation </a:t>
              </a:r>
              <a14:m>
                <m:oMath xmlns:m="http://schemas.openxmlformats.org/officeDocument/2006/math">
                  <m:sSub>
                    <m:sSubPr>
                      <m:ctrlPr>
                        <a:rPr lang="en-US" sz="1100" b="0" i="1" baseline="0">
                          <a:solidFill>
                            <a:srgbClr val="FF0000"/>
                          </a:solidFill>
                          <a:effectLst/>
                          <a:latin typeface="Cambria Math" panose="02040503050406030204" pitchFamily="18" charset="0"/>
                          <a:ea typeface="+mn-ea"/>
                          <a:cs typeface="+mn-cs"/>
                        </a:rPr>
                      </m:ctrlPr>
                    </m:sSubPr>
                    <m:e>
                      <m:r>
                        <a:rPr lang="en-US" sz="1100" b="0" i="1" baseline="0">
                          <a:solidFill>
                            <a:srgbClr val="FF0000"/>
                          </a:solidFill>
                          <a:effectLst/>
                          <a:latin typeface="Cambria Math" panose="02040503050406030204" pitchFamily="18" charset="0"/>
                          <a:ea typeface="+mn-ea"/>
                          <a:cs typeface="+mn-cs"/>
                        </a:rPr>
                        <m:t>𝑥</m:t>
                      </m:r>
                    </m:e>
                    <m:sub>
                      <m:r>
                        <a:rPr lang="en-US" sz="1100" b="0" i="1" baseline="0">
                          <a:solidFill>
                            <a:srgbClr val="FF0000"/>
                          </a:solidFill>
                          <a:effectLst/>
                          <a:latin typeface="Cambria Math" panose="02040503050406030204" pitchFamily="18" charset="0"/>
                          <a:ea typeface="+mn-ea"/>
                          <a:cs typeface="+mn-cs"/>
                        </a:rPr>
                        <m:t>𝑖𝑗</m:t>
                      </m:r>
                    </m:sub>
                  </m:sSub>
                </m:oMath>
              </a14:m>
              <a:r>
                <a:rPr lang="en-US" sz="1100" baseline="0">
                  <a:solidFill>
                    <a:srgbClr val="FF0000"/>
                  </a:solidFill>
                  <a:effectLst/>
                  <a:latin typeface="+mn-lt"/>
                  <a:ea typeface="+mn-ea"/>
                  <a:cs typeface="+mn-cs"/>
                </a:rPr>
                <a:t>,  </a:t>
              </a:r>
              <a14:m>
                <m:oMath xmlns:m="http://schemas.openxmlformats.org/officeDocument/2006/math">
                  <m:r>
                    <a:rPr lang="en-US" sz="1100" b="0" i="1">
                      <a:solidFill>
                        <a:srgbClr val="FF0000"/>
                      </a:solidFill>
                      <a:effectLst/>
                      <a:latin typeface="Cambria Math" panose="02040503050406030204" pitchFamily="18" charset="0"/>
                      <a:ea typeface="+mn-ea"/>
                      <a:cs typeface="+mn-cs"/>
                    </a:rPr>
                    <m:t>𝑖</m:t>
                  </m:r>
                  <m:r>
                    <a:rPr lang="en-US" sz="1100" b="0" i="1">
                      <a:solidFill>
                        <a:srgbClr val="FF0000"/>
                      </a:solidFill>
                      <a:effectLst/>
                      <a:latin typeface="Cambria Math" panose="02040503050406030204" pitchFamily="18" charset="0"/>
                      <a:ea typeface="+mn-ea"/>
                      <a:cs typeface="+mn-cs"/>
                    </a:rPr>
                    <m:t>∈</m:t>
                  </m:r>
                  <m:d>
                    <m:dPr>
                      <m:begChr m:val="{"/>
                      <m:endChr m:val="}"/>
                      <m:ctrlPr>
                        <a:rPr lang="en-US" sz="1100" b="0" i="1">
                          <a:solidFill>
                            <a:srgbClr val="FF0000"/>
                          </a:solidFill>
                          <a:effectLst/>
                          <a:latin typeface="Cambria Math" panose="02040503050406030204" pitchFamily="18" charset="0"/>
                          <a:ea typeface="+mn-ea"/>
                          <a:cs typeface="+mn-cs"/>
                        </a:rPr>
                      </m:ctrlPr>
                    </m:dPr>
                    <m:e>
                      <m:r>
                        <a:rPr lang="en-US" sz="1100" b="0" i="1">
                          <a:solidFill>
                            <a:srgbClr val="FF0000"/>
                          </a:solidFill>
                          <a:effectLst/>
                          <a:latin typeface="Cambria Math" panose="02040503050406030204" pitchFamily="18" charset="0"/>
                          <a:ea typeface="+mn-ea"/>
                          <a:cs typeface="+mn-cs"/>
                        </a:rPr>
                        <m:t>1,…,3</m:t>
                      </m:r>
                    </m:e>
                  </m:d>
                  <m:r>
                    <a:rPr lang="en-US" sz="1100" b="0" i="1">
                      <a:solidFill>
                        <a:srgbClr val="FF0000"/>
                      </a:solidFill>
                      <a:effectLst/>
                      <a:latin typeface="Cambria Math" panose="02040503050406030204" pitchFamily="18" charset="0"/>
                      <a:ea typeface="+mn-ea"/>
                      <a:cs typeface="+mn-cs"/>
                    </a:rPr>
                    <m:t>, </m:t>
                  </m:r>
                  <m:r>
                    <a:rPr lang="en-US" sz="1100" b="0" i="1">
                      <a:solidFill>
                        <a:srgbClr val="FF0000"/>
                      </a:solidFill>
                      <a:effectLst/>
                      <a:latin typeface="Cambria Math" panose="02040503050406030204" pitchFamily="18" charset="0"/>
                      <a:ea typeface="+mn-ea"/>
                      <a:cs typeface="+mn-cs"/>
                    </a:rPr>
                    <m:t>𝑗</m:t>
                  </m:r>
                  <m:r>
                    <a:rPr lang="en-US" sz="1100" b="0" i="1">
                      <a:solidFill>
                        <a:srgbClr val="FF0000"/>
                      </a:solidFill>
                      <a:effectLst/>
                      <a:latin typeface="Cambria Math" panose="02040503050406030204" pitchFamily="18" charset="0"/>
                      <a:ea typeface="+mn-ea"/>
                      <a:cs typeface="+mn-cs"/>
                    </a:rPr>
                    <m:t>∈</m:t>
                  </m:r>
                  <m:d>
                    <m:dPr>
                      <m:begChr m:val="{"/>
                      <m:endChr m:val="}"/>
                      <m:ctrlPr>
                        <a:rPr lang="en-US" sz="1100" b="0" i="1">
                          <a:solidFill>
                            <a:srgbClr val="FF0000"/>
                          </a:solidFill>
                          <a:effectLst/>
                          <a:latin typeface="Cambria Math" panose="02040503050406030204" pitchFamily="18" charset="0"/>
                          <a:ea typeface="+mn-ea"/>
                          <a:cs typeface="+mn-cs"/>
                        </a:rPr>
                      </m:ctrlPr>
                    </m:dPr>
                    <m:e>
                      <m:r>
                        <a:rPr lang="en-US" sz="1100" b="0" i="1">
                          <a:solidFill>
                            <a:srgbClr val="FF0000"/>
                          </a:solidFill>
                          <a:effectLst/>
                          <a:latin typeface="Cambria Math" panose="02040503050406030204" pitchFamily="18" charset="0"/>
                          <a:ea typeface="+mn-ea"/>
                          <a:cs typeface="+mn-cs"/>
                        </a:rPr>
                        <m:t>1,…,4</m:t>
                      </m:r>
                    </m:e>
                  </m:d>
                </m:oMath>
              </a14:m>
              <a:r>
                <a:rPr lang="en-US" sz="1100" baseline="0">
                  <a:solidFill>
                    <a:srgbClr val="FF0000"/>
                  </a:solidFill>
                  <a:effectLst/>
                  <a:latin typeface="+mn-lt"/>
                  <a:ea typeface="+mn-ea"/>
                  <a:cs typeface="+mn-cs"/>
                </a:rPr>
                <a:t>, for the decision variables representing the transportation volumes (in number of trucks). For the fixed parameters use, </a:t>
              </a:r>
              <a:r>
                <a:rPr lang="en-US" sz="1100" b="0" i="0" baseline="0">
                  <a:solidFill>
                    <a:srgbClr val="FF0000"/>
                  </a:solidFill>
                  <a:effectLst/>
                  <a:latin typeface="+mn-lt"/>
                  <a:ea typeface="+mn-ea"/>
                  <a:cs typeface="+mn-cs"/>
                </a:rPr>
                <a:t>in addition to </a:t>
              </a:r>
              <a14:m>
                <m:oMath xmlns:m="http://schemas.openxmlformats.org/officeDocument/2006/math">
                  <m:r>
                    <a:rPr lang="en-US" sz="1100" b="0" i="1" baseline="0">
                      <a:solidFill>
                        <a:srgbClr val="FF0000"/>
                      </a:solidFill>
                      <a:effectLst/>
                      <a:latin typeface="Cambria Math" panose="02040503050406030204" pitchFamily="18" charset="0"/>
                      <a:ea typeface="+mn-ea"/>
                      <a:cs typeface="+mn-cs"/>
                    </a:rPr>
                    <m:t>𝑎</m:t>
                  </m:r>
                </m:oMath>
              </a14:m>
              <a:r>
                <a:rPr lang="en-US" sz="1100" b="0" i="0" baseline="0">
                  <a:solidFill>
                    <a:srgbClr val="FF0000"/>
                  </a:solidFill>
                  <a:effectLst/>
                  <a:latin typeface="+mn-lt"/>
                  <a:ea typeface="+mn-ea"/>
                  <a:cs typeface="+mn-cs"/>
                </a:rPr>
                <a:t> and </a:t>
              </a:r>
              <a14:m>
                <m:oMath xmlns:m="http://schemas.openxmlformats.org/officeDocument/2006/math">
                  <m:r>
                    <a:rPr lang="en-US" sz="1100" b="0" i="1" baseline="0">
                      <a:solidFill>
                        <a:srgbClr val="FF0000"/>
                      </a:solidFill>
                      <a:effectLst/>
                      <a:latin typeface="Cambria Math" panose="02040503050406030204" pitchFamily="18" charset="0"/>
                      <a:ea typeface="+mn-ea"/>
                      <a:cs typeface="+mn-cs"/>
                    </a:rPr>
                    <m:t>𝑏</m:t>
                  </m:r>
                </m:oMath>
              </a14:m>
              <a:r>
                <a:rPr lang="en-US" sz="1100" b="0" i="0" baseline="0">
                  <a:solidFill>
                    <a:srgbClr val="FF0000"/>
                  </a:solidFill>
                  <a:effectLst/>
                  <a:latin typeface="+mn-lt"/>
                  <a:ea typeface="+mn-ea"/>
                  <a:cs typeface="+mn-cs"/>
                </a:rPr>
                <a:t>, the following symbols: </a:t>
              </a:r>
              <a:r>
                <a:rPr lang="en-US" sz="1100" baseline="0">
                  <a:solidFill>
                    <a:srgbClr val="FF0000"/>
                  </a:solidFill>
                  <a:effectLst/>
                  <a:latin typeface="+mn-lt"/>
                  <a:ea typeface="+mn-ea"/>
                  <a:cs typeface="+mn-cs"/>
                </a:rPr>
                <a:t> </a:t>
              </a:r>
              <a14:m>
                <m:oMath xmlns:m="http://schemas.openxmlformats.org/officeDocument/2006/math">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𝑑</m:t>
                      </m:r>
                    </m:e>
                    <m:sub>
                      <m:r>
                        <a:rPr lang="en-US" sz="1100" b="0" i="1">
                          <a:solidFill>
                            <a:srgbClr val="FF0000"/>
                          </a:solidFill>
                          <a:effectLst/>
                          <a:latin typeface="Cambria Math" panose="02040503050406030204" pitchFamily="18" charset="0"/>
                          <a:ea typeface="+mn-ea"/>
                          <a:cs typeface="+mn-cs"/>
                        </a:rPr>
                        <m:t>𝑖𝑗</m:t>
                      </m:r>
                    </m:sub>
                  </m:sSub>
                </m:oMath>
              </a14:m>
              <a:r>
                <a:rPr lang="en-US" sz="1100" baseline="0">
                  <a:solidFill>
                    <a:srgbClr val="FF0000"/>
                  </a:solidFill>
                  <a:effectLst/>
                  <a:latin typeface="+mn-lt"/>
                  <a:ea typeface="+mn-ea"/>
                  <a:cs typeface="+mn-cs"/>
                </a:rPr>
                <a:t> for distances, </a:t>
              </a:r>
              <a14:m>
                <m:oMath xmlns:m="http://schemas.openxmlformats.org/officeDocument/2006/math">
                  <m:sSub>
                    <m:sSubPr>
                      <m:ctrlPr>
                        <a:rPr lang="en-US" sz="1100" b="0" i="1" baseline="0">
                          <a:solidFill>
                            <a:srgbClr val="FF0000"/>
                          </a:solidFill>
                          <a:effectLst/>
                          <a:latin typeface="Cambria Math" panose="02040503050406030204" pitchFamily="18" charset="0"/>
                          <a:ea typeface="+mn-ea"/>
                          <a:cs typeface="+mn-cs"/>
                        </a:rPr>
                      </m:ctrlPr>
                    </m:sSubPr>
                    <m:e>
                      <m:r>
                        <a:rPr lang="en-US" sz="1100" b="0" i="1" baseline="0">
                          <a:solidFill>
                            <a:srgbClr val="FF0000"/>
                          </a:solidFill>
                          <a:effectLst/>
                          <a:latin typeface="Cambria Math" panose="02040503050406030204" pitchFamily="18" charset="0"/>
                          <a:ea typeface="+mn-ea"/>
                          <a:cs typeface="+mn-cs"/>
                        </a:rPr>
                        <m:t>𝑐</m:t>
                      </m:r>
                    </m:e>
                    <m:sub>
                      <m:r>
                        <a:rPr lang="en-US" sz="1100" b="0" i="1" baseline="0">
                          <a:solidFill>
                            <a:srgbClr val="FF0000"/>
                          </a:solidFill>
                          <a:effectLst/>
                          <a:latin typeface="Cambria Math" panose="02040503050406030204" pitchFamily="18" charset="0"/>
                          <a:ea typeface="+mn-ea"/>
                          <a:cs typeface="+mn-cs"/>
                        </a:rPr>
                        <m:t>𝑖</m:t>
                      </m:r>
                    </m:sub>
                  </m:sSub>
                </m:oMath>
              </a14:m>
              <a:r>
                <a:rPr lang="en-US" sz="1100" baseline="0">
                  <a:solidFill>
                    <a:srgbClr val="FF0000"/>
                  </a:solidFill>
                  <a:effectLst/>
                  <a:latin typeface="+mn-lt"/>
                  <a:ea typeface="+mn-ea"/>
                  <a:cs typeface="+mn-cs"/>
                </a:rPr>
                <a:t> for cannery capacities and </a:t>
              </a:r>
              <a14:m>
                <m:oMath xmlns:m="http://schemas.openxmlformats.org/officeDocument/2006/math">
                  <m:sSub>
                    <m:sSubPr>
                      <m:ctrlPr>
                        <a:rPr lang="en-US" sz="1100" b="0" i="1" baseline="0">
                          <a:solidFill>
                            <a:srgbClr val="FF0000"/>
                          </a:solidFill>
                          <a:effectLst/>
                          <a:latin typeface="Cambria Math" panose="02040503050406030204" pitchFamily="18" charset="0"/>
                          <a:ea typeface="+mn-ea"/>
                          <a:cs typeface="+mn-cs"/>
                        </a:rPr>
                      </m:ctrlPr>
                    </m:sSubPr>
                    <m:e>
                      <m:r>
                        <a:rPr lang="en-US" sz="1100" b="0" i="1" baseline="0">
                          <a:solidFill>
                            <a:srgbClr val="FF0000"/>
                          </a:solidFill>
                          <a:effectLst/>
                          <a:latin typeface="Cambria Math" panose="02040503050406030204" pitchFamily="18" charset="0"/>
                          <a:ea typeface="+mn-ea"/>
                          <a:cs typeface="+mn-cs"/>
                        </a:rPr>
                        <m:t>𝑤</m:t>
                      </m:r>
                    </m:e>
                    <m:sub>
                      <m:r>
                        <a:rPr lang="en-US" sz="1100" b="0" i="1" baseline="0">
                          <a:solidFill>
                            <a:srgbClr val="FF0000"/>
                          </a:solidFill>
                          <a:effectLst/>
                          <a:latin typeface="Cambria Math" panose="02040503050406030204" pitchFamily="18" charset="0"/>
                          <a:ea typeface="+mn-ea"/>
                          <a:cs typeface="+mn-cs"/>
                        </a:rPr>
                        <m:t>𝑗</m:t>
                      </m:r>
                    </m:sub>
                  </m:sSub>
                </m:oMath>
              </a14:m>
              <a:r>
                <a:rPr lang="en-US" sz="1100" baseline="0">
                  <a:solidFill>
                    <a:srgbClr val="FF0000"/>
                  </a:solidFill>
                  <a:effectLst/>
                  <a:latin typeface="+mn-lt"/>
                  <a:ea typeface="+mn-ea"/>
                  <a:cs typeface="+mn-cs"/>
                </a:rPr>
                <a:t> for warehouse demands. (2p)</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solidFill>
                <a:effectLst/>
                <a:latin typeface="+mn-lt"/>
                <a:ea typeface="+mn-ea"/>
                <a:cs typeface="+mn-cs"/>
              </a:endParaRPr>
            </a:p>
            <a:p>
              <a:r>
                <a:rPr lang="fi-FI" sz="1100" b="1" i="0">
                  <a:solidFill>
                    <a:schemeClr val="tx1"/>
                  </a:solidFill>
                  <a:effectLst/>
                  <a:latin typeface="+mn-lt"/>
                  <a:ea typeface="+mn-ea"/>
                  <a:cs typeface="+mn-cs"/>
                </a:rPr>
                <a:t>Parameters:</a:t>
              </a:r>
            </a:p>
            <a:p>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𝑑</m:t>
                      </m:r>
                    </m:e>
                    <m:sub>
                      <m:r>
                        <a:rPr lang="en-US" sz="1100" b="0" i="1">
                          <a:solidFill>
                            <a:schemeClr val="tx1"/>
                          </a:solidFill>
                          <a:effectLst/>
                          <a:latin typeface="Cambria Math" panose="02040503050406030204" pitchFamily="18" charset="0"/>
                          <a:ea typeface="+mn-ea"/>
                          <a:cs typeface="+mn-cs"/>
                        </a:rPr>
                        <m:t>𝑖𝑗</m:t>
                      </m:r>
                    </m:sub>
                  </m:sSub>
                </m:oMath>
              </a14:m>
              <a:r>
                <a:rPr lang="fi-FI" sz="1100" b="0" i="0">
                  <a:solidFill>
                    <a:schemeClr val="tx1"/>
                  </a:solidFill>
                  <a:effectLst/>
                  <a:latin typeface="+mn-lt"/>
                  <a:ea typeface="+mn-ea"/>
                  <a:cs typeface="+mn-cs"/>
                </a:rPr>
                <a:t>: Distance from Cannery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to Warehouse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(in kilometers)</a:t>
              </a:r>
            </a:p>
            <a:p>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m:t>
                      </m:r>
                    </m:e>
                    <m:sub>
                      <m:r>
                        <a:rPr lang="en-US" sz="1100" b="0" i="1">
                          <a:solidFill>
                            <a:schemeClr val="tx1"/>
                          </a:solidFill>
                          <a:effectLst/>
                          <a:latin typeface="Cambria Math" panose="02040503050406030204" pitchFamily="18" charset="0"/>
                          <a:ea typeface="+mn-ea"/>
                          <a:cs typeface="+mn-cs"/>
                        </a:rPr>
                        <m:t>𝑖</m:t>
                      </m:r>
                    </m:sub>
                  </m:sSub>
                </m:oMath>
              </a14:m>
              <a:r>
                <a:rPr lang="fi-FI" sz="1100" b="0" i="0">
                  <a:solidFill>
                    <a:schemeClr val="tx1"/>
                  </a:solidFill>
                  <a:effectLst/>
                  <a:latin typeface="+mn-lt"/>
                  <a:ea typeface="+mn-ea"/>
                  <a:cs typeface="+mn-cs"/>
                </a:rPr>
                <a:t>​: Capacity of Cannery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(in number of trucks)</a:t>
              </a:r>
            </a:p>
            <a:p>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𝑤</m:t>
                      </m:r>
                    </m:e>
                    <m:sub>
                      <m:r>
                        <a:rPr lang="en-US" sz="1100" b="0" i="1">
                          <a:solidFill>
                            <a:schemeClr val="tx1"/>
                          </a:solidFill>
                          <a:effectLst/>
                          <a:latin typeface="Cambria Math" panose="02040503050406030204" pitchFamily="18" charset="0"/>
                          <a:ea typeface="+mn-ea"/>
                          <a:cs typeface="+mn-cs"/>
                        </a:rPr>
                        <m:t>𝑗</m:t>
                      </m:r>
                    </m:sub>
                  </m:sSub>
                </m:oMath>
              </a14:m>
              <a:r>
                <a:rPr lang="fi-FI" sz="1100" b="0" i="0">
                  <a:solidFill>
                    <a:schemeClr val="tx1"/>
                  </a:solidFill>
                  <a:effectLst/>
                  <a:latin typeface="+mn-lt"/>
                  <a:ea typeface="+mn-ea"/>
                  <a:cs typeface="+mn-cs"/>
                </a:rPr>
                <a:t>: Demand at Warehouse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(in number of trucks)</a:t>
              </a:r>
            </a:p>
            <a:p>
              <a:r>
                <a:rPr lang="fi-FI" sz="1100" b="0" i="1">
                  <a:solidFill>
                    <a:schemeClr val="tx1"/>
                  </a:solidFill>
                  <a:effectLst/>
                  <a:latin typeface="+mn-lt"/>
                  <a:ea typeface="+mn-ea"/>
                  <a:cs typeface="+mn-cs"/>
                </a:rPr>
                <a:t>a</a:t>
              </a:r>
              <a:r>
                <a:rPr lang="fi-FI" sz="1100" b="0" i="0">
                  <a:solidFill>
                    <a:schemeClr val="tx1"/>
                  </a:solidFill>
                  <a:effectLst/>
                  <a:latin typeface="+mn-lt"/>
                  <a:ea typeface="+mn-ea"/>
                  <a:cs typeface="+mn-cs"/>
                </a:rPr>
                <a:t>, </a:t>
              </a:r>
              <a:r>
                <a:rPr lang="fi-FI" sz="1100" b="0" i="1">
                  <a:solidFill>
                    <a:schemeClr val="tx1"/>
                  </a:solidFill>
                  <a:effectLst/>
                  <a:latin typeface="+mn-lt"/>
                  <a:ea typeface="+mn-ea"/>
                  <a:cs typeface="+mn-cs"/>
                </a:rPr>
                <a:t>b</a:t>
              </a:r>
              <a:r>
                <a:rPr lang="fi-FI" sz="1100" b="0" i="0">
                  <a:solidFill>
                    <a:schemeClr val="tx1"/>
                  </a:solidFill>
                  <a:effectLst/>
                  <a:latin typeface="+mn-lt"/>
                  <a:ea typeface="+mn-ea"/>
                  <a:cs typeface="+mn-cs"/>
                </a:rPr>
                <a:t>: Coefficients for the regression model determining transportation cost per km per truck</a:t>
              </a:r>
            </a:p>
            <a:p>
              <a:endParaRPr lang="en-US" sz="1100" b="0" i="0" baseline="0">
                <a:solidFill>
                  <a:schemeClr val="tx1"/>
                </a:solidFill>
                <a:effectLst/>
                <a:latin typeface="+mn-lt"/>
                <a:ea typeface="+mn-ea"/>
                <a:cs typeface="+mn-cs"/>
              </a:endParaRPr>
            </a:p>
            <a:p>
              <a:r>
                <a:rPr lang="fi-FI" sz="1100" b="1" i="0">
                  <a:solidFill>
                    <a:schemeClr val="tx1"/>
                  </a:solidFill>
                  <a:effectLst/>
                  <a:latin typeface="+mn-lt"/>
                  <a:ea typeface="+mn-ea"/>
                  <a:cs typeface="+mn-cs"/>
                </a:rPr>
                <a:t>Decision Variables:</a:t>
              </a:r>
            </a:p>
            <a:p>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oMath>
              </a14:m>
              <a:r>
                <a:rPr lang="fi-FI" sz="1100" b="0" i="0">
                  <a:solidFill>
                    <a:schemeClr val="tx1"/>
                  </a:solidFill>
                  <a:effectLst/>
                  <a:latin typeface="+mn-lt"/>
                  <a:ea typeface="+mn-ea"/>
                  <a:cs typeface="+mn-cs"/>
                </a:rPr>
                <a:t>: Number of trucks transporting peas from Cannery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to Warehouse </a:t>
              </a:r>
              <a:r>
                <a:rPr lang="fi-FI" sz="1100" b="0" i="1">
                  <a:solidFill>
                    <a:schemeClr val="tx1"/>
                  </a:solidFill>
                  <a:effectLst/>
                  <a:latin typeface="+mn-lt"/>
                  <a:ea typeface="+mn-ea"/>
                  <a:cs typeface="+mn-cs"/>
                </a:rPr>
                <a:t>j</a:t>
              </a:r>
              <a:endParaRPr lang="fi-FI" sz="1100" b="0" i="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fi-FI" sz="1100" b="1" i="0">
                  <a:solidFill>
                    <a:schemeClr val="tx1"/>
                  </a:solidFill>
                  <a:effectLst/>
                  <a:latin typeface="+mn-lt"/>
                  <a:ea typeface="+mn-ea"/>
                  <a:cs typeface="+mn-cs"/>
                </a:rPr>
                <a:t>Objective Function:</a:t>
              </a:r>
            </a:p>
            <a:p>
              <a:r>
                <a:rPr lang="fi-FI" sz="1100" b="0" i="0">
                  <a:solidFill>
                    <a:schemeClr val="tx1"/>
                  </a:solidFill>
                  <a:effectLst/>
                  <a:latin typeface="+mn-lt"/>
                  <a:ea typeface="+mn-ea"/>
                  <a:cs typeface="+mn-cs"/>
                </a:rPr>
                <a:t>Minimize the total transportation cost, which is a function of the number of trucks on each route and the distances:</a:t>
              </a: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ea typeface="+mn-ea"/>
                  <a:cs typeface="+mn-cs"/>
                </a:rPr>
                <a:t> </a:t>
              </a:r>
              <a14:m>
                <m:oMath xmlns:m="http://schemas.openxmlformats.org/officeDocument/2006/math">
                  <m:r>
                    <m:rPr>
                      <m:sty m:val="p"/>
                    </m:rPr>
                    <a:rPr lang="en-US" sz="1100" b="0" i="0">
                      <a:solidFill>
                        <a:schemeClr val="tx1"/>
                      </a:solidFill>
                      <a:effectLst/>
                      <a:latin typeface="Cambria Math" panose="02040503050406030204" pitchFamily="18" charset="0"/>
                      <a:ea typeface="+mn-ea"/>
                      <a:cs typeface="+mn-cs"/>
                    </a:rPr>
                    <m:t>min</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z</m:t>
                  </m:r>
                  <m:r>
                    <a:rPr lang="en-US" sz="1100" b="0" i="0">
                      <a:solidFill>
                        <a:schemeClr val="tx1"/>
                      </a:solidFill>
                      <a:effectLst/>
                      <a:latin typeface="Cambria Math" panose="02040503050406030204" pitchFamily="18" charset="0"/>
                      <a:ea typeface="+mn-ea"/>
                      <a:cs typeface="+mn-cs"/>
                    </a:rPr>
                    <m:t>= </m:t>
                  </m:r>
                  <m:nary>
                    <m:naryPr>
                      <m:chr m:val="∑"/>
                      <m:ctrlPr>
                        <a:rPr lang="en-US" sz="1100" b="0" i="1">
                          <a:solidFill>
                            <a:schemeClr val="tx1"/>
                          </a:solidFill>
                          <a:effectLst/>
                          <a:latin typeface="Cambria Math" panose="02040503050406030204" pitchFamily="18" charset="0"/>
                          <a:ea typeface="+mn-ea"/>
                          <a:cs typeface="+mn-cs"/>
                        </a:rPr>
                      </m:ctrlPr>
                    </m:naryPr>
                    <m:sub>
                      <m:r>
                        <m:rPr>
                          <m:brk m:alnAt="23"/>
                        </m:rP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=1</m:t>
                      </m:r>
                    </m:sub>
                    <m:sup>
                      <m:r>
                        <a:rPr lang="en-US" sz="1100" b="0" i="1">
                          <a:solidFill>
                            <a:schemeClr val="tx1"/>
                          </a:solidFill>
                          <a:effectLst/>
                          <a:latin typeface="Cambria Math" panose="02040503050406030204" pitchFamily="18" charset="0"/>
                          <a:ea typeface="+mn-ea"/>
                          <a:cs typeface="+mn-cs"/>
                        </a:rPr>
                        <m:t>3</m:t>
                      </m:r>
                    </m:sup>
                    <m:e>
                      <m:nary>
                        <m:naryPr>
                          <m:chr m:val="∑"/>
                          <m:ctrlPr>
                            <a:rPr lang="en-US" sz="1100" b="0" i="1">
                              <a:solidFill>
                                <a:schemeClr val="tx1"/>
                              </a:solidFill>
                              <a:effectLst/>
                              <a:latin typeface="Cambria Math" panose="02040503050406030204" pitchFamily="18" charset="0"/>
                              <a:ea typeface="+mn-ea"/>
                              <a:cs typeface="+mn-cs"/>
                            </a:rPr>
                          </m:ctrlPr>
                        </m:naryPr>
                        <m:sub>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Cambria Math" panose="02040503050406030204" pitchFamily="18" charset="0"/>
                              <a:ea typeface="+mn-ea"/>
                              <a:cs typeface="+mn-cs"/>
                            </a:rPr>
                            <m:t>=4</m:t>
                          </m:r>
                        </m:sub>
                        <m:sup>
                          <m:r>
                            <a:rPr lang="en-US" sz="1100" b="0" i="1">
                              <a:solidFill>
                                <a:schemeClr val="tx1"/>
                              </a:solidFill>
                              <a:effectLst/>
                              <a:latin typeface="Cambria Math" panose="02040503050406030204" pitchFamily="18" charset="0"/>
                              <a:ea typeface="+mn-ea"/>
                              <a:cs typeface="+mn-cs"/>
                            </a:rPr>
                            <m:t>4</m:t>
                          </m:r>
                        </m:sup>
                        <m:e>
                          <m:sSub>
                            <m:sSubPr>
                              <m:ctrlPr>
                                <a:rPr lang="fi-FI" sz="1100" b="0" i="1">
                                  <a:solidFill>
                                    <a:schemeClr val="tx1"/>
                                  </a:solidFill>
                                  <a:effectLst/>
                                  <a:latin typeface="Cambria Math" panose="02040503050406030204" pitchFamily="18" charset="0"/>
                                  <a:ea typeface="+mn-ea"/>
                                  <a:cs typeface="+mn-cs"/>
                                </a:rPr>
                              </m:ctrlPr>
                            </m:sSub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𝑎</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𝑏</m:t>
                                  </m:r>
                                </m:e>
                              </m:d>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e>
                      </m:nary>
                    </m:e>
                  </m:nary>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𝑑</m:t>
                      </m:r>
                    </m:e>
                    <m:sub>
                      <m:r>
                        <a:rPr lang="en-US" sz="1100" b="0" i="1">
                          <a:solidFill>
                            <a:schemeClr val="tx1"/>
                          </a:solidFill>
                          <a:effectLst/>
                          <a:latin typeface="Cambria Math" panose="02040503050406030204" pitchFamily="18" charset="0"/>
                          <a:ea typeface="+mn-ea"/>
                          <a:cs typeface="+mn-cs"/>
                        </a:rPr>
                        <m:t>𝑖𝑗</m:t>
                      </m:r>
                    </m:sub>
                  </m:sSub>
                  <m:r>
                    <a:rPr lang="en-US" sz="1100" b="0" i="1">
                      <a:solidFill>
                        <a:schemeClr val="tx1"/>
                      </a:solidFill>
                      <a:effectLst/>
                      <a:latin typeface="Cambria Math" panose="02040503050406030204" pitchFamily="18" charset="0"/>
                      <a:ea typeface="+mn-ea"/>
                      <a:cs typeface="+mn-cs"/>
                    </a:rPr>
                    <m:t>=</m:t>
                  </m:r>
                  <m:nary>
                    <m:naryPr>
                      <m:chr m:val="∑"/>
                      <m:ctrlPr>
                        <a:rPr lang="en-US" sz="1100" b="0" i="1">
                          <a:solidFill>
                            <a:schemeClr val="tx1"/>
                          </a:solidFill>
                          <a:effectLst/>
                          <a:latin typeface="Cambria Math" panose="02040503050406030204" pitchFamily="18" charset="0"/>
                          <a:ea typeface="+mn-ea"/>
                          <a:cs typeface="+mn-cs"/>
                        </a:rPr>
                      </m:ctrlPr>
                    </m:naryPr>
                    <m:sub>
                      <m:r>
                        <m:rPr>
                          <m:brk m:alnAt="23"/>
                        </m:rP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=1</m:t>
                      </m:r>
                    </m:sub>
                    <m:sup>
                      <m:r>
                        <a:rPr lang="en-US" sz="1100" b="0" i="1">
                          <a:solidFill>
                            <a:schemeClr val="tx1"/>
                          </a:solidFill>
                          <a:effectLst/>
                          <a:latin typeface="Cambria Math" panose="02040503050406030204" pitchFamily="18" charset="0"/>
                          <a:ea typeface="+mn-ea"/>
                          <a:cs typeface="+mn-cs"/>
                        </a:rPr>
                        <m:t>3</m:t>
                      </m:r>
                    </m:sup>
                    <m:e>
                      <m:nary>
                        <m:naryPr>
                          <m:chr m:val="∑"/>
                          <m:ctrlPr>
                            <a:rPr lang="en-US" sz="1100" b="0" i="1">
                              <a:solidFill>
                                <a:schemeClr val="tx1"/>
                              </a:solidFill>
                              <a:effectLst/>
                              <a:latin typeface="Cambria Math" panose="02040503050406030204" pitchFamily="18" charset="0"/>
                              <a:ea typeface="+mn-ea"/>
                              <a:cs typeface="+mn-cs"/>
                            </a:rPr>
                          </m:ctrlPr>
                        </m:naryPr>
                        <m:sub>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Cambria Math" panose="02040503050406030204" pitchFamily="18" charset="0"/>
                              <a:ea typeface="+mn-ea"/>
                              <a:cs typeface="+mn-cs"/>
                            </a:rPr>
                            <m:t>=4</m:t>
                          </m:r>
                        </m:sub>
                        <m:sup>
                          <m:r>
                            <a:rPr lang="en-US" sz="1100" b="0" i="1">
                              <a:solidFill>
                                <a:schemeClr val="tx1"/>
                              </a:solidFill>
                              <a:effectLst/>
                              <a:latin typeface="Cambria Math" panose="02040503050406030204" pitchFamily="18" charset="0"/>
                              <a:ea typeface="+mn-ea"/>
                              <a:cs typeface="+mn-cs"/>
                            </a:rPr>
                            <m:t>4</m:t>
                          </m:r>
                        </m:sup>
                        <m:e>
                          <m:sSub>
                            <m:sSubPr>
                              <m:ctrlPr>
                                <a:rPr lang="fi-FI" sz="1100" b="0" i="1">
                                  <a:solidFill>
                                    <a:schemeClr val="tx1"/>
                                  </a:solidFill>
                                  <a:effectLst/>
                                  <a:latin typeface="Cambria Math" panose="02040503050406030204" pitchFamily="18" charset="0"/>
                                  <a:ea typeface="+mn-ea"/>
                                  <a:cs typeface="+mn-cs"/>
                                </a:rPr>
                              </m:ctrlPr>
                            </m:sSub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0.002</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r>
                                    <a:rPr lang="en-US" sz="1100" b="0" i="1">
                                      <a:solidFill>
                                        <a:schemeClr val="tx1"/>
                                      </a:solidFill>
                                      <a:effectLst/>
                                      <a:latin typeface="Cambria Math" panose="02040503050406030204" pitchFamily="18" charset="0"/>
                                      <a:ea typeface="+mn-ea"/>
                                      <a:cs typeface="+mn-cs"/>
                                    </a:rPr>
                                    <m:t>+0.3465</m:t>
                                  </m:r>
                                </m:e>
                              </m:d>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e>
                      </m:nary>
                    </m:e>
                  </m:nary>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𝑑</m:t>
                      </m:r>
                    </m:e>
                    <m:sub>
                      <m:r>
                        <a:rPr lang="en-US" sz="1100" b="0" i="1">
                          <a:solidFill>
                            <a:schemeClr val="tx1"/>
                          </a:solidFill>
                          <a:effectLst/>
                          <a:latin typeface="Cambria Math" panose="02040503050406030204" pitchFamily="18" charset="0"/>
                          <a:ea typeface="+mn-ea"/>
                          <a:cs typeface="+mn-cs"/>
                        </a:rPr>
                        <m:t>𝑖𝑗</m:t>
                      </m:r>
                    </m:sub>
                  </m:sSub>
                </m:oMath>
              </a14:m>
              <a:endParaRPr lang="en-US" sz="1100" b="0" i="0" baseline="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solidFill>
                    <a:schemeClr val="tx1"/>
                  </a:solidFill>
                  <a:effectLst/>
                  <a:latin typeface="+mn-lt"/>
                  <a:ea typeface="+mn-ea"/>
                  <a:cs typeface="+mn-cs"/>
                </a:rPr>
                <a:t>Constraints: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solidFill>
                    <a:schemeClr val="tx1"/>
                  </a:solidFill>
                  <a:effectLst/>
                  <a:latin typeface="+mn-lt"/>
                  <a:ea typeface="+mn-ea"/>
                  <a:cs typeface="+mn-cs"/>
                </a:rPr>
                <a:t>Warehouse demand satisfaction</a:t>
              </a:r>
              <a:r>
                <a:rPr lang="en-US" sz="1100" b="0" i="0" baseline="0">
                  <a:solidFill>
                    <a:schemeClr val="tx1"/>
                  </a:solidFill>
                  <a:effectLst/>
                  <a:latin typeface="+mn-lt"/>
                  <a:ea typeface="+mn-ea"/>
                  <a:cs typeface="+mn-cs"/>
                </a:rPr>
                <a:t>: The total number of trucks sent to each warehouse must meet its demand.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ea typeface="+mn-ea"/>
                  <a:cs typeface="+mn-cs"/>
                </a:rPr>
                <a:t> </a:t>
              </a:r>
              <a14:m>
                <m:oMath xmlns:m="http://schemas.openxmlformats.org/officeDocument/2006/math">
                  <m:nary>
                    <m:naryPr>
                      <m:chr m:val="∑"/>
                      <m:ctrlPr>
                        <a:rPr lang="en-US" sz="1100" b="0" i="1">
                          <a:solidFill>
                            <a:schemeClr val="tx1"/>
                          </a:solidFill>
                          <a:effectLst/>
                          <a:latin typeface="Cambria Math" panose="02040503050406030204" pitchFamily="18" charset="0"/>
                          <a:ea typeface="+mn-ea"/>
                          <a:cs typeface="+mn-cs"/>
                        </a:rPr>
                      </m:ctrlPr>
                    </m:naryPr>
                    <m:sub>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=1</m:t>
                      </m:r>
                    </m:sub>
                    <m:sup>
                      <m:r>
                        <a:rPr lang="en-US" sz="1100" b="0" i="1">
                          <a:solidFill>
                            <a:schemeClr val="tx1"/>
                          </a:solidFill>
                          <a:effectLst/>
                          <a:latin typeface="Cambria Math" panose="02040503050406030204" pitchFamily="18" charset="0"/>
                          <a:ea typeface="+mn-ea"/>
                          <a:cs typeface="+mn-cs"/>
                        </a:rPr>
                        <m:t>3</m:t>
                      </m:r>
                    </m:sup>
                    <m:e>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𝑤</m:t>
                          </m:r>
                        </m:e>
                        <m:sub>
                          <m:r>
                            <a:rPr lang="en-US" sz="1100" b="0" i="1">
                              <a:solidFill>
                                <a:schemeClr val="tx1"/>
                              </a:solidFill>
                              <a:effectLst/>
                              <a:latin typeface="Cambria Math" panose="02040503050406030204" pitchFamily="18" charset="0"/>
                              <a:ea typeface="+mn-ea"/>
                              <a:cs typeface="+mn-cs"/>
                            </a:rPr>
                            <m:t>𝑗</m:t>
                          </m:r>
                        </m:sub>
                      </m:sSub>
                    </m:e>
                  </m:nary>
                </m:oMath>
              </a14:m>
              <a:r>
                <a:rPr lang="en-US" sz="1100">
                  <a:solidFill>
                    <a:schemeClr val="tx1"/>
                  </a:solidFill>
                  <a:effectLst/>
                  <a:latin typeface="+mn-lt"/>
                  <a:ea typeface="+mn-ea"/>
                  <a:cs typeface="+mn-cs"/>
                </a:rPr>
                <a:t>, </a:t>
              </a:r>
              <a14:m>
                <m:oMath xmlns:m="http://schemas.openxmlformats.org/officeDocument/2006/math">
                  <m:r>
                    <a:rPr lang="en-US" sz="1100" b="0" i="1">
                      <a:solidFill>
                        <a:schemeClr val="tx1"/>
                      </a:solidFill>
                      <a:effectLst/>
                      <a:latin typeface="Cambria Math" panose="02040503050406030204" pitchFamily="18" charset="0"/>
                      <a:ea typeface="+mn-ea"/>
                      <a:cs typeface="+mn-cs"/>
                    </a:rPr>
                    <m:t>𝑗</m:t>
                  </m:r>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1, 2, 3, 4</m:t>
                      </m:r>
                    </m:e>
                  </m:d>
                </m:oMath>
              </a14:m>
              <a:endParaRPr lang="en-US" sz="1100" b="0">
                <a:solidFill>
                  <a:schemeClr val="tx1"/>
                </a:solidFill>
                <a:effectLs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1" i="0">
                  <a:solidFill>
                    <a:schemeClr val="tx1"/>
                  </a:solidFill>
                  <a:effectLst/>
                  <a:latin typeface="+mn-lt"/>
                  <a:ea typeface="+mn-ea"/>
                  <a:cs typeface="+mn-cs"/>
                </a:rPr>
                <a:t>Capacity Constraints</a:t>
              </a:r>
              <a:r>
                <a:rPr lang="fi-FI" sz="1100" b="0" i="0">
                  <a:solidFill>
                    <a:schemeClr val="tx1"/>
                  </a:solidFill>
                  <a:effectLst/>
                  <a:latin typeface="+mn-lt"/>
                  <a:ea typeface="+mn-ea"/>
                  <a:cs typeface="+mn-cs"/>
                </a:rPr>
                <a:t>: The number of trucks sent from each cannery must not exceed its capacity.</a:t>
              </a: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 </a:t>
              </a:r>
              <a14:m>
                <m:oMath xmlns:m="http://schemas.openxmlformats.org/officeDocument/2006/math">
                  <m:nary>
                    <m:naryPr>
                      <m:chr m:val="∑"/>
                      <m:ctrlPr>
                        <a:rPr lang="en-US" sz="1100" b="0" i="1">
                          <a:solidFill>
                            <a:schemeClr val="tx1"/>
                          </a:solidFill>
                          <a:effectLst/>
                          <a:latin typeface="Cambria Math" panose="02040503050406030204" pitchFamily="18" charset="0"/>
                          <a:ea typeface="+mn-ea"/>
                          <a:cs typeface="+mn-cs"/>
                        </a:rPr>
                      </m:ctrlPr>
                    </m:naryPr>
                    <m:sub>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=1</m:t>
                      </m:r>
                    </m:sub>
                    <m:sup>
                      <m:r>
                        <a:rPr lang="en-US" sz="1100" b="0" i="1">
                          <a:solidFill>
                            <a:schemeClr val="tx1"/>
                          </a:solidFill>
                          <a:effectLst/>
                          <a:latin typeface="Cambria Math" panose="02040503050406030204" pitchFamily="18" charset="0"/>
                          <a:ea typeface="+mn-ea"/>
                          <a:cs typeface="+mn-cs"/>
                        </a:rPr>
                        <m:t>4</m:t>
                      </m:r>
                    </m:sup>
                    <m:e>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r>
                        <a:rPr lang="en-US" sz="1100" b="0" i="1">
                          <a:solidFill>
                            <a:schemeClr val="tx1"/>
                          </a:solidFill>
                          <a:effectLst/>
                          <a:latin typeface="Cambria Math" panose="02040503050406030204" pitchFamily="18" charset="0"/>
                          <a:ea typeface="Cambria Math" panose="02040503050406030204" pitchFamily="18" charset="0"/>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m:t>
                          </m:r>
                        </m:e>
                        <m:sub>
                          <m:r>
                            <a:rPr lang="en-US" sz="1100" b="0" i="1">
                              <a:solidFill>
                                <a:schemeClr val="tx1"/>
                              </a:solidFill>
                              <a:effectLst/>
                              <a:latin typeface="Cambria Math" panose="02040503050406030204" pitchFamily="18" charset="0"/>
                              <a:ea typeface="+mn-ea"/>
                              <a:cs typeface="+mn-cs"/>
                            </a:rPr>
                            <m:t>𝑖</m:t>
                          </m:r>
                        </m:sub>
                      </m:sSub>
                    </m:e>
                  </m:nary>
                </m:oMath>
              </a14:m>
              <a:r>
                <a:rPr lang="en-US">
                  <a:effectLst/>
                </a:rPr>
                <a:t>, </a:t>
              </a:r>
              <a14:m>
                <m:oMath xmlns:m="http://schemas.openxmlformats.org/officeDocument/2006/math">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1, 2, 3</m:t>
                      </m:r>
                    </m:e>
                  </m:d>
                </m:oMath>
              </a14:m>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b="1">
                  <a:solidFill>
                    <a:schemeClr val="tx1"/>
                  </a:solidFill>
                  <a:effectLst/>
                </a:rPr>
                <a:t>Nonnegativity and integer constraints:</a:t>
              </a:r>
            </a:p>
            <a:p>
              <a:pPr marL="0" marR="0" lvl="0" indent="0" defTabSz="914400" eaLnBrk="1" fontAlgn="auto" latinLnBrk="0" hangingPunct="1">
                <a:lnSpc>
                  <a:spcPct val="100000"/>
                </a:lnSpc>
                <a:spcBef>
                  <a:spcPts val="0"/>
                </a:spcBef>
                <a:spcAft>
                  <a:spcPts val="0"/>
                </a:spcAft>
                <a:buClrTx/>
                <a:buSzTx/>
                <a:buFontTx/>
                <a:buNone/>
                <a:tabLst/>
                <a:defRPr/>
              </a:pPr>
              <a:endParaRPr lang="en-US">
                <a:solidFill>
                  <a:schemeClr val="tx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𝑖𝑗</m:t>
                      </m:r>
                    </m:sub>
                  </m:sSub>
                  <m:r>
                    <a:rPr lang="en-US" sz="1100" b="0" i="1">
                      <a:solidFill>
                        <a:schemeClr val="tx1"/>
                      </a:solidFill>
                      <a:effectLst/>
                      <a:latin typeface="Cambria Math" panose="02040503050406030204" pitchFamily="18" charset="0"/>
                      <a:ea typeface="+mn-ea"/>
                      <a:cs typeface="+mn-cs"/>
                    </a:rPr>
                    <m:t>≥0</m:t>
                  </m:r>
                </m:oMath>
              </a14:m>
              <a:r>
                <a:rPr lang="en-US" sz="1100">
                  <a:solidFill>
                    <a:schemeClr val="tx1"/>
                  </a:solidFill>
                  <a:effectLst/>
                  <a:latin typeface="+mn-lt"/>
                  <a:ea typeface="+mn-ea"/>
                  <a:cs typeface="+mn-cs"/>
                </a:rPr>
                <a:t>, for all </a:t>
              </a:r>
              <a14:m>
                <m:oMath xmlns:m="http://schemas.openxmlformats.org/officeDocument/2006/math">
                  <m:r>
                    <a:rPr lang="en-US" sz="1100" b="0" i="1">
                      <a:solidFill>
                        <a:schemeClr val="tx1"/>
                      </a:solidFill>
                      <a:effectLst/>
                      <a:latin typeface="Cambria Math" panose="02040503050406030204" pitchFamily="18" charset="0"/>
                      <a:ea typeface="Cambria Math" panose="02040503050406030204" pitchFamily="18" charset="0"/>
                      <a:cs typeface="+mn-cs"/>
                    </a:rPr>
                    <m:t>𝑖</m:t>
                  </m:r>
                  <m:r>
                    <a:rPr lang="en-US" sz="1100" b="0" i="1">
                      <a:solidFill>
                        <a:schemeClr val="tx1"/>
                      </a:solidFill>
                      <a:effectLst/>
                      <a:latin typeface="Cambria Math" panose="02040503050406030204" pitchFamily="18" charset="0"/>
                      <a:ea typeface="Cambria Math" panose="02040503050406030204" pitchFamily="18" charset="0"/>
                      <a:cs typeface="+mn-cs"/>
                    </a:rPr>
                    <m:t>∈</m:t>
                  </m:r>
                  <m:d>
                    <m:dPr>
                      <m:begChr m:val="{"/>
                      <m:endChr m:val="}"/>
                      <m:ctrlPr>
                        <a:rPr lang="en-US" sz="1100" b="0" i="1">
                          <a:solidFill>
                            <a:schemeClr val="tx1"/>
                          </a:solidFill>
                          <a:effectLst/>
                          <a:latin typeface="Cambria Math" panose="02040503050406030204" pitchFamily="18" charset="0"/>
                          <a:ea typeface="Cambria Math" panose="02040503050406030204" pitchFamily="18" charset="0"/>
                          <a:cs typeface="+mn-cs"/>
                        </a:rPr>
                      </m:ctrlPr>
                    </m:dPr>
                    <m:e>
                      <m:r>
                        <a:rPr lang="en-US" sz="1100" b="0" i="1">
                          <a:solidFill>
                            <a:schemeClr val="tx1"/>
                          </a:solidFill>
                          <a:effectLst/>
                          <a:latin typeface="Cambria Math" panose="02040503050406030204" pitchFamily="18" charset="0"/>
                          <a:ea typeface="Cambria Math" panose="02040503050406030204" pitchFamily="18" charset="0"/>
                          <a:cs typeface="+mn-cs"/>
                        </a:rPr>
                        <m:t>1, 2, 3</m:t>
                      </m:r>
                    </m:e>
                  </m:d>
                  <m:r>
                    <a:rPr lang="en-US" sz="1100" b="0" i="1">
                      <a:solidFill>
                        <a:schemeClr val="tx1"/>
                      </a:solidFill>
                      <a:effectLst/>
                      <a:latin typeface="Cambria Math" panose="02040503050406030204" pitchFamily="18" charset="0"/>
                      <a:ea typeface="Cambria Math" panose="02040503050406030204" pitchFamily="18" charset="0"/>
                      <a:cs typeface="+mn-cs"/>
                    </a:rPr>
                    <m:t>, </m:t>
                  </m:r>
                  <m:r>
                    <a:rPr lang="en-US" sz="1100" b="0" i="1">
                      <a:solidFill>
                        <a:schemeClr val="tx1"/>
                      </a:solidFill>
                      <a:effectLst/>
                      <a:latin typeface="Cambria Math" panose="02040503050406030204" pitchFamily="18" charset="0"/>
                      <a:ea typeface="Cambria Math" panose="02040503050406030204" pitchFamily="18" charset="0"/>
                      <a:cs typeface="+mn-cs"/>
                    </a:rPr>
                    <m:t>𝑗</m:t>
                  </m:r>
                  <m:r>
                    <a:rPr lang="en-US" sz="1100" b="0" i="1">
                      <a:solidFill>
                        <a:schemeClr val="tx1"/>
                      </a:solidFill>
                      <a:effectLst/>
                      <a:latin typeface="Cambria Math" panose="02040503050406030204" pitchFamily="18" charset="0"/>
                      <a:ea typeface="+mn-ea"/>
                      <a:cs typeface="+mn-cs"/>
                    </a:rPr>
                    <m:t>∈</m:t>
                  </m:r>
                  <m:d>
                    <m:dPr>
                      <m:begChr m:val="{"/>
                      <m:endChr m:val="}"/>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1, 2, 3, 4</m:t>
                      </m:r>
                    </m:e>
                  </m:d>
                </m:oMath>
              </a14:m>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Task (b): Implement a spreadsheet model (3p) [HINT: With the current distribution plan the transporation costs would be equal to $234137]</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spreadhseet model has been implemented to the right</a:t>
              </a:r>
            </a:p>
            <a:p>
              <a:endParaRPr lang="en-US" sz="1100" b="0" i="0" baseline="0">
                <a:solidFill>
                  <a:schemeClr val="tx1"/>
                </a:solidFill>
                <a:effectLst/>
                <a:latin typeface="+mn-lt"/>
                <a:ea typeface="+mn-ea"/>
                <a:cs typeface="+mn-cs"/>
              </a:endParaRPr>
            </a:p>
            <a:p>
              <a:r>
                <a:rPr lang="en-US" sz="1100" b="0" i="0" baseline="0">
                  <a:solidFill>
                    <a:srgbClr val="FF0000"/>
                  </a:solidFill>
                  <a:effectLst/>
                  <a:latin typeface="+mn-lt"/>
                  <a:ea typeface="+mn-ea"/>
                  <a:cs typeface="+mn-cs"/>
                </a:rPr>
                <a:t>Task (c): Solve the model using "GRG nonlinear"-algorithm with the current plan as a starting solution (i.e. as values in the variable cells when opening solver) . Report the optimal objective function value. (0.5 p)</a:t>
              </a:r>
            </a:p>
            <a:p>
              <a:endParaRPr lang="en-US" sz="1100" b="0" i="0" baseline="0">
                <a:solidFill>
                  <a:schemeClr val="tx1"/>
                </a:solidFill>
                <a:effectLst/>
                <a:latin typeface="+mn-lt"/>
                <a:ea typeface="+mn-ea"/>
                <a:cs typeface="+mn-cs"/>
              </a:endParaRPr>
            </a:p>
            <a:p>
              <a:r>
                <a:rPr kumimoji="0" lang="en-US" sz="1100" b="0" i="0" u="none" strike="noStrike" kern="0" cap="none" spc="0" normalizeH="0" baseline="0" noProof="0">
                  <a:ln>
                    <a:noFill/>
                  </a:ln>
                  <a:solidFill>
                    <a:schemeClr val="tx1"/>
                  </a:solidFill>
                  <a:effectLst/>
                  <a:uLnTx/>
                  <a:uFillTx/>
                  <a:latin typeface="+mn-lt"/>
                  <a:ea typeface="+mn-ea"/>
                  <a:cs typeface="+mn-cs"/>
                </a:rPr>
                <a:t>The optimal objective function value is </a:t>
              </a:r>
              <a:r>
                <a:rPr kumimoji="0" lang="en-US" sz="1100" b="1" i="0" u="none" strike="noStrike" kern="0" cap="none" spc="0" normalizeH="0" baseline="0" noProof="0">
                  <a:ln>
                    <a:noFill/>
                  </a:ln>
                  <a:solidFill>
                    <a:schemeClr val="tx1"/>
                  </a:solidFill>
                  <a:effectLst/>
                  <a:uLnTx/>
                  <a:uFillTx/>
                  <a:latin typeface="+mn-lt"/>
                  <a:ea typeface="+mn-ea"/>
                  <a:cs typeface="+mn-cs"/>
                </a:rPr>
                <a:t>188177.4 euros</a:t>
              </a:r>
              <a:r>
                <a:rPr kumimoji="0" lang="en-US" sz="1100" b="0" i="0" u="none" strike="noStrike" kern="0" cap="none" spc="0" normalizeH="0" baseline="0" noProof="0">
                  <a:ln>
                    <a:noFill/>
                  </a:ln>
                  <a:solidFill>
                    <a:schemeClr val="tx1"/>
                  </a:solidFill>
                  <a:effectLst/>
                  <a:uLnTx/>
                  <a:uFillTx/>
                  <a:latin typeface="+mn-lt"/>
                  <a:ea typeface="+mn-ea"/>
                  <a:cs typeface="+mn-cs"/>
                </a:rPr>
                <a:t>, and the trucks were repored in answer part (b) table to the right</a:t>
              </a:r>
              <a:endParaRPr lang="en-US" sz="1100" b="1"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Task (d): Solve the model using "GRG-nonlinear"-algorithm with a starting solution of all zeros. Report optimal objective function value (0.5 p) [HINT: this might differ from the value in c) but can also be the same]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optimal objective function value is </a:t>
              </a:r>
              <a:r>
                <a:rPr lang="en-US" sz="1100" b="1" i="0" baseline="0">
                  <a:solidFill>
                    <a:schemeClr val="tx1"/>
                  </a:solidFill>
                  <a:effectLst/>
                  <a:latin typeface="+mn-lt"/>
                  <a:ea typeface="+mn-ea"/>
                  <a:cs typeface="+mn-cs"/>
                </a:rPr>
                <a:t>188177.4 euros</a:t>
              </a:r>
              <a:r>
                <a:rPr lang="en-US" sz="1100" b="0" i="0" baseline="0">
                  <a:solidFill>
                    <a:schemeClr val="tx1"/>
                  </a:solidFill>
                  <a:effectLst/>
                  <a:latin typeface="+mn-lt"/>
                  <a:ea typeface="+mn-ea"/>
                  <a:cs typeface="+mn-cs"/>
                </a:rPr>
                <a:t>, and the trucks were repored in answer part (c) table to the right. Answer is still the same to part (b)</a:t>
              </a:r>
              <a:endParaRPr lang="en-FI">
                <a:effectLst/>
              </a:endParaRPr>
            </a:p>
          </xdr:txBody>
        </xdr:sp>
      </mc:Choice>
      <mc:Fallback xmlns="">
        <xdr:sp macro="" textlink="">
          <xdr:nvSpPr>
            <xdr:cNvPr id="2" name="TextBox 1">
              <a:extLst>
                <a:ext uri="{FF2B5EF4-FFF2-40B4-BE49-F238E27FC236}">
                  <a16:creationId xmlns:a16="http://schemas.microsoft.com/office/drawing/2014/main" id="{FDDF8BE3-977D-484C-93CD-530CDCC84260}"/>
                </a:ext>
              </a:extLst>
            </xdr:cNvPr>
            <xdr:cNvSpPr txBox="1"/>
          </xdr:nvSpPr>
          <xdr:spPr>
            <a:xfrm>
              <a:off x="146207" y="190810"/>
              <a:ext cx="9539288" cy="11612569"/>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Transportation problem with non-linear costs (6 pts)</a:t>
              </a:r>
            </a:p>
            <a:p>
              <a:endParaRPr lang="en-US" sz="1100" b="0" i="0">
                <a:solidFill>
                  <a:schemeClr val="tx1"/>
                </a:solidFill>
                <a:effectLst/>
                <a:latin typeface="+mn-lt"/>
                <a:ea typeface="+mn-ea"/>
                <a:cs typeface="+mn-cs"/>
              </a:endParaRPr>
            </a:p>
            <a:p>
              <a:r>
                <a:rPr lang="en-US" sz="1100" b="0" i="0">
                  <a:solidFill>
                    <a:schemeClr val="tx1"/>
                  </a:solidFill>
                  <a:effectLst/>
                  <a:latin typeface="+mn-lt"/>
                  <a:ea typeface="+mn-ea"/>
                  <a:cs typeface="+mn-cs"/>
                </a:rPr>
                <a:t>P&amp;T company produces canned peas.</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Peas are prepared at three canneries and shipped by truck to four warehouses.</a:t>
              </a:r>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company has started a project that seeks to reduce transportation costs. The current monthly distribution of peas, which meets warehouse demands (</a:t>
              </a:r>
              <a:r>
                <a:rPr lang="en-US" sz="1100" b="0" i="0" baseline="0">
                  <a:solidFill>
                    <a:schemeClr val="tx1"/>
                  </a:solidFill>
                  <a:effectLst/>
                  <a:latin typeface="Cambria Math" panose="02040503050406030204" pitchFamily="18" charset="0"/>
                  <a:ea typeface="+mn-ea"/>
                  <a:cs typeface="+mn-cs"/>
                </a:rPr>
                <a:t>𝑤_𝑗) </a:t>
              </a:r>
              <a:r>
                <a:rPr lang="en-US" sz="1100" b="0" i="0" baseline="0">
                  <a:solidFill>
                    <a:schemeClr val="tx1"/>
                  </a:solidFill>
                  <a:effectLst/>
                  <a:latin typeface="+mn-lt"/>
                  <a:ea typeface="+mn-ea"/>
                  <a:cs typeface="+mn-cs"/>
                </a:rPr>
                <a:t>and consumes production capacities of canneries (</a:t>
              </a:r>
              <a:r>
                <a:rPr lang="en-US" sz="1100" b="0" i="0" baseline="0">
                  <a:solidFill>
                    <a:schemeClr val="tx1"/>
                  </a:solidFill>
                  <a:effectLst/>
                  <a:latin typeface="Cambria Math" panose="02040503050406030204" pitchFamily="18" charset="0"/>
                  <a:ea typeface="+mn-ea"/>
                  <a:cs typeface="+mn-cs"/>
                </a:rPr>
                <a:t>𝑐_𝑖</a:t>
              </a:r>
              <a:r>
                <a:rPr lang="en-US" sz="1100" b="0" i="0" baseline="0">
                  <a:solidFill>
                    <a:schemeClr val="tx1"/>
                  </a:solidFill>
                  <a:effectLst/>
                  <a:latin typeface="+mn-lt"/>
                  <a:ea typeface="+mn-ea"/>
                  <a:cs typeface="+mn-cs"/>
                </a:rPr>
                <a:t>), is presented in Table 1. </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As a part of the project, the company has collected data on the transportation distances between the canneries and the warehouses (Table 2). They have also looked at historical data on shipping costs, and noticed that the single truck cost per kilometer on a particular route increases if a lot of peas are transported along that route. It is suspected that P&amp;T is such a large player that its use of the trucking capacity affects prices. Specifically, P&amp;T has found that the regression model </a:t>
              </a:r>
            </a:p>
            <a:p>
              <a:endParaRPr lang="en-US" sz="1100" b="0" i="0" baseline="0">
                <a:solidFill>
                  <a:schemeClr val="tx1"/>
                </a:solidFill>
                <a:effectLst/>
                <a:latin typeface="+mn-lt"/>
                <a:ea typeface="+mn-ea"/>
                <a:cs typeface="+mn-cs"/>
              </a:endParaRPr>
            </a:p>
            <a:p>
              <a:pPr/>
              <a:r>
                <a:rPr lang="en-US" sz="1100" b="0" i="0" baseline="0">
                  <a:solidFill>
                    <a:schemeClr val="tx1"/>
                  </a:solidFill>
                  <a:effectLst/>
                  <a:latin typeface="Cambria Math" panose="02040503050406030204" pitchFamily="18" charset="0"/>
                  <a:ea typeface="+mn-ea"/>
                  <a:cs typeface="+mn-cs"/>
                </a:rPr>
                <a:t>[𝑐𝑜𝑠𝑡 𝑜𝑓 𝑎 𝑠𝑖𝑛𝑔𝑙𝑒 𝑡𝑟𝑢𝑐𝑘 𝑝𝑒𝑟 𝑘𝑚 ]=𝑎×[# 𝑜𝑓 𝑡𝑟𝑢𝑐𝑘𝑠 𝑜𝑛 𝑡ℎ𝑒 𝑟𝑜𝑢𝑡𝑒]+𝑏 </a:t>
              </a:r>
              <a:endParaRPr lang="en-US" sz="1100" b="0"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fits the historical data well when coefficients </a:t>
              </a:r>
              <a:r>
                <a:rPr lang="en-US" sz="1100" b="0" i="0" baseline="0">
                  <a:solidFill>
                    <a:schemeClr val="tx1"/>
                  </a:solidFill>
                  <a:effectLst/>
                  <a:latin typeface="Cambria Math" panose="02040503050406030204" pitchFamily="18" charset="0"/>
                  <a:ea typeface="+mn-ea"/>
                  <a:cs typeface="+mn-cs"/>
                </a:rPr>
                <a:t>𝑎</a:t>
              </a:r>
              <a:r>
                <a:rPr lang="en-US" sz="1100" b="0" i="0" baseline="0">
                  <a:solidFill>
                    <a:schemeClr val="tx1"/>
                  </a:solidFill>
                  <a:effectLst/>
                  <a:latin typeface="+mn-lt"/>
                  <a:ea typeface="+mn-ea"/>
                  <a:cs typeface="+mn-cs"/>
                </a:rPr>
                <a:t> and </a:t>
              </a:r>
              <a:r>
                <a:rPr lang="en-US" sz="1100" b="0" i="0" baseline="0">
                  <a:solidFill>
                    <a:schemeClr val="tx1"/>
                  </a:solidFill>
                  <a:effectLst/>
                  <a:latin typeface="Cambria Math" panose="02040503050406030204" pitchFamily="18" charset="0"/>
                  <a:ea typeface="+mn-ea"/>
                  <a:cs typeface="+mn-cs"/>
                </a:rPr>
                <a:t>𝑏</a:t>
              </a:r>
              <a:r>
                <a:rPr lang="en-US" sz="1100" b="0" i="0" baseline="0">
                  <a:solidFill>
                    <a:schemeClr val="tx1"/>
                  </a:solidFill>
                  <a:effectLst/>
                  <a:latin typeface="+mn-lt"/>
                  <a:ea typeface="+mn-ea"/>
                  <a:cs typeface="+mn-cs"/>
                </a:rPr>
                <a:t> have the values presented in Table 3.</a:t>
              </a: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Task (a): Mathematically formulate an NLP model to minimize transportation costs so that demands are satisfied and capacities are not exceeded. Use the notation </a:t>
              </a:r>
              <a:r>
                <a:rPr lang="en-US" sz="1100" b="0" i="0" baseline="0">
                  <a:solidFill>
                    <a:srgbClr val="FF0000"/>
                  </a:solidFill>
                  <a:effectLst/>
                  <a:latin typeface="Cambria Math" panose="02040503050406030204" pitchFamily="18" charset="0"/>
                  <a:ea typeface="+mn-ea"/>
                  <a:cs typeface="+mn-cs"/>
                </a:rPr>
                <a:t>𝑥_𝑖𝑗</a:t>
              </a:r>
              <a:r>
                <a:rPr lang="en-US" sz="1100" baseline="0">
                  <a:solidFill>
                    <a:srgbClr val="FF0000"/>
                  </a:solidFill>
                  <a:effectLst/>
                  <a:latin typeface="+mn-lt"/>
                  <a:ea typeface="+mn-ea"/>
                  <a:cs typeface="+mn-cs"/>
                </a:rPr>
                <a:t>,  </a:t>
              </a:r>
              <a:r>
                <a:rPr lang="en-US" sz="1100" b="0" i="0">
                  <a:solidFill>
                    <a:srgbClr val="FF0000"/>
                  </a:solidFill>
                  <a:effectLst/>
                  <a:latin typeface="Cambria Math" panose="02040503050406030204" pitchFamily="18" charset="0"/>
                  <a:ea typeface="+mn-ea"/>
                  <a:cs typeface="+mn-cs"/>
                </a:rPr>
                <a:t>𝑖∈{1,…,3}, 𝑗∈{1,…,4}</a:t>
              </a:r>
              <a:r>
                <a:rPr lang="en-US" sz="1100" baseline="0">
                  <a:solidFill>
                    <a:srgbClr val="FF0000"/>
                  </a:solidFill>
                  <a:effectLst/>
                  <a:latin typeface="+mn-lt"/>
                  <a:ea typeface="+mn-ea"/>
                  <a:cs typeface="+mn-cs"/>
                </a:rPr>
                <a:t>, for the decision variables representing the transportation volumes (in number of trucks). For the fixed parameters use, </a:t>
              </a:r>
              <a:r>
                <a:rPr lang="en-US" sz="1100" b="0" i="0" baseline="0">
                  <a:solidFill>
                    <a:srgbClr val="FF0000"/>
                  </a:solidFill>
                  <a:effectLst/>
                  <a:latin typeface="+mn-lt"/>
                  <a:ea typeface="+mn-ea"/>
                  <a:cs typeface="+mn-cs"/>
                </a:rPr>
                <a:t>in addition to </a:t>
              </a:r>
              <a:r>
                <a:rPr lang="en-US" sz="1100" b="0" i="0" baseline="0">
                  <a:solidFill>
                    <a:srgbClr val="FF0000"/>
                  </a:solidFill>
                  <a:effectLst/>
                  <a:latin typeface="Cambria Math" panose="02040503050406030204" pitchFamily="18" charset="0"/>
                  <a:ea typeface="+mn-ea"/>
                  <a:cs typeface="+mn-cs"/>
                </a:rPr>
                <a:t>𝑎</a:t>
              </a:r>
              <a:r>
                <a:rPr lang="en-US" sz="1100" b="0" i="0" baseline="0">
                  <a:solidFill>
                    <a:srgbClr val="FF0000"/>
                  </a:solidFill>
                  <a:effectLst/>
                  <a:latin typeface="+mn-lt"/>
                  <a:ea typeface="+mn-ea"/>
                  <a:cs typeface="+mn-cs"/>
                </a:rPr>
                <a:t> and </a:t>
              </a:r>
              <a:r>
                <a:rPr lang="en-US" sz="1100" b="0" i="0" baseline="0">
                  <a:solidFill>
                    <a:srgbClr val="FF0000"/>
                  </a:solidFill>
                  <a:effectLst/>
                  <a:latin typeface="Cambria Math" panose="02040503050406030204" pitchFamily="18" charset="0"/>
                  <a:ea typeface="+mn-ea"/>
                  <a:cs typeface="+mn-cs"/>
                </a:rPr>
                <a:t>𝑏</a:t>
              </a:r>
              <a:r>
                <a:rPr lang="en-US" sz="1100" b="0" i="0" baseline="0">
                  <a:solidFill>
                    <a:srgbClr val="FF0000"/>
                  </a:solidFill>
                  <a:effectLst/>
                  <a:latin typeface="+mn-lt"/>
                  <a:ea typeface="+mn-ea"/>
                  <a:cs typeface="+mn-cs"/>
                </a:rPr>
                <a:t>, the following symbols: </a:t>
              </a:r>
              <a:r>
                <a:rPr lang="en-US" sz="1100" baseline="0">
                  <a:solidFill>
                    <a:srgbClr val="FF0000"/>
                  </a:solidFill>
                  <a:effectLst/>
                  <a:latin typeface="+mn-lt"/>
                  <a:ea typeface="+mn-ea"/>
                  <a:cs typeface="+mn-cs"/>
                </a:rPr>
                <a:t> </a:t>
              </a:r>
              <a:r>
                <a:rPr lang="en-US" sz="1100" b="0" i="0">
                  <a:solidFill>
                    <a:srgbClr val="FF0000"/>
                  </a:solidFill>
                  <a:effectLst/>
                  <a:latin typeface="Cambria Math" panose="02040503050406030204" pitchFamily="18" charset="0"/>
                  <a:ea typeface="+mn-ea"/>
                  <a:cs typeface="+mn-cs"/>
                </a:rPr>
                <a:t>𝑑_𝑖𝑗</a:t>
              </a:r>
              <a:r>
                <a:rPr lang="en-US" sz="1100" baseline="0">
                  <a:solidFill>
                    <a:srgbClr val="FF0000"/>
                  </a:solidFill>
                  <a:effectLst/>
                  <a:latin typeface="+mn-lt"/>
                  <a:ea typeface="+mn-ea"/>
                  <a:cs typeface="+mn-cs"/>
                </a:rPr>
                <a:t> for distances, </a:t>
              </a:r>
              <a:r>
                <a:rPr lang="en-US" sz="1100" b="0" i="0" baseline="0">
                  <a:solidFill>
                    <a:srgbClr val="FF0000"/>
                  </a:solidFill>
                  <a:effectLst/>
                  <a:latin typeface="Cambria Math" panose="02040503050406030204" pitchFamily="18" charset="0"/>
                  <a:ea typeface="+mn-ea"/>
                  <a:cs typeface="+mn-cs"/>
                </a:rPr>
                <a:t>𝑐_𝑖</a:t>
              </a:r>
              <a:r>
                <a:rPr lang="en-US" sz="1100" baseline="0">
                  <a:solidFill>
                    <a:srgbClr val="FF0000"/>
                  </a:solidFill>
                  <a:effectLst/>
                  <a:latin typeface="+mn-lt"/>
                  <a:ea typeface="+mn-ea"/>
                  <a:cs typeface="+mn-cs"/>
                </a:rPr>
                <a:t> for cannery capacities and </a:t>
              </a:r>
              <a:r>
                <a:rPr lang="en-US" sz="1100" b="0" i="0" baseline="0">
                  <a:solidFill>
                    <a:srgbClr val="FF0000"/>
                  </a:solidFill>
                  <a:effectLst/>
                  <a:latin typeface="Cambria Math" panose="02040503050406030204" pitchFamily="18" charset="0"/>
                  <a:ea typeface="+mn-ea"/>
                  <a:cs typeface="+mn-cs"/>
                </a:rPr>
                <a:t>𝑤_𝑗</a:t>
              </a:r>
              <a:r>
                <a:rPr lang="en-US" sz="1100" baseline="0">
                  <a:solidFill>
                    <a:srgbClr val="FF0000"/>
                  </a:solidFill>
                  <a:effectLst/>
                  <a:latin typeface="+mn-lt"/>
                  <a:ea typeface="+mn-ea"/>
                  <a:cs typeface="+mn-cs"/>
                </a:rPr>
                <a:t> for warehouse demands. (2p)</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aseline="0">
                <a:solidFill>
                  <a:schemeClr val="tx1"/>
                </a:solidFill>
                <a:effectLst/>
                <a:latin typeface="+mn-lt"/>
                <a:ea typeface="+mn-ea"/>
                <a:cs typeface="+mn-cs"/>
              </a:endParaRPr>
            </a:p>
            <a:p>
              <a:r>
                <a:rPr lang="fi-FI" sz="1100" b="1" i="0">
                  <a:solidFill>
                    <a:schemeClr val="tx1"/>
                  </a:solidFill>
                  <a:effectLst/>
                  <a:latin typeface="+mn-lt"/>
                  <a:ea typeface="+mn-ea"/>
                  <a:cs typeface="+mn-cs"/>
                </a:rPr>
                <a:t>Parameters:</a:t>
              </a:r>
            </a:p>
            <a:p>
              <a:r>
                <a:rPr lang="en-US" sz="1100" b="0" i="0">
                  <a:solidFill>
                    <a:schemeClr val="tx1"/>
                  </a:solidFill>
                  <a:effectLst/>
                  <a:latin typeface="Cambria Math" panose="02040503050406030204" pitchFamily="18" charset="0"/>
                  <a:ea typeface="+mn-ea"/>
                  <a:cs typeface="+mn-cs"/>
                </a:rPr>
                <a:t>𝑑</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a:t>
              </a:r>
              <a:r>
                <a:rPr lang="fi-FI" sz="1100" b="0" i="0">
                  <a:solidFill>
                    <a:schemeClr val="tx1"/>
                  </a:solidFill>
                  <a:effectLst/>
                  <a:latin typeface="+mn-lt"/>
                  <a:ea typeface="+mn-ea"/>
                  <a:cs typeface="+mn-cs"/>
                </a:rPr>
                <a:t>: Distance from Cannery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to Warehouse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(in kilometers)</a:t>
              </a:r>
            </a:p>
            <a:p>
              <a:r>
                <a:rPr lang="en-US" sz="1100" b="0" i="0">
                  <a:solidFill>
                    <a:schemeClr val="tx1"/>
                  </a:solidFill>
                  <a:effectLst/>
                  <a:latin typeface="Cambria Math" panose="02040503050406030204" pitchFamily="18" charset="0"/>
                  <a:ea typeface="+mn-ea"/>
                  <a:cs typeface="+mn-cs"/>
                </a:rPr>
                <a:t>𝑐</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a:t>
              </a:r>
              <a:r>
                <a:rPr lang="fi-FI" sz="1100" b="0" i="0">
                  <a:solidFill>
                    <a:schemeClr val="tx1"/>
                  </a:solidFill>
                  <a:effectLst/>
                  <a:latin typeface="+mn-lt"/>
                  <a:ea typeface="+mn-ea"/>
                  <a:cs typeface="+mn-cs"/>
                </a:rPr>
                <a:t>​: Capacity of Cannery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(in number of trucks)</a:t>
              </a:r>
            </a:p>
            <a:p>
              <a:r>
                <a:rPr lang="en-US" sz="1100" b="0" i="0">
                  <a:solidFill>
                    <a:schemeClr val="tx1"/>
                  </a:solidFill>
                  <a:effectLst/>
                  <a:latin typeface="Cambria Math" panose="02040503050406030204" pitchFamily="18" charset="0"/>
                  <a:ea typeface="+mn-ea"/>
                  <a:cs typeface="+mn-cs"/>
                </a:rPr>
                <a:t>𝑤</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𝑗</a:t>
              </a:r>
              <a:r>
                <a:rPr lang="fi-FI" sz="1100" b="0" i="0">
                  <a:solidFill>
                    <a:schemeClr val="tx1"/>
                  </a:solidFill>
                  <a:effectLst/>
                  <a:latin typeface="+mn-lt"/>
                  <a:ea typeface="+mn-ea"/>
                  <a:cs typeface="+mn-cs"/>
                </a:rPr>
                <a:t>: Demand at Warehouse </a:t>
              </a:r>
              <a:r>
                <a:rPr lang="fi-FI" sz="1100" b="0" i="1">
                  <a:solidFill>
                    <a:schemeClr val="tx1"/>
                  </a:solidFill>
                  <a:effectLst/>
                  <a:latin typeface="+mn-lt"/>
                  <a:ea typeface="+mn-ea"/>
                  <a:cs typeface="+mn-cs"/>
                </a:rPr>
                <a:t>j</a:t>
              </a:r>
              <a:r>
                <a:rPr lang="fi-FI" sz="1100" b="0" i="0">
                  <a:solidFill>
                    <a:schemeClr val="tx1"/>
                  </a:solidFill>
                  <a:effectLst/>
                  <a:latin typeface="+mn-lt"/>
                  <a:ea typeface="+mn-ea"/>
                  <a:cs typeface="+mn-cs"/>
                </a:rPr>
                <a:t> (in number of trucks)</a:t>
              </a:r>
            </a:p>
            <a:p>
              <a:r>
                <a:rPr lang="fi-FI" sz="1100" b="0" i="1">
                  <a:solidFill>
                    <a:schemeClr val="tx1"/>
                  </a:solidFill>
                  <a:effectLst/>
                  <a:latin typeface="+mn-lt"/>
                  <a:ea typeface="+mn-ea"/>
                  <a:cs typeface="+mn-cs"/>
                </a:rPr>
                <a:t>a</a:t>
              </a:r>
              <a:r>
                <a:rPr lang="fi-FI" sz="1100" b="0" i="0">
                  <a:solidFill>
                    <a:schemeClr val="tx1"/>
                  </a:solidFill>
                  <a:effectLst/>
                  <a:latin typeface="+mn-lt"/>
                  <a:ea typeface="+mn-ea"/>
                  <a:cs typeface="+mn-cs"/>
                </a:rPr>
                <a:t>, </a:t>
              </a:r>
              <a:r>
                <a:rPr lang="fi-FI" sz="1100" b="0" i="1">
                  <a:solidFill>
                    <a:schemeClr val="tx1"/>
                  </a:solidFill>
                  <a:effectLst/>
                  <a:latin typeface="+mn-lt"/>
                  <a:ea typeface="+mn-ea"/>
                  <a:cs typeface="+mn-cs"/>
                </a:rPr>
                <a:t>b</a:t>
              </a:r>
              <a:r>
                <a:rPr lang="fi-FI" sz="1100" b="0" i="0">
                  <a:solidFill>
                    <a:schemeClr val="tx1"/>
                  </a:solidFill>
                  <a:effectLst/>
                  <a:latin typeface="+mn-lt"/>
                  <a:ea typeface="+mn-ea"/>
                  <a:cs typeface="+mn-cs"/>
                </a:rPr>
                <a:t>: Coefficients for the regression model determining transportation cost per km per truck</a:t>
              </a:r>
            </a:p>
            <a:p>
              <a:endParaRPr lang="en-US" sz="1100" b="0" i="0" baseline="0">
                <a:solidFill>
                  <a:schemeClr val="tx1"/>
                </a:solidFill>
                <a:effectLst/>
                <a:latin typeface="+mn-lt"/>
                <a:ea typeface="+mn-ea"/>
                <a:cs typeface="+mn-cs"/>
              </a:endParaRPr>
            </a:p>
            <a:p>
              <a:r>
                <a:rPr lang="fi-FI" sz="1100" b="1" i="0">
                  <a:solidFill>
                    <a:schemeClr val="tx1"/>
                  </a:solidFill>
                  <a:effectLst/>
                  <a:latin typeface="+mn-lt"/>
                  <a:ea typeface="+mn-ea"/>
                  <a:cs typeface="+mn-cs"/>
                </a:rPr>
                <a:t>Decision Variables:</a:t>
              </a:r>
            </a:p>
            <a:p>
              <a:r>
                <a:rPr lang="en-US" sz="1100" b="0" i="0">
                  <a:solidFill>
                    <a:schemeClr val="tx1"/>
                  </a:solidFill>
                  <a:effectLst/>
                  <a:latin typeface="Cambria Math" panose="02040503050406030204" pitchFamily="18" charset="0"/>
                  <a:ea typeface="+mn-ea"/>
                  <a:cs typeface="+mn-cs"/>
                </a:rPr>
                <a:t>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a:t>
              </a:r>
              <a:r>
                <a:rPr lang="fi-FI" sz="1100" b="0" i="0">
                  <a:solidFill>
                    <a:schemeClr val="tx1"/>
                  </a:solidFill>
                  <a:effectLst/>
                  <a:latin typeface="+mn-lt"/>
                  <a:ea typeface="+mn-ea"/>
                  <a:cs typeface="+mn-cs"/>
                </a:rPr>
                <a:t>: Number of trucks transporting peas from Cannery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to Warehouse </a:t>
              </a:r>
              <a:r>
                <a:rPr lang="fi-FI" sz="1100" b="0" i="1">
                  <a:solidFill>
                    <a:schemeClr val="tx1"/>
                  </a:solidFill>
                  <a:effectLst/>
                  <a:latin typeface="+mn-lt"/>
                  <a:ea typeface="+mn-ea"/>
                  <a:cs typeface="+mn-cs"/>
                </a:rPr>
                <a:t>j</a:t>
              </a:r>
              <a:endParaRPr lang="fi-FI" sz="1100" b="0" i="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r>
                <a:rPr lang="fi-FI" sz="1100" b="1" i="0">
                  <a:solidFill>
                    <a:schemeClr val="tx1"/>
                  </a:solidFill>
                  <a:effectLst/>
                  <a:latin typeface="+mn-lt"/>
                  <a:ea typeface="+mn-ea"/>
                  <a:cs typeface="+mn-cs"/>
                </a:rPr>
                <a:t>Objective Function:</a:t>
              </a:r>
            </a:p>
            <a:p>
              <a:r>
                <a:rPr lang="fi-FI" sz="1100" b="0" i="0">
                  <a:solidFill>
                    <a:schemeClr val="tx1"/>
                  </a:solidFill>
                  <a:effectLst/>
                  <a:latin typeface="+mn-lt"/>
                  <a:ea typeface="+mn-ea"/>
                  <a:cs typeface="+mn-cs"/>
                </a:rPr>
                <a:t>Minimize the total transportation cost, which is a function of the number of trucks on each route and the distances:</a:t>
              </a: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ea typeface="+mn-ea"/>
                  <a:cs typeface="+mn-cs"/>
                </a:rPr>
                <a:t> </a:t>
              </a:r>
              <a:r>
                <a:rPr lang="en-US" sz="1100" b="0" i="0">
                  <a:solidFill>
                    <a:schemeClr val="tx1"/>
                  </a:solidFill>
                  <a:effectLst/>
                  <a:latin typeface="Cambria Math" panose="02040503050406030204" pitchFamily="18" charset="0"/>
                  <a:ea typeface="+mn-ea"/>
                  <a:cs typeface="+mn-cs"/>
                </a:rPr>
                <a:t>min z= ∑_(𝑖=1)^3▒∑_(𝑗=4)^4▒(𝑎𝑥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𝑖𝑗+𝑏)𝑥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 </a:t>
              </a:r>
              <a:r>
                <a:rPr lang="fi-FI"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𝑑</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𝑖𝑗=∑_(𝑖=1)^3▒∑_(𝑗=4)^4▒(0.002𝑥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𝑖𝑗+0.3465)𝑥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 </a:t>
              </a:r>
              <a:r>
                <a:rPr lang="fi-FI" sz="1100" b="0" i="0">
                  <a:solidFill>
                    <a:schemeClr val="tx1"/>
                  </a:solidFill>
                  <a:effectLst/>
                  <a:latin typeface="Cambria Math" panose="02040503050406030204" pitchFamily="18" charset="0"/>
                  <a:ea typeface="+mn-ea"/>
                  <a:cs typeface="+mn-cs"/>
                </a:rPr>
                <a:t> </a:t>
              </a:r>
              <a:r>
                <a:rPr lang="en-US" sz="1100" b="0" i="0">
                  <a:solidFill>
                    <a:schemeClr val="tx1"/>
                  </a:solidFill>
                  <a:effectLst/>
                  <a:latin typeface="Cambria Math" panose="02040503050406030204" pitchFamily="18" charset="0"/>
                  <a:ea typeface="+mn-ea"/>
                  <a:cs typeface="+mn-cs"/>
                </a:rPr>
                <a:t>𝑑</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a:t>
              </a:r>
              <a:endParaRPr lang="en-US" sz="1100" b="0" i="0" baseline="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solidFill>
                    <a:schemeClr val="tx1"/>
                  </a:solidFill>
                  <a:effectLst/>
                  <a:latin typeface="+mn-lt"/>
                  <a:ea typeface="+mn-ea"/>
                  <a:cs typeface="+mn-cs"/>
                </a:rPr>
                <a:t>Constraints: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solidFill>
                    <a:schemeClr val="tx1"/>
                  </a:solidFill>
                  <a:effectLst/>
                  <a:latin typeface="+mn-lt"/>
                  <a:ea typeface="+mn-ea"/>
                  <a:cs typeface="+mn-cs"/>
                </a:rPr>
                <a:t>Warehouse demand satisfaction</a:t>
              </a:r>
              <a:r>
                <a:rPr lang="en-US" sz="1100" b="0" i="0" baseline="0">
                  <a:solidFill>
                    <a:schemeClr val="tx1"/>
                  </a:solidFill>
                  <a:effectLst/>
                  <a:latin typeface="+mn-lt"/>
                  <a:ea typeface="+mn-ea"/>
                  <a:cs typeface="+mn-cs"/>
                </a:rPr>
                <a:t>: The total number of trucks sent to each warehouse must meet its demand.</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ea typeface="+mn-ea"/>
                  <a:cs typeface="+mn-cs"/>
                </a:rPr>
                <a:t> </a:t>
              </a:r>
              <a:r>
                <a:rPr lang="en-US" sz="1100" b="0" i="0">
                  <a:solidFill>
                    <a:schemeClr val="tx1"/>
                  </a:solidFill>
                  <a:effectLst/>
                  <a:latin typeface="Cambria Math" panose="02040503050406030204" pitchFamily="18" charset="0"/>
                  <a:ea typeface="+mn-ea"/>
                  <a:cs typeface="+mn-cs"/>
                </a:rPr>
                <a:t>∑_(𝑖=1)^3▒〖𝑥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𝑖𝑗=𝑤</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𝑗 〗</a:t>
              </a:r>
              <a:r>
                <a:rPr lang="en-US" sz="110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𝑗∈{1, 2, 3, 4}</a:t>
              </a:r>
              <a:endParaRPr lang="en-US" sz="1100" b="0">
                <a:solidFill>
                  <a:schemeClr val="tx1"/>
                </a:solidFill>
                <a:effectLs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1" i="0">
                  <a:solidFill>
                    <a:schemeClr val="tx1"/>
                  </a:solidFill>
                  <a:effectLst/>
                  <a:latin typeface="+mn-lt"/>
                  <a:ea typeface="+mn-ea"/>
                  <a:cs typeface="+mn-cs"/>
                </a:rPr>
                <a:t>Capacity Constraints</a:t>
              </a:r>
              <a:r>
                <a:rPr lang="fi-FI" sz="1100" b="0" i="0">
                  <a:solidFill>
                    <a:schemeClr val="tx1"/>
                  </a:solidFill>
                  <a:effectLst/>
                  <a:latin typeface="+mn-lt"/>
                  <a:ea typeface="+mn-ea"/>
                  <a:cs typeface="+mn-cs"/>
                </a:rPr>
                <a:t>: The number of trucks sent from each cannery must not exceed its capacity.</a:t>
              </a: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∑_(𝑖=1)^4▒〖𝑥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a:t>
              </a:r>
              <a:r>
                <a:rPr lang="en-US" sz="1100" b="0" i="0">
                  <a:solidFill>
                    <a:schemeClr val="tx1"/>
                  </a:solidFill>
                  <a:effectLst/>
                  <a:latin typeface="Cambria Math" panose="02040503050406030204" pitchFamily="18" charset="0"/>
                  <a:ea typeface="Cambria Math" panose="02040503050406030204" pitchFamily="18" charset="0"/>
                  <a:cs typeface="+mn-cs"/>
                </a:rPr>
                <a:t>≤</a:t>
              </a:r>
              <a:r>
                <a:rPr lang="en-US" sz="1100" b="0" i="0">
                  <a:solidFill>
                    <a:schemeClr val="tx1"/>
                  </a:solidFill>
                  <a:effectLst/>
                  <a:latin typeface="Cambria Math" panose="02040503050406030204" pitchFamily="18" charset="0"/>
                  <a:ea typeface="+mn-ea"/>
                  <a:cs typeface="+mn-cs"/>
                </a:rPr>
                <a:t>𝑐</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 〗</a:t>
              </a:r>
              <a:r>
                <a:rPr lang="en-US">
                  <a:effectLst/>
                </a:rPr>
                <a:t>, </a:t>
              </a:r>
              <a:r>
                <a:rPr lang="en-US" sz="1100" b="0" i="0">
                  <a:solidFill>
                    <a:schemeClr val="tx1"/>
                  </a:solidFill>
                  <a:effectLst/>
                  <a:latin typeface="Cambria Math" panose="02040503050406030204" pitchFamily="18" charset="0"/>
                  <a:ea typeface="+mn-ea"/>
                  <a:cs typeface="+mn-cs"/>
                </a:rPr>
                <a:t>𝑖∈{1, 2, 3}</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b="1">
                  <a:solidFill>
                    <a:schemeClr val="tx1"/>
                  </a:solidFill>
                  <a:effectLst/>
                </a:rPr>
                <a:t>Nonnegativity and integer constraints:</a:t>
              </a:r>
            </a:p>
            <a:p>
              <a:pPr marL="0" marR="0" lvl="0" indent="0" defTabSz="914400" eaLnBrk="1" fontAlgn="auto" latinLnBrk="0" hangingPunct="1">
                <a:lnSpc>
                  <a:spcPct val="100000"/>
                </a:lnSpc>
                <a:spcBef>
                  <a:spcPts val="0"/>
                </a:spcBef>
                <a:spcAft>
                  <a:spcPts val="0"/>
                </a:spcAft>
                <a:buClrTx/>
                <a:buSzTx/>
                <a:buFontTx/>
                <a:buNone/>
                <a:tabLst/>
                <a:defRPr/>
              </a:pPr>
              <a:endParaRPr lang="en-US">
                <a:solidFill>
                  <a:schemeClr val="tx1"/>
                </a:solidFill>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𝑖𝑗≥0</a:t>
              </a:r>
              <a:r>
                <a:rPr lang="en-US" sz="1100">
                  <a:solidFill>
                    <a:schemeClr val="tx1"/>
                  </a:solidFill>
                  <a:effectLst/>
                  <a:latin typeface="+mn-lt"/>
                  <a:ea typeface="+mn-ea"/>
                  <a:cs typeface="+mn-cs"/>
                </a:rPr>
                <a:t>, for all </a:t>
              </a:r>
              <a:r>
                <a:rPr lang="en-US" sz="1100" b="0" i="0">
                  <a:solidFill>
                    <a:schemeClr val="tx1"/>
                  </a:solidFill>
                  <a:effectLst/>
                  <a:latin typeface="Cambria Math" panose="02040503050406030204" pitchFamily="18" charset="0"/>
                  <a:ea typeface="Cambria Math" panose="02040503050406030204" pitchFamily="18" charset="0"/>
                  <a:cs typeface="+mn-cs"/>
                </a:rPr>
                <a:t>𝑖∈{1, 2, 3}, 𝑗</a:t>
              </a:r>
              <a:r>
                <a:rPr lang="en-US" sz="1100" b="0" i="0">
                  <a:solidFill>
                    <a:schemeClr val="tx1"/>
                  </a:solidFill>
                  <a:effectLst/>
                  <a:latin typeface="Cambria Math" panose="02040503050406030204" pitchFamily="18" charset="0"/>
                  <a:ea typeface="+mn-ea"/>
                  <a:cs typeface="+mn-cs"/>
                </a:rPr>
                <a:t>∈{1, 2, 3, 4}</a:t>
              </a: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Task (b): Implement a spreadsheet model (3p) [HINT: With the current distribution plan the transporation costs would be equal to $234137]</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spreadhseet model has been implemented to the right</a:t>
              </a:r>
            </a:p>
            <a:p>
              <a:endParaRPr lang="en-US" sz="1100" b="0" i="0" baseline="0">
                <a:solidFill>
                  <a:schemeClr val="tx1"/>
                </a:solidFill>
                <a:effectLst/>
                <a:latin typeface="+mn-lt"/>
                <a:ea typeface="+mn-ea"/>
                <a:cs typeface="+mn-cs"/>
              </a:endParaRPr>
            </a:p>
            <a:p>
              <a:r>
                <a:rPr lang="en-US" sz="1100" b="0" i="0" baseline="0">
                  <a:solidFill>
                    <a:srgbClr val="FF0000"/>
                  </a:solidFill>
                  <a:effectLst/>
                  <a:latin typeface="+mn-lt"/>
                  <a:ea typeface="+mn-ea"/>
                  <a:cs typeface="+mn-cs"/>
                </a:rPr>
                <a:t>Task (c): Solve the model using "GRG nonlinear"-algorithm with the current plan as a starting solution (i.e. as values in the variable cells when opening solver) . Report the optimal objective function value. (0.5 p)</a:t>
              </a:r>
            </a:p>
            <a:p>
              <a:endParaRPr lang="en-US" sz="1100" b="0" i="0" baseline="0">
                <a:solidFill>
                  <a:schemeClr val="tx1"/>
                </a:solidFill>
                <a:effectLst/>
                <a:latin typeface="+mn-lt"/>
                <a:ea typeface="+mn-ea"/>
                <a:cs typeface="+mn-cs"/>
              </a:endParaRPr>
            </a:p>
            <a:p>
              <a:r>
                <a:rPr kumimoji="0" lang="en-US" sz="1100" b="0" i="0" u="none" strike="noStrike" kern="0" cap="none" spc="0" normalizeH="0" baseline="0" noProof="0">
                  <a:ln>
                    <a:noFill/>
                  </a:ln>
                  <a:solidFill>
                    <a:schemeClr val="tx1"/>
                  </a:solidFill>
                  <a:effectLst/>
                  <a:uLnTx/>
                  <a:uFillTx/>
                  <a:latin typeface="+mn-lt"/>
                  <a:ea typeface="+mn-ea"/>
                  <a:cs typeface="+mn-cs"/>
                </a:rPr>
                <a:t>The optimal objective function value is </a:t>
              </a:r>
              <a:r>
                <a:rPr kumimoji="0" lang="en-US" sz="1100" b="1" i="0" u="none" strike="noStrike" kern="0" cap="none" spc="0" normalizeH="0" baseline="0" noProof="0">
                  <a:ln>
                    <a:noFill/>
                  </a:ln>
                  <a:solidFill>
                    <a:schemeClr val="tx1"/>
                  </a:solidFill>
                  <a:effectLst/>
                  <a:uLnTx/>
                  <a:uFillTx/>
                  <a:latin typeface="+mn-lt"/>
                  <a:ea typeface="+mn-ea"/>
                  <a:cs typeface="+mn-cs"/>
                </a:rPr>
                <a:t>188177.4 euros</a:t>
              </a:r>
              <a:r>
                <a:rPr kumimoji="0" lang="en-US" sz="1100" b="0" i="0" u="none" strike="noStrike" kern="0" cap="none" spc="0" normalizeH="0" baseline="0" noProof="0">
                  <a:ln>
                    <a:noFill/>
                  </a:ln>
                  <a:solidFill>
                    <a:schemeClr val="tx1"/>
                  </a:solidFill>
                  <a:effectLst/>
                  <a:uLnTx/>
                  <a:uFillTx/>
                  <a:latin typeface="+mn-lt"/>
                  <a:ea typeface="+mn-ea"/>
                  <a:cs typeface="+mn-cs"/>
                </a:rPr>
                <a:t>, and the trucks were repored in answer part (b) table to the right</a:t>
              </a:r>
              <a:endParaRPr lang="en-US" sz="1100" b="1" i="0" baseline="0">
                <a:solidFill>
                  <a:schemeClr val="tx1"/>
                </a:solidFill>
                <a:effectLst/>
                <a:latin typeface="+mn-lt"/>
                <a:ea typeface="+mn-ea"/>
                <a:cs typeface="+mn-cs"/>
              </a:endParaRPr>
            </a:p>
            <a:p>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rgbClr val="FF0000"/>
                  </a:solidFill>
                  <a:effectLst/>
                  <a:latin typeface="+mn-lt"/>
                  <a:ea typeface="+mn-ea"/>
                  <a:cs typeface="+mn-cs"/>
                </a:rPr>
                <a:t>Task (d): Solve the model using "GRG-nonlinear"-algorithm with a starting solution of all zeros. Report optimal objective function value (0.5 p) [HINT: this might differ from the value in c) but can also be the same]</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optimal objective function value is </a:t>
              </a:r>
              <a:r>
                <a:rPr lang="en-US" sz="1100" b="1" i="0" baseline="0">
                  <a:solidFill>
                    <a:schemeClr val="tx1"/>
                  </a:solidFill>
                  <a:effectLst/>
                  <a:latin typeface="+mn-lt"/>
                  <a:ea typeface="+mn-ea"/>
                  <a:cs typeface="+mn-cs"/>
                </a:rPr>
                <a:t>188177.4 euros</a:t>
              </a:r>
              <a:r>
                <a:rPr lang="en-US" sz="1100" b="0" i="0" baseline="0">
                  <a:solidFill>
                    <a:schemeClr val="tx1"/>
                  </a:solidFill>
                  <a:effectLst/>
                  <a:latin typeface="+mn-lt"/>
                  <a:ea typeface="+mn-ea"/>
                  <a:cs typeface="+mn-cs"/>
                </a:rPr>
                <a:t>, and the trucks were repored in answer part (c) table to the right. Answer is still the same to part (b)</a:t>
              </a:r>
              <a:endParaRPr lang="en-FI">
                <a:effectLst/>
              </a:endParaRPr>
            </a:p>
          </xdr:txBody>
        </xdr:sp>
      </mc:Fallback>
    </mc:AlternateContent>
    <xdr:clientData/>
  </xdr:oneCellAnchor>
  <xdr:oneCellAnchor>
    <xdr:from>
      <xdr:col>14</xdr:col>
      <xdr:colOff>347841</xdr:colOff>
      <xdr:row>1</xdr:row>
      <xdr:rowOff>189342</xdr:rowOff>
    </xdr:from>
    <xdr:ext cx="5038724" cy="4084708"/>
    <xdr:sp macro="" textlink="">
      <xdr:nvSpPr>
        <xdr:cNvPr id="3" name="TextBox 2">
          <a:extLst>
            <a:ext uri="{FF2B5EF4-FFF2-40B4-BE49-F238E27FC236}">
              <a16:creationId xmlns:a16="http://schemas.microsoft.com/office/drawing/2014/main" id="{B8DCBE8C-77A4-49FE-AF19-9C2B9265DBD0}"/>
            </a:ext>
          </a:extLst>
        </xdr:cNvPr>
        <xdr:cNvSpPr txBox="1"/>
      </xdr:nvSpPr>
      <xdr:spPr>
        <a:xfrm>
          <a:off x="8882241" y="364602"/>
          <a:ext cx="5038724" cy="4084708"/>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endParaRPr lang="en-US" sz="1600" b="1" baseline="0"/>
        </a:p>
        <a:p>
          <a:pPr eaLnBrk="1" fontAlgn="auto" latinLnBrk="0" hangingPunct="1"/>
          <a:r>
            <a:rPr lang="en-US" sz="1100" b="1" baseline="0">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formulation reasonable? </a:t>
          </a:r>
          <a:r>
            <a:rPr lang="en-US" sz="1100" b="0" i="0" baseline="0">
              <a:solidFill>
                <a:schemeClr val="tx1"/>
              </a:solidFill>
              <a:effectLst/>
              <a:latin typeface="+mn-lt"/>
              <a:ea typeface="+mn-ea"/>
              <a:cs typeface="+mn-cs"/>
            </a:rPr>
            <a:t>(+0-2pts)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and correct. (Note that multiple equivalent formulations exist.) (2 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minor mistakes  (1pts)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major mistakes. (0.5pts)</a:t>
          </a:r>
          <a:endParaRPr lang="en-US">
            <a:effectLst/>
          </a:endParaRPr>
        </a:p>
        <a:p>
          <a:r>
            <a:rPr lang="en-US" sz="1100" b="0" i="0" baseline="0">
              <a:solidFill>
                <a:schemeClr val="tx1"/>
              </a:solidFill>
              <a:effectLst/>
              <a:latin typeface="+mn-lt"/>
              <a:ea typeface="+mn-ea"/>
              <a:cs typeface="+mn-cs"/>
            </a:rPr>
            <a:t>Completely unreasonable or 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r>
            <a:rPr lang="en-US" sz="1100" b="0" i="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b) </a:t>
          </a:r>
          <a:r>
            <a:rPr lang="en-US" sz="1100" b="0" i="1" baseline="0">
              <a:solidFill>
                <a:schemeClr val="tx1"/>
              </a:solidFill>
              <a:effectLst/>
              <a:latin typeface="+mn-lt"/>
              <a:ea typeface="+mn-ea"/>
              <a:cs typeface="+mn-cs"/>
            </a:rPr>
            <a:t>Is the spreadsheet implementation reasonable? </a:t>
          </a:r>
          <a:r>
            <a:rPr lang="en-US" sz="1100" b="0" i="0" baseline="0">
              <a:solidFill>
                <a:schemeClr val="tx1"/>
              </a:solidFill>
              <a:effectLst/>
              <a:latin typeface="+mn-lt"/>
              <a:ea typeface="+mn-ea"/>
              <a:cs typeface="+mn-cs"/>
            </a:rPr>
            <a:t>(+0-3pts)</a:t>
          </a:r>
          <a:endParaRPr lang="en-US">
            <a:effectLst/>
          </a:endParaRPr>
        </a:p>
        <a:p>
          <a:pPr eaLnBrk="1" fontAlgn="auto" latinLnBrk="0" hangingPunct="1"/>
          <a:r>
            <a:rPr lang="en-US" sz="1100" b="0" i="0" baseline="0">
              <a:solidFill>
                <a:schemeClr val="tx1"/>
              </a:solidFill>
              <a:effectLst/>
              <a:latin typeface="+mn-lt"/>
              <a:ea typeface="+mn-ea"/>
              <a:cs typeface="+mn-cs"/>
            </a:rPr>
            <a:t>The variables are clearly named and the cell values correspond to the objective function and constraint coefficients. (3pt)</a:t>
          </a:r>
          <a:endParaRPr lang="en-US">
            <a:effectLst/>
          </a:endParaRPr>
        </a:p>
        <a:p>
          <a:pPr eaLnBrk="1" fontAlgn="auto" latinLnBrk="0" hangingPunct="1"/>
          <a:r>
            <a:rPr lang="en-US" sz="1100" b="0" i="0" baseline="0">
              <a:solidFill>
                <a:schemeClr val="tx1"/>
              </a:solidFill>
              <a:effectLst/>
              <a:latin typeface="+mn-lt"/>
              <a:ea typeface="+mn-ea"/>
              <a:cs typeface="+mn-cs"/>
            </a:rPr>
            <a:t>Small errors or not clearly names (2pt)</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spreadsheet implementation. (1pt)</a:t>
          </a:r>
          <a:endParaRPr lang="en-US">
            <a:effectLst/>
          </a:endParaRPr>
        </a:p>
        <a:p>
          <a:pPr eaLnBrk="1" fontAlgn="auto" latinLnBrk="0" hangingPunct="1"/>
          <a:r>
            <a:rPr lang="en-US" sz="1100" b="0" i="0" baseline="0">
              <a:solidFill>
                <a:schemeClr val="tx1"/>
              </a:solidFill>
              <a:effectLst/>
              <a:latin typeface="+mn-lt"/>
              <a:ea typeface="+mn-ea"/>
              <a:cs typeface="+mn-cs"/>
            </a:rPr>
            <a:t>No spreadsheet implementation given. (0 pts)</a:t>
          </a:r>
          <a:endParaRPr lang="en-US">
            <a:effectLst/>
          </a:endParaRPr>
        </a:p>
        <a:p>
          <a:pPr eaLnBrk="1" fontAlgn="auto" latinLnBrk="0" hangingPunct="1"/>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i="0" u="none" strike="noStrike">
              <a:solidFill>
                <a:schemeClr val="tx1"/>
              </a:solidFill>
              <a:effectLst/>
              <a:latin typeface="+mn-lt"/>
              <a:ea typeface="+mn-ea"/>
              <a:cs typeface="+mn-cs"/>
            </a:rPr>
            <a:t>c) </a:t>
          </a:r>
          <a:r>
            <a:rPr lang="en-US" sz="1100" i="0">
              <a:solidFill>
                <a:schemeClr val="tx1"/>
              </a:solidFill>
              <a:effectLst/>
              <a:latin typeface="+mn-lt"/>
              <a:ea typeface="+mn-ea"/>
              <a:cs typeface="+mn-cs"/>
            </a:rPr>
            <a:t>Resonable value,</a:t>
          </a:r>
          <a:r>
            <a:rPr lang="en-US" sz="1100" i="0" baseline="0">
              <a:solidFill>
                <a:schemeClr val="tx1"/>
              </a:solidFill>
              <a:effectLst/>
              <a:latin typeface="+mn-lt"/>
              <a:ea typeface="+mn-ea"/>
              <a:cs typeface="+mn-cs"/>
            </a:rPr>
            <a:t> does not have to be correct as non-linear solver is not that good </a:t>
          </a:r>
          <a:r>
            <a:rPr lang="en-US" sz="1100" i="0">
              <a:solidFill>
                <a:schemeClr val="tx1"/>
              </a:solidFill>
              <a:effectLst/>
              <a:latin typeface="+mn-lt"/>
              <a:ea typeface="+mn-ea"/>
              <a:cs typeface="+mn-cs"/>
            </a:rPr>
            <a:t>(+0.5pt)</a:t>
          </a:r>
        </a:p>
        <a:p>
          <a:pPr eaLnBrk="1" fontAlgn="auto" latinLnBrk="0" hangingPunct="1"/>
          <a:endParaRPr lang="en-US">
            <a:effectLst/>
          </a:endParaRPr>
        </a:p>
        <a:p>
          <a:pPr eaLnBrk="1" fontAlgn="auto" latinLnBrk="0" hangingPunct="1"/>
          <a:r>
            <a:rPr lang="en-US" sz="1100" b="1" i="0" baseline="0">
              <a:solidFill>
                <a:schemeClr val="tx1"/>
              </a:solidFill>
              <a:effectLst/>
              <a:latin typeface="+mn-lt"/>
              <a:ea typeface="+mn-ea"/>
              <a:cs typeface="+mn-cs"/>
            </a:rPr>
            <a:t>d) </a:t>
          </a:r>
          <a:r>
            <a:rPr lang="en-US" sz="1100" i="0">
              <a:solidFill>
                <a:schemeClr val="tx1"/>
              </a:solidFill>
              <a:effectLst/>
              <a:latin typeface="+mn-lt"/>
              <a:ea typeface="+mn-ea"/>
              <a:cs typeface="+mn-cs"/>
            </a:rPr>
            <a:t>Resonable value,</a:t>
          </a:r>
          <a:r>
            <a:rPr lang="en-US" sz="1100" i="0" baseline="0">
              <a:solidFill>
                <a:schemeClr val="tx1"/>
              </a:solidFill>
              <a:effectLst/>
              <a:latin typeface="+mn-lt"/>
              <a:ea typeface="+mn-ea"/>
              <a:cs typeface="+mn-cs"/>
            </a:rPr>
            <a:t> does not have to be correct as non-linear solver is not that good </a:t>
          </a:r>
          <a:r>
            <a:rPr lang="en-US" sz="1100" b="0" i="0" baseline="0">
              <a:solidFill>
                <a:schemeClr val="tx1"/>
              </a:solidFill>
              <a:effectLst/>
              <a:latin typeface="+mn-lt"/>
              <a:ea typeface="+mn-ea"/>
              <a:cs typeface="+mn-cs"/>
            </a:rPr>
            <a:t>(+0.5pt)</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mn-lt"/>
            <a:ea typeface="+mn-ea"/>
            <a:cs typeface="+mn-cs"/>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61913</xdr:colOff>
      <xdr:row>1</xdr:row>
      <xdr:rowOff>127002</xdr:rowOff>
    </xdr:from>
    <xdr:ext cx="5391150" cy="11536360"/>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FD398B8B-CF57-4ACD-A220-10C700587F3F}"/>
                </a:ext>
              </a:extLst>
            </xdr:cNvPr>
            <xdr:cNvSpPr txBox="1"/>
          </xdr:nvSpPr>
          <xdr:spPr>
            <a:xfrm>
              <a:off x="671513" y="309882"/>
              <a:ext cx="5391150" cy="1153636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Non-linear location problem (4 pts)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Whale Oil Ltd. operates six offshore oilrigs. It is planning to build a service platform from which maintenance helicopters could serve the rigs, and needs to decide what would be the best location for the service platform to minimize</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annual flight costs. </a:t>
              </a:r>
              <a:r>
                <a:rPr lang="en-US" sz="1100" b="0" i="0">
                  <a:solidFill>
                    <a:schemeClr val="tx1"/>
                  </a:solidFill>
                  <a:effectLst/>
                  <a:latin typeface="+mn-lt"/>
                  <a:ea typeface="+mn-ea"/>
                  <a:cs typeface="+mn-cs"/>
                </a:rPr>
                <a:t>The locations of the rigs are given in the Table</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1</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and illustrated on the attached</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map.</a:t>
              </a:r>
              <a:r>
                <a:rPr lang="en-US" sz="1100" b="0" i="0" baseline="0">
                  <a:solidFill>
                    <a:schemeClr val="tx1"/>
                  </a:solidFill>
                  <a:effectLst/>
                  <a:latin typeface="+mn-lt"/>
                  <a:ea typeface="+mn-ea"/>
                  <a:cs typeface="+mn-cs"/>
                </a:rPr>
                <a:t> </a:t>
              </a:r>
              <a:endParaRPr lang="en-US">
                <a:effectLst/>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The cost of one kilometer helicopter flight is about 5 euros. It is estimated that there will be 200 flights annually to each rig, except for Norne (100 flights) and Ormen Lange (800 flights). Furthermore, the service platform has to be within 80 km range from one </a:t>
              </a:r>
              <a:r>
                <a:rPr lang="en-US" sz="1100" b="0" i="0" u="none" strike="noStrike" baseline="0">
                  <a:solidFill>
                    <a:schemeClr val="tx1"/>
                  </a:solidFill>
                  <a:effectLst/>
                  <a:latin typeface="+mn-lt"/>
                  <a:ea typeface="+mn-ea"/>
                  <a:cs typeface="+mn-cs"/>
                </a:rPr>
                <a:t>of </a:t>
              </a:r>
              <a:r>
                <a:rPr lang="en-US" sz="1100" b="0" i="0" u="none" strike="noStrike">
                  <a:solidFill>
                    <a:schemeClr val="tx1"/>
                  </a:solidFill>
                  <a:effectLst/>
                  <a:latin typeface="+mn-lt"/>
                  <a:ea typeface="+mn-ea"/>
                  <a:cs typeface="+mn-cs"/>
                </a:rPr>
                <a:t>the two land bases to allow building fiber optic communications cables.</a:t>
              </a:r>
            </a:p>
            <a:p>
              <a:endParaRPr lang="en-US" sz="1100" b="0" i="0" u="none" strike="noStrike">
                <a:solidFill>
                  <a:schemeClr val="tx1"/>
                </a:solidFill>
                <a:effectLst/>
                <a:latin typeface="+mn-lt"/>
                <a:ea typeface="+mn-ea"/>
                <a:cs typeface="+mn-cs"/>
              </a:endParaRPr>
            </a:p>
            <a:p>
              <a:r>
                <a:rPr lang="en-US" sz="1100" b="0" i="0" u="none" strike="noStrike">
                  <a:solidFill>
                    <a:srgbClr val="FF0000"/>
                  </a:solidFill>
                  <a:effectLst/>
                  <a:latin typeface="+mn-lt"/>
                  <a:ea typeface="+mn-ea"/>
                  <a:cs typeface="+mn-cs"/>
                </a:rPr>
                <a:t>Task</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a) Mathematically</a:t>
              </a:r>
              <a:r>
                <a:rPr lang="en-US" sz="1100" b="0" i="0" u="none" strike="noStrike" baseline="0">
                  <a:solidFill>
                    <a:srgbClr val="FF0000"/>
                  </a:solidFill>
                  <a:effectLst/>
                  <a:latin typeface="+mn-lt"/>
                  <a:ea typeface="+mn-ea"/>
                  <a:cs typeface="+mn-cs"/>
                </a:rPr>
                <a:t> formulate an NLP problem that identifies the cost minimizing location for the service platform (2p) [HINT: You can use the notations in Table 1 to make your formulation more compact]</a:t>
              </a:r>
            </a:p>
            <a:p>
              <a:endParaRPr lang="en-US" sz="1100" b="0" i="0" u="none" strike="noStrike" baseline="0">
                <a:solidFill>
                  <a:schemeClr val="tx1"/>
                </a:solidFill>
                <a:effectLst/>
                <a:latin typeface="+mn-lt"/>
                <a:ea typeface="+mn-ea"/>
                <a:cs typeface="+mn-cs"/>
              </a:endParaRPr>
            </a:p>
            <a:p>
              <a:r>
                <a:rPr lang="fi-FI" sz="1100" b="0" i="0">
                  <a:solidFill>
                    <a:schemeClr val="tx1"/>
                  </a:solidFill>
                  <a:effectLst/>
                  <a:latin typeface="+mn-lt"/>
                  <a:ea typeface="+mn-ea"/>
                  <a:cs typeface="+mn-cs"/>
                </a:rPr>
                <a:t>In</a:t>
              </a:r>
              <a:r>
                <a:rPr lang="fi-FI" sz="1100" b="0" i="0" baseline="0">
                  <a:solidFill>
                    <a:schemeClr val="tx1"/>
                  </a:solidFill>
                  <a:effectLst/>
                  <a:latin typeface="+mn-lt"/>
                  <a:ea typeface="+mn-ea"/>
                  <a:cs typeface="+mn-cs"/>
                </a:rPr>
                <a:t> this problem, we need to </a:t>
              </a:r>
              <a:r>
                <a:rPr lang="fi-FI" sz="1100" b="0" i="0">
                  <a:solidFill>
                    <a:schemeClr val="tx1"/>
                  </a:solidFill>
                  <a:effectLst/>
                  <a:latin typeface="+mn-lt"/>
                  <a:ea typeface="+mn-ea"/>
                  <a:cs typeface="+mn-cs"/>
                </a:rPr>
                <a:t>determine the optimal location of the service platform, given the distances to the oil rigs, the cost of helicopter flights, and the frequency of flights to each rig. Additionally, we must ensure the service platform is within 80 km of one of the two land bases.</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Parameters:</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oMath>
              </a14:m>
              <a:r>
                <a:rPr lang="fi-FI" sz="1100" b="0" i="0">
                  <a:solidFill>
                    <a:schemeClr val="tx1"/>
                  </a:solidFill>
                  <a:effectLst/>
                  <a:latin typeface="+mn-lt"/>
                  <a:ea typeface="+mn-ea"/>
                  <a:cs typeface="+mn-cs"/>
                </a:rPr>
                <a:t>,</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𝑖</m:t>
                      </m:r>
                    </m:sub>
                  </m:sSub>
                </m:oMath>
              </a14:m>
              <a:r>
                <a:rPr lang="fi-FI" sz="1100" b="0" i="0">
                  <a:solidFill>
                    <a:schemeClr val="tx1"/>
                  </a:solidFill>
                  <a:effectLst/>
                  <a:latin typeface="+mn-lt"/>
                  <a:ea typeface="+mn-ea"/>
                  <a:cs typeface="+mn-cs"/>
                </a:rPr>
                <a:t>): Coordinates of the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-th location (oil rigs and land bases), where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ranges from 1 to 8.</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𝑓</m:t>
                      </m:r>
                    </m:e>
                    <m:sub>
                      <m:r>
                        <a:rPr lang="en-US" sz="1100" b="0" i="1">
                          <a:solidFill>
                            <a:schemeClr val="tx1"/>
                          </a:solidFill>
                          <a:effectLst/>
                          <a:latin typeface="Cambria Math" panose="02040503050406030204" pitchFamily="18" charset="0"/>
                          <a:ea typeface="+mn-ea"/>
                          <a:cs typeface="+mn-cs"/>
                        </a:rPr>
                        <m:t>𝑖</m:t>
                      </m:r>
                    </m:sub>
                  </m:sSub>
                </m:oMath>
              </a14:m>
              <a:r>
                <a:rPr lang="fi-FI" sz="1100" b="0" i="0">
                  <a:solidFill>
                    <a:schemeClr val="tx1"/>
                  </a:solidFill>
                  <a:effectLst/>
                  <a:latin typeface="+mn-lt"/>
                  <a:ea typeface="+mn-ea"/>
                  <a:cs typeface="+mn-cs"/>
                </a:rPr>
                <a:t>: Frequency of flights to the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-th oil rig per year. Specifically,</a:t>
              </a:r>
              <a:r>
                <a:rPr lang="fi-FI" sz="1100" b="0" i="0" baseline="0">
                  <a:solidFill>
                    <a:schemeClr val="tx1"/>
                  </a:solidFill>
                  <a:effectLst/>
                  <a:latin typeface="+mn-lt"/>
                  <a:ea typeface="+mn-ea"/>
                  <a:cs typeface="+mn-cs"/>
                </a:rPr>
                <a:t> we have</a:t>
              </a:r>
              <a:r>
                <a:rPr lang="fi-FI" sz="1100" b="0" i="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𝑓</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=[100, 200, 200, 200, 200, 800]</m:t>
                    </m:r>
                  </m:oMath>
                </m:oMathPara>
              </a14:m>
              <a:endParaRPr lang="fi-FI" sz="1100" b="0" i="0">
                <a:solidFill>
                  <a:schemeClr val="tx1"/>
                </a:solidFill>
                <a:effectLst/>
                <a:latin typeface="+mn-lt"/>
                <a:ea typeface="+mn-ea"/>
                <a:cs typeface="+mn-cs"/>
              </a:endParaRPr>
            </a:p>
            <a:p>
              <a:r>
                <a:rPr lang="fi-FI" sz="1100" b="0" i="1">
                  <a:solidFill>
                    <a:schemeClr val="tx1"/>
                  </a:solidFill>
                  <a:effectLst/>
                  <a:latin typeface="+mn-lt"/>
                  <a:ea typeface="+mn-ea"/>
                  <a:cs typeface="+mn-cs"/>
                </a:rPr>
                <a:t>C = 5 euros</a:t>
              </a:r>
              <a:r>
                <a:rPr lang="fi-FI" sz="1100" b="0" i="0">
                  <a:solidFill>
                    <a:schemeClr val="tx1"/>
                  </a:solidFill>
                  <a:effectLst/>
                  <a:latin typeface="+mn-lt"/>
                  <a:ea typeface="+mn-ea"/>
                  <a:cs typeface="+mn-cs"/>
                </a:rPr>
                <a:t>: Cost per kilometer of helicopter flight </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Decision variables</a:t>
              </a:r>
            </a:p>
            <a:p>
              <a:r>
                <a:rPr lang="fi-FI" sz="1100" b="0" i="0">
                  <a:solidFill>
                    <a:schemeClr val="tx1"/>
                  </a:solidFill>
                  <a:effectLst/>
                  <a:latin typeface="+mn-lt"/>
                  <a:ea typeface="+mn-ea"/>
                  <a:cs typeface="+mn-cs"/>
                </a:rPr>
                <a:t>(</a:t>
              </a:r>
              <a:r>
                <a:rPr lang="fi-FI" sz="1100" b="0" i="1">
                  <a:solidFill>
                    <a:schemeClr val="tx1"/>
                  </a:solidFill>
                  <a:effectLst/>
                  <a:latin typeface="+mn-lt"/>
                  <a:ea typeface="+mn-ea"/>
                  <a:cs typeface="+mn-cs"/>
                </a:rPr>
                <a:t>x</a:t>
              </a:r>
              <a:r>
                <a:rPr lang="fi-FI" sz="1100" b="0" i="0">
                  <a:solidFill>
                    <a:schemeClr val="tx1"/>
                  </a:solidFill>
                  <a:effectLst/>
                  <a:latin typeface="+mn-lt"/>
                  <a:ea typeface="+mn-ea"/>
                  <a:cs typeface="+mn-cs"/>
                </a:rPr>
                <a:t>,</a:t>
              </a:r>
              <a:r>
                <a:rPr lang="fi-FI" sz="1100" b="0" i="1">
                  <a:solidFill>
                    <a:schemeClr val="tx1"/>
                  </a:solidFill>
                  <a:effectLst/>
                  <a:latin typeface="+mn-lt"/>
                  <a:ea typeface="+mn-ea"/>
                  <a:cs typeface="+mn-cs"/>
                </a:rPr>
                <a:t>y</a:t>
              </a:r>
              <a:r>
                <a:rPr lang="fi-FI" sz="1100" b="0" i="0">
                  <a:solidFill>
                    <a:schemeClr val="tx1"/>
                  </a:solidFill>
                  <a:effectLst/>
                  <a:latin typeface="+mn-lt"/>
                  <a:ea typeface="+mn-ea"/>
                  <a:cs typeface="+mn-cs"/>
                </a:rPr>
                <a:t>): Coordinates of the service platform </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Objective Function:</a:t>
              </a:r>
            </a:p>
            <a:p>
              <a:r>
                <a:rPr lang="fi-FI" sz="1100" b="0" i="0">
                  <a:solidFill>
                    <a:schemeClr val="tx1"/>
                  </a:solidFill>
                  <a:effectLst/>
                  <a:latin typeface="+mn-lt"/>
                  <a:ea typeface="+mn-ea"/>
                  <a:cs typeface="+mn-cs"/>
                </a:rPr>
                <a:t>Minimize the total annual flight cost. The distance to each rig is calculated using the Euclidean distance formula:</a:t>
              </a:r>
            </a:p>
            <a:p>
              <a:endParaRPr lang="fi-FI" sz="1100" b="0" i="0">
                <a:solidFill>
                  <a:schemeClr val="tx1"/>
                </a:solidFill>
                <a:effectLst/>
                <a:latin typeface="+mn-lt"/>
                <a:ea typeface="+mn-ea"/>
                <a:cs typeface="+mn-cs"/>
              </a:endParaRPr>
            </a:p>
            <a:p>
              <a:r>
                <a:rPr lang="en-US" sz="1100" b="0">
                  <a:solidFill>
                    <a:schemeClr val="tx1"/>
                  </a:solidFill>
                  <a:effectLst/>
                  <a:ea typeface="+mn-ea"/>
                  <a:cs typeface="+mn-cs"/>
                </a:rPr>
                <a:t> </a:t>
              </a:r>
              <a14:m>
                <m:oMath xmlns:m="http://schemas.openxmlformats.org/officeDocument/2006/math">
                  <m:r>
                    <m:rPr>
                      <m:sty m:val="p"/>
                    </m:rPr>
                    <a:rPr lang="en-US" sz="1100" b="0" i="0">
                      <a:solidFill>
                        <a:schemeClr val="tx1"/>
                      </a:solidFill>
                      <a:effectLst/>
                      <a:latin typeface="Cambria Math" panose="02040503050406030204" pitchFamily="18" charset="0"/>
                      <a:ea typeface="+mn-ea"/>
                      <a:cs typeface="+mn-cs"/>
                    </a:rPr>
                    <m:t>min</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z</m:t>
                  </m:r>
                  <m:r>
                    <a:rPr lang="en-US" sz="1100" b="0" i="0">
                      <a:solidFill>
                        <a:schemeClr val="tx1"/>
                      </a:solidFill>
                      <a:effectLst/>
                      <a:latin typeface="Cambria Math" panose="02040503050406030204" pitchFamily="18" charset="0"/>
                      <a:ea typeface="+mn-ea"/>
                      <a:cs typeface="+mn-cs"/>
                    </a:rPr>
                    <m:t>= </m:t>
                  </m:r>
                  <m:nary>
                    <m:naryPr>
                      <m:chr m:val="∑"/>
                      <m:ctrlPr>
                        <a:rPr lang="en-US" sz="1100" b="0" i="1">
                          <a:solidFill>
                            <a:schemeClr val="tx1"/>
                          </a:solidFill>
                          <a:effectLst/>
                          <a:latin typeface="Cambria Math" panose="02040503050406030204" pitchFamily="18" charset="0"/>
                          <a:ea typeface="+mn-ea"/>
                          <a:cs typeface="+mn-cs"/>
                        </a:rPr>
                      </m:ctrlPr>
                    </m:naryPr>
                    <m:sub>
                      <m:r>
                        <m:rPr>
                          <m:brk m:alnAt="23"/>
                        </m:rP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=3</m:t>
                      </m:r>
                    </m:sub>
                    <m:sup>
                      <m:r>
                        <a:rPr lang="en-US" sz="1100" b="0" i="1">
                          <a:solidFill>
                            <a:schemeClr val="tx1"/>
                          </a:solidFill>
                          <a:effectLst/>
                          <a:latin typeface="Cambria Math" panose="02040503050406030204" pitchFamily="18" charset="0"/>
                          <a:ea typeface="+mn-ea"/>
                          <a:cs typeface="+mn-cs"/>
                        </a:rPr>
                        <m:t>8</m:t>
                      </m:r>
                    </m:sup>
                    <m:e>
                      <m:r>
                        <a:rPr lang="en-US" sz="1100" b="0" i="1">
                          <a:solidFill>
                            <a:schemeClr val="tx1"/>
                          </a:solidFill>
                          <a:effectLst/>
                          <a:latin typeface="Cambria Math" panose="02040503050406030204" pitchFamily="18" charset="0"/>
                          <a:ea typeface="+mn-ea"/>
                          <a:cs typeface="+mn-cs"/>
                        </a:rPr>
                        <m:t>5</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𝑓</m:t>
                          </m:r>
                        </m:e>
                        <m:sub>
                          <m:r>
                            <a:rPr lang="en-US" sz="1100" b="0" i="1">
                              <a:solidFill>
                                <a:schemeClr val="tx1"/>
                              </a:solidFill>
                              <a:effectLst/>
                              <a:latin typeface="Cambria Math" panose="02040503050406030204" pitchFamily="18" charset="0"/>
                              <a:ea typeface="+mn-ea"/>
                              <a:cs typeface="+mn-cs"/>
                            </a:rPr>
                            <m:t>𝑖</m:t>
                          </m:r>
                        </m:sub>
                      </m:sSub>
                      <m:rad>
                        <m:radPr>
                          <m:degHide m:val="on"/>
                          <m:ctrlPr>
                            <a:rPr lang="en-US" sz="1100" b="0" i="1">
                              <a:solidFill>
                                <a:schemeClr val="tx1"/>
                              </a:solidFill>
                              <a:effectLst/>
                              <a:latin typeface="Cambria Math" panose="02040503050406030204" pitchFamily="18" charset="0"/>
                              <a:ea typeface="+mn-ea"/>
                              <a:cs typeface="+mn-cs"/>
                            </a:rPr>
                          </m:ctrlPr>
                        </m:radPr>
                        <m:deg/>
                        <m:e>
                          <m:sSup>
                            <m:sSupPr>
                              <m:ctrlPr>
                                <a:rPr lang="en-US" sz="1100" b="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𝑥</m:t>
                                  </m:r>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e>
                              </m:d>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b="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𝑦</m:t>
                                  </m:r>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𝑖</m:t>
                                      </m:r>
                                    </m:sub>
                                  </m:sSub>
                                </m:e>
                              </m:d>
                            </m:e>
                            <m:sup>
                              <m:r>
                                <a:rPr lang="en-US" sz="1100" b="0" i="1">
                                  <a:solidFill>
                                    <a:schemeClr val="tx1"/>
                                  </a:solidFill>
                                  <a:effectLst/>
                                  <a:latin typeface="Cambria Math" panose="02040503050406030204" pitchFamily="18" charset="0"/>
                                  <a:ea typeface="+mn-ea"/>
                                  <a:cs typeface="+mn-cs"/>
                                </a:rPr>
                                <m:t>2</m:t>
                              </m:r>
                            </m:sup>
                          </m:sSup>
                        </m:e>
                      </m:rad>
                    </m:e>
                  </m:nary>
                </m:oMath>
              </a14:m>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a:r>
            </a:p>
            <a:p>
              <a:r>
                <a:rPr lang="fi-FI" sz="1100" b="1" i="0">
                  <a:solidFill>
                    <a:schemeClr val="tx1"/>
                  </a:solidFill>
                  <a:effectLst/>
                  <a:latin typeface="+mn-lt"/>
                  <a:ea typeface="+mn-ea"/>
                  <a:cs typeface="+mn-cs"/>
                </a:rPr>
                <a:t>Constraints:</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Distance to Land Bases</a:t>
              </a:r>
              <a:r>
                <a:rPr lang="fi-FI" sz="1100" b="0" i="0">
                  <a:solidFill>
                    <a:schemeClr val="tx1"/>
                  </a:solidFill>
                  <a:effectLst/>
                  <a:latin typeface="+mn-lt"/>
                  <a:ea typeface="+mn-ea"/>
                  <a:cs typeface="+mn-cs"/>
                </a:rPr>
                <a:t>: The service platform must be within 80 km of at least one of the two land bases.</a:t>
              </a:r>
            </a:p>
            <a:p>
              <a:r>
                <a:rPr lang="en-US" sz="1100" b="0">
                  <a:solidFill>
                    <a:schemeClr val="tx1"/>
                  </a:solidFill>
                  <a:effectLst/>
                  <a:ea typeface="+mn-ea"/>
                  <a:cs typeface="+mn-cs"/>
                </a:rPr>
                <a:t> </a:t>
              </a:r>
              <a14:m>
                <m:oMath xmlns:m="http://schemas.openxmlformats.org/officeDocument/2006/math">
                  <m:r>
                    <m:rPr>
                      <m:sty m:val="p"/>
                    </m:rPr>
                    <a:rPr lang="en-US" sz="1100" b="0" i="0">
                      <a:solidFill>
                        <a:schemeClr val="tx1"/>
                      </a:solidFill>
                      <a:effectLst/>
                      <a:latin typeface="Cambria Math" panose="02040503050406030204" pitchFamily="18" charset="0"/>
                      <a:ea typeface="+mn-ea"/>
                      <a:cs typeface="+mn-cs"/>
                    </a:rPr>
                    <m:t>min</m:t>
                  </m:r>
                  <m:r>
                    <a:rPr lang="en-US" sz="1100" b="0" i="0">
                      <a:solidFill>
                        <a:schemeClr val="tx1"/>
                      </a:solidFill>
                      <a:effectLst/>
                      <a:latin typeface="Cambria Math" panose="02040503050406030204" pitchFamily="18" charset="0"/>
                      <a:ea typeface="+mn-ea"/>
                      <a:cs typeface="+mn-cs"/>
                    </a:rPr>
                    <m:t>(</m:t>
                  </m:r>
                  <m:rad>
                    <m:radPr>
                      <m:degHide m:val="on"/>
                      <m:ctrlPr>
                        <a:rPr lang="en-US" sz="1100" b="0" i="1">
                          <a:solidFill>
                            <a:schemeClr val="tx1"/>
                          </a:solidFill>
                          <a:effectLst/>
                          <a:latin typeface="Cambria Math" panose="02040503050406030204" pitchFamily="18" charset="0"/>
                          <a:ea typeface="+mn-ea"/>
                          <a:cs typeface="+mn-cs"/>
                        </a:rPr>
                      </m:ctrlPr>
                    </m:radPr>
                    <m:deg/>
                    <m:e>
                      <m:sSup>
                        <m:sSupPr>
                          <m:ctrlPr>
                            <a:rPr lang="en-US" sz="1100" b="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𝑥</m:t>
                              </m:r>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m:t>
                                  </m:r>
                                </m:sub>
                              </m:sSub>
                            </m:e>
                          </m:d>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b="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𝑦</m:t>
                              </m:r>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1</m:t>
                                  </m:r>
                                </m:sub>
                              </m:sSub>
                            </m:e>
                          </m:d>
                        </m:e>
                        <m:sup>
                          <m:r>
                            <a:rPr lang="en-US" sz="1100" b="0" i="1">
                              <a:solidFill>
                                <a:schemeClr val="tx1"/>
                              </a:solidFill>
                              <a:effectLst/>
                              <a:latin typeface="Cambria Math" panose="02040503050406030204" pitchFamily="18" charset="0"/>
                              <a:ea typeface="+mn-ea"/>
                              <a:cs typeface="+mn-cs"/>
                            </a:rPr>
                            <m:t>2</m:t>
                          </m:r>
                        </m:sup>
                      </m:sSup>
                    </m:e>
                  </m:rad>
                  <m:r>
                    <a:rPr lang="en-US" sz="1100" b="0" i="1">
                      <a:solidFill>
                        <a:schemeClr val="tx1"/>
                      </a:solidFill>
                      <a:effectLst/>
                      <a:latin typeface="Cambria Math" panose="02040503050406030204" pitchFamily="18" charset="0"/>
                      <a:ea typeface="+mn-ea"/>
                      <a:cs typeface="+mn-cs"/>
                    </a:rPr>
                    <m:t>,</m:t>
                  </m:r>
                  <m:rad>
                    <m:radPr>
                      <m:degHide m:val="on"/>
                      <m:ctrlPr>
                        <a:rPr lang="en-US" sz="1100" b="0" i="1">
                          <a:solidFill>
                            <a:schemeClr val="tx1"/>
                          </a:solidFill>
                          <a:effectLst/>
                          <a:latin typeface="Cambria Math" panose="02040503050406030204" pitchFamily="18" charset="0"/>
                          <a:ea typeface="+mn-ea"/>
                          <a:cs typeface="+mn-cs"/>
                        </a:rPr>
                      </m:ctrlPr>
                    </m:radPr>
                    <m:deg/>
                    <m:e>
                      <m:sSup>
                        <m:sSupPr>
                          <m:ctrlPr>
                            <a:rPr lang="en-US" sz="1100" b="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𝑥</m:t>
                              </m:r>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e>
                          </m:d>
                        </m:e>
                        <m:sup>
                          <m:r>
                            <a:rPr lang="en-US" sz="1100" b="0" i="1">
                              <a:solidFill>
                                <a:schemeClr val="tx1"/>
                              </a:solidFill>
                              <a:effectLst/>
                              <a:latin typeface="Cambria Math" panose="02040503050406030204" pitchFamily="18" charset="0"/>
                              <a:ea typeface="+mn-ea"/>
                              <a:cs typeface="+mn-cs"/>
                            </a:rPr>
                            <m:t>2</m:t>
                          </m:r>
                        </m:sup>
                      </m:sSup>
                      <m:r>
                        <a:rPr lang="en-US" sz="1100" b="0" i="1">
                          <a:solidFill>
                            <a:schemeClr val="tx1"/>
                          </a:solidFill>
                          <a:effectLst/>
                          <a:latin typeface="Cambria Math" panose="02040503050406030204" pitchFamily="18" charset="0"/>
                          <a:ea typeface="+mn-ea"/>
                          <a:cs typeface="+mn-cs"/>
                        </a:rPr>
                        <m:t>+</m:t>
                      </m:r>
                      <m:sSup>
                        <m:sSupPr>
                          <m:ctrlPr>
                            <a:rPr lang="en-US" sz="1100" b="0" i="1">
                              <a:solidFill>
                                <a:schemeClr val="tx1"/>
                              </a:solidFill>
                              <a:effectLst/>
                              <a:latin typeface="Cambria Math" panose="02040503050406030204" pitchFamily="18" charset="0"/>
                              <a:ea typeface="+mn-ea"/>
                              <a:cs typeface="+mn-cs"/>
                            </a:rPr>
                          </m:ctrlPr>
                        </m:sSupPr>
                        <m:e>
                          <m:d>
                            <m:dPr>
                              <m:ctrlPr>
                                <a:rPr lang="en-US" sz="1100" b="0" i="1">
                                  <a:solidFill>
                                    <a:schemeClr val="tx1"/>
                                  </a:solidFill>
                                  <a:effectLst/>
                                  <a:latin typeface="Cambria Math" panose="02040503050406030204" pitchFamily="18" charset="0"/>
                                  <a:ea typeface="+mn-ea"/>
                                  <a:cs typeface="+mn-cs"/>
                                </a:rPr>
                              </m:ctrlPr>
                            </m:dPr>
                            <m:e>
                              <m:r>
                                <a:rPr lang="en-US" sz="1100" b="0" i="1">
                                  <a:solidFill>
                                    <a:schemeClr val="tx1"/>
                                  </a:solidFill>
                                  <a:effectLst/>
                                  <a:latin typeface="Cambria Math" panose="02040503050406030204" pitchFamily="18" charset="0"/>
                                  <a:ea typeface="+mn-ea"/>
                                  <a:cs typeface="+mn-cs"/>
                                </a:rPr>
                                <m:t>𝑦</m:t>
                              </m:r>
                              <m:r>
                                <a:rPr lang="en-US" sz="1100" b="0" i="1">
                                  <a:solidFill>
                                    <a:schemeClr val="tx1"/>
                                  </a:solidFill>
                                  <a:effectLst/>
                                  <a:latin typeface="Cambria Math" panose="02040503050406030204" pitchFamily="18" charset="0"/>
                                  <a:ea typeface="+mn-ea"/>
                                  <a:cs typeface="+mn-cs"/>
                                </a:rPr>
                                <m:t>−</m:t>
                              </m:r>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𝑦</m:t>
                                  </m:r>
                                </m:e>
                                <m:sub>
                                  <m:r>
                                    <a:rPr lang="en-US" sz="1100" b="0" i="1">
                                      <a:solidFill>
                                        <a:schemeClr val="tx1"/>
                                      </a:solidFill>
                                      <a:effectLst/>
                                      <a:latin typeface="Cambria Math" panose="02040503050406030204" pitchFamily="18" charset="0"/>
                                      <a:ea typeface="+mn-ea"/>
                                      <a:cs typeface="+mn-cs"/>
                                    </a:rPr>
                                    <m:t>2</m:t>
                                  </m:r>
                                </m:sub>
                              </m:sSub>
                            </m:e>
                          </m:d>
                        </m:e>
                        <m:sup>
                          <m:r>
                            <a:rPr lang="en-US" sz="1100" b="0" i="1">
                              <a:solidFill>
                                <a:schemeClr val="tx1"/>
                              </a:solidFill>
                              <a:effectLst/>
                              <a:latin typeface="Cambria Math" panose="02040503050406030204" pitchFamily="18" charset="0"/>
                              <a:ea typeface="+mn-ea"/>
                              <a:cs typeface="+mn-cs"/>
                            </a:rPr>
                            <m:t>2</m:t>
                          </m:r>
                        </m:sup>
                      </m:sSup>
                    </m:e>
                  </m:rad>
                  <m:r>
                    <a:rPr lang="en-US" sz="1100" b="0" i="0">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Cambria Math" panose="02040503050406030204" pitchFamily="18" charset="0"/>
                      <a:cs typeface="+mn-cs"/>
                    </a:rPr>
                    <m:t>≤</m:t>
                  </m:r>
                  <m:r>
                    <a:rPr lang="en-US" sz="1100" b="0" i="0">
                      <a:solidFill>
                        <a:schemeClr val="tx1"/>
                      </a:solidFill>
                      <a:effectLst/>
                      <a:latin typeface="Cambria Math" panose="02040503050406030204" pitchFamily="18" charset="0"/>
                      <a:ea typeface="Cambria Math" panose="02040503050406030204" pitchFamily="18" charset="0"/>
                      <a:cs typeface="+mn-cs"/>
                    </a:rPr>
                    <m:t>80</m:t>
                  </m:r>
                  <m:r>
                    <a:rPr lang="en-US" sz="1100" b="0" i="0">
                      <a:solidFill>
                        <a:schemeClr val="tx1"/>
                      </a:solidFill>
                      <a:effectLst/>
                      <a:latin typeface="Cambria Math" panose="02040503050406030204" pitchFamily="18" charset="0"/>
                      <a:ea typeface="+mn-ea"/>
                      <a:cs typeface="+mn-cs"/>
                    </a:rPr>
                    <m:t> </m:t>
                  </m:r>
                </m:oMath>
              </a14:m>
              <a:endParaRPr lang="fi-FI" sz="1100" b="0" i="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r>
                <a:rPr lang="en-US" sz="1100" b="1" i="0" u="none" strike="noStrike" baseline="0">
                  <a:solidFill>
                    <a:schemeClr val="tx1"/>
                  </a:solidFill>
                  <a:effectLst/>
                  <a:latin typeface="+mn-lt"/>
                  <a:ea typeface="+mn-ea"/>
                  <a:cs typeface="+mn-cs"/>
                </a:rPr>
                <a:t>Nonnegativity:</a:t>
              </a:r>
              <a:r>
                <a:rPr lang="en-US" sz="1100" b="0" i="0" u="none" strike="noStrike" baseline="0">
                  <a:solidFill>
                    <a:schemeClr val="tx1"/>
                  </a:solidFill>
                  <a:effectLst/>
                  <a:latin typeface="+mn-lt"/>
                  <a:ea typeface="+mn-ea"/>
                  <a:cs typeface="+mn-cs"/>
                </a:rPr>
                <a:t> The service platform must have a bounded coordinates because the sets of oil rigs and land bases locations form a convex set</a:t>
              </a:r>
            </a:p>
            <a:p>
              <a14:m>
                <m:oMath xmlns:m="http://schemas.openxmlformats.org/officeDocument/2006/math">
                  <m:r>
                    <a:rPr lang="en-US" sz="1100" b="0" i="1">
                      <a:solidFill>
                        <a:schemeClr val="tx1"/>
                      </a:solidFill>
                      <a:effectLst/>
                      <a:latin typeface="Cambria Math" panose="02040503050406030204" pitchFamily="18" charset="0"/>
                      <a:ea typeface="+mn-ea"/>
                      <a:cs typeface="+mn-cs"/>
                    </a:rPr>
                    <m:t>𝑥</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𝑦</m:t>
                  </m:r>
                  <m:r>
                    <a:rPr lang="en-US" sz="1100" b="0" i="1">
                      <a:solidFill>
                        <a:schemeClr val="tx1"/>
                      </a:solidFill>
                      <a:effectLst/>
                      <a:latin typeface="Cambria Math" panose="02040503050406030204" pitchFamily="18" charset="0"/>
                      <a:ea typeface="+mn-ea"/>
                      <a:cs typeface="+mn-cs"/>
                    </a:rPr>
                    <m:t>≥</m:t>
                  </m:r>
                  <m:r>
                    <a:rPr lang="en-US" sz="1100" b="0" i="0">
                      <a:solidFill>
                        <a:schemeClr val="tx1"/>
                      </a:solidFill>
                      <a:effectLst/>
                      <a:latin typeface="Cambria Math" panose="02040503050406030204" pitchFamily="18" charset="0"/>
                      <a:ea typeface="+mn-ea"/>
                      <a:cs typeface="+mn-cs"/>
                    </a:rPr>
                    <m:t>0</m:t>
                  </m:r>
                </m:oMath>
              </a14:m>
              <a:r>
                <a:rPr lang="en-US" sz="1100" b="0" i="0" u="none" strike="noStrike" baseline="0">
                  <a:solidFill>
                    <a:schemeClr val="tx1"/>
                  </a:solidFill>
                  <a:effectLst/>
                  <a:latin typeface="+mn-lt"/>
                  <a:ea typeface="+mn-ea"/>
                  <a:cs typeface="+mn-cs"/>
                </a:rPr>
                <a:t>,</a:t>
              </a:r>
              <a14:m>
                <m:oMath xmlns:m="http://schemas.openxmlformats.org/officeDocument/2006/math">
                  <m:r>
                    <a:rPr lang="en-US" sz="1100" b="0" i="1">
                      <a:solidFill>
                        <a:schemeClr val="tx1"/>
                      </a:solidFill>
                      <a:effectLst/>
                      <a:latin typeface="Cambria Math" panose="02040503050406030204" pitchFamily="18" charset="0"/>
                      <a:ea typeface="+mn-ea"/>
                      <a:cs typeface="+mn-cs"/>
                    </a:rPr>
                    <m:t>𝑥</m:t>
                  </m:r>
                  <m:r>
                    <a:rPr lang="en-US" sz="1100" b="0" i="1">
                      <a:solidFill>
                        <a:schemeClr val="tx1"/>
                      </a:solidFill>
                      <a:effectLst/>
                      <a:latin typeface="Cambria Math" panose="02040503050406030204" pitchFamily="18" charset="0"/>
                      <a:ea typeface="+mn-ea"/>
                      <a:cs typeface="+mn-cs"/>
                    </a:rPr>
                    <m:t>,</m:t>
                  </m:r>
                  <m:r>
                    <a:rPr lang="en-US" sz="1100" b="0" i="1">
                      <a:solidFill>
                        <a:schemeClr val="tx1"/>
                      </a:solidFill>
                      <a:effectLst/>
                      <a:latin typeface="Cambria Math" panose="02040503050406030204" pitchFamily="18" charset="0"/>
                      <a:ea typeface="+mn-ea"/>
                      <a:cs typeface="+mn-cs"/>
                    </a:rPr>
                    <m:t>𝑦</m:t>
                  </m:r>
                  <m:r>
                    <a:rPr lang="en-US" sz="1100" b="0" i="1">
                      <a:solidFill>
                        <a:schemeClr val="tx1"/>
                      </a:solidFill>
                      <a:effectLst/>
                      <a:latin typeface="Cambria Math" panose="02040503050406030204" pitchFamily="18" charset="0"/>
                      <a:ea typeface="+mn-ea"/>
                      <a:cs typeface="+mn-cs"/>
                    </a:rPr>
                    <m:t>≤</m:t>
                  </m:r>
                  <m:r>
                    <a:rPr lang="en-US" sz="1100" b="0" i="0">
                      <a:solidFill>
                        <a:schemeClr val="tx1"/>
                      </a:solidFill>
                      <a:effectLst/>
                      <a:latin typeface="Cambria Math" panose="02040503050406030204" pitchFamily="18" charset="0"/>
                      <a:ea typeface="+mn-ea"/>
                      <a:cs typeface="+mn-cs"/>
                    </a:rPr>
                    <m:t>350 </m:t>
                  </m:r>
                </m:oMath>
              </a14:m>
              <a:r>
                <a:rPr lang="en-US" sz="1100" b="0" i="0" u="none" strike="noStrike" baseline="0">
                  <a:solidFill>
                    <a:schemeClr val="tx1"/>
                  </a:solidFill>
                  <a:effectLst/>
                  <a:latin typeface="+mn-lt"/>
                  <a:ea typeface="+mn-ea"/>
                  <a:cs typeface="+mn-cs"/>
                </a:rPr>
                <a:t> </a:t>
              </a:r>
            </a:p>
            <a:p>
              <a:endParaRPr lang="en-US" sz="1100" b="0" i="0" u="none" strike="noStrike" baseline="0">
                <a:solidFill>
                  <a:schemeClr val="tx1"/>
                </a:solidFill>
                <a:effectLst/>
                <a:latin typeface="+mn-lt"/>
                <a:ea typeface="+mn-ea"/>
                <a:cs typeface="+mn-cs"/>
              </a:endParaRPr>
            </a:p>
            <a:p>
              <a:r>
                <a:rPr lang="fi-FI" sz="1100" b="0" i="0">
                  <a:solidFill>
                    <a:schemeClr val="tx1"/>
                  </a:solidFill>
                  <a:effectLst/>
                  <a:latin typeface="+mn-lt"/>
                  <a:ea typeface="+mn-ea"/>
                  <a:cs typeface="+mn-cs"/>
                </a:rPr>
                <a:t>This problem is nonlinear due to the square root in the objective function and constraint, which</a:t>
              </a:r>
              <a:r>
                <a:rPr lang="fi-FI" sz="1100" b="0" i="0" baseline="0">
                  <a:solidFill>
                    <a:schemeClr val="tx1"/>
                  </a:solidFill>
                  <a:effectLst/>
                  <a:latin typeface="+mn-lt"/>
                  <a:ea typeface="+mn-ea"/>
                  <a:cs typeface="+mn-cs"/>
                </a:rPr>
                <a:t> is</a:t>
              </a:r>
              <a:r>
                <a:rPr lang="fi-FI" sz="1100" b="0" i="0">
                  <a:solidFill>
                    <a:schemeClr val="tx1"/>
                  </a:solidFill>
                  <a:effectLst/>
                  <a:latin typeface="+mn-lt"/>
                  <a:ea typeface="+mn-ea"/>
                  <a:cs typeface="+mn-cs"/>
                </a:rPr>
                <a:t> the Euclidean distance. </a:t>
              </a:r>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Task (b) Implement the NLP model using spreadsheets (1p)</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model is implemented on the right of this model</a:t>
              </a: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Task (c) Solve the NLP model with "GRG nonlinear"-algorithm, report the optimal objective function value and draw the optimal solution to the map (0.5p)</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optimal objective function value by GRG nonlinear is 705472.5677 euros</a:t>
              </a:r>
            </a:p>
            <a:p>
              <a:r>
                <a:rPr lang="en-US" sz="1100" b="0" i="0" u="none" strike="noStrike" baseline="0">
                  <a:solidFill>
                    <a:schemeClr val="tx1"/>
                  </a:solidFill>
                  <a:effectLst/>
                  <a:latin typeface="+mn-lt"/>
                  <a:ea typeface="+mn-ea"/>
                  <a:cs typeface="+mn-cs"/>
                </a:rPr>
                <a:t>The optimal solution by GRG nonlinear is drawn on the map</a:t>
              </a: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Task (d) </a:t>
              </a:r>
              <a:r>
                <a:rPr lang="en-US" sz="1100" b="0" i="0" baseline="0">
                  <a:solidFill>
                    <a:srgbClr val="FF0000"/>
                  </a:solidFill>
                  <a:effectLst/>
                  <a:latin typeface="+mn-lt"/>
                  <a:ea typeface="+mn-ea"/>
                  <a:cs typeface="+mn-cs"/>
                </a:rPr>
                <a:t>Solve the NLP model with "Evolutionary"-algorithm, report the optimal objective function value and draw the optimal solution to the map (0.5p) [HINT: answer might differ form that of c)]</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optimal objective function value by GRG nonlinear is 705472.5665 euros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optimal solution by Evolutionary is drawn on the map</a:t>
              </a:r>
              <a:endParaRPr lang="en-FI">
                <a:effectLst/>
              </a:endParaRPr>
            </a:p>
            <a:p>
              <a:endParaRPr lang="en-FI">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Choice>
      <mc:Fallback xmlns="">
        <xdr:sp macro="" textlink="">
          <xdr:nvSpPr>
            <xdr:cNvPr id="2" name="TextBox 1">
              <a:extLst>
                <a:ext uri="{FF2B5EF4-FFF2-40B4-BE49-F238E27FC236}">
                  <a16:creationId xmlns:a16="http://schemas.microsoft.com/office/drawing/2014/main" id="{FD398B8B-CF57-4ACD-A220-10C700587F3F}"/>
                </a:ext>
              </a:extLst>
            </xdr:cNvPr>
            <xdr:cNvSpPr txBox="1"/>
          </xdr:nvSpPr>
          <xdr:spPr>
            <a:xfrm>
              <a:off x="671513" y="309882"/>
              <a:ext cx="5391150" cy="11536360"/>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baseline="0"/>
                <a:t>Non-linear location problem (4 pts)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Whale Oil Ltd. operates six offshore oilrigs. It is planning to build a service platform from which maintenance helicopters could serve the rigs, and needs to decide what would be the best location for the service platform to minimize</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annual flight costs. </a:t>
              </a:r>
              <a:r>
                <a:rPr lang="en-US" sz="1100" b="0" i="0">
                  <a:solidFill>
                    <a:schemeClr val="tx1"/>
                  </a:solidFill>
                  <a:effectLst/>
                  <a:latin typeface="+mn-lt"/>
                  <a:ea typeface="+mn-ea"/>
                  <a:cs typeface="+mn-cs"/>
                </a:rPr>
                <a:t>The locations of the rigs are given in the Table</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1</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and illustrated on the attached</a:t>
              </a:r>
              <a:r>
                <a:rPr lang="en-US" sz="1100" b="0" i="0" baseline="0">
                  <a:solidFill>
                    <a:schemeClr val="tx1"/>
                  </a:solidFill>
                  <a:effectLst/>
                  <a:latin typeface="+mn-lt"/>
                  <a:ea typeface="+mn-ea"/>
                  <a:cs typeface="+mn-cs"/>
                </a:rPr>
                <a:t> </a:t>
              </a:r>
              <a:r>
                <a:rPr lang="en-US" sz="1100" b="0" i="0">
                  <a:solidFill>
                    <a:schemeClr val="tx1"/>
                  </a:solidFill>
                  <a:effectLst/>
                  <a:latin typeface="+mn-lt"/>
                  <a:ea typeface="+mn-ea"/>
                  <a:cs typeface="+mn-cs"/>
                </a:rPr>
                <a:t>map.</a:t>
              </a:r>
              <a:r>
                <a:rPr lang="en-US" sz="1100" b="0" i="0" baseline="0">
                  <a:solidFill>
                    <a:schemeClr val="tx1"/>
                  </a:solidFill>
                  <a:effectLst/>
                  <a:latin typeface="+mn-lt"/>
                  <a:ea typeface="+mn-ea"/>
                  <a:cs typeface="+mn-cs"/>
                </a:rPr>
                <a:t> </a:t>
              </a:r>
              <a:endParaRPr lang="en-US">
                <a:effectLst/>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The cost of one kilometer helicopter flight is about 5 euros. It is estimated that there will be 200 flights annually to each rig, except for Norne (100 flights) and Ormen Lange (800 flights). Furthermore, the service platform has to be within 80 km range from one </a:t>
              </a:r>
              <a:r>
                <a:rPr lang="en-US" sz="1100" b="0" i="0" u="none" strike="noStrike" baseline="0">
                  <a:solidFill>
                    <a:schemeClr val="tx1"/>
                  </a:solidFill>
                  <a:effectLst/>
                  <a:latin typeface="+mn-lt"/>
                  <a:ea typeface="+mn-ea"/>
                  <a:cs typeface="+mn-cs"/>
                </a:rPr>
                <a:t>of </a:t>
              </a:r>
              <a:r>
                <a:rPr lang="en-US" sz="1100" b="0" i="0" u="none" strike="noStrike">
                  <a:solidFill>
                    <a:schemeClr val="tx1"/>
                  </a:solidFill>
                  <a:effectLst/>
                  <a:latin typeface="+mn-lt"/>
                  <a:ea typeface="+mn-ea"/>
                  <a:cs typeface="+mn-cs"/>
                </a:rPr>
                <a:t>the two land bases to allow building fiber optic communications cables.</a:t>
              </a:r>
            </a:p>
            <a:p>
              <a:endParaRPr lang="en-US" sz="1100" b="0" i="0" u="none" strike="noStrike">
                <a:solidFill>
                  <a:schemeClr val="tx1"/>
                </a:solidFill>
                <a:effectLst/>
                <a:latin typeface="+mn-lt"/>
                <a:ea typeface="+mn-ea"/>
                <a:cs typeface="+mn-cs"/>
              </a:endParaRPr>
            </a:p>
            <a:p>
              <a:r>
                <a:rPr lang="en-US" sz="1100" b="0" i="0" u="none" strike="noStrike">
                  <a:solidFill>
                    <a:srgbClr val="FF0000"/>
                  </a:solidFill>
                  <a:effectLst/>
                  <a:latin typeface="+mn-lt"/>
                  <a:ea typeface="+mn-ea"/>
                  <a:cs typeface="+mn-cs"/>
                </a:rPr>
                <a:t>Task</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a) Mathematically</a:t>
              </a:r>
              <a:r>
                <a:rPr lang="en-US" sz="1100" b="0" i="0" u="none" strike="noStrike" baseline="0">
                  <a:solidFill>
                    <a:srgbClr val="FF0000"/>
                  </a:solidFill>
                  <a:effectLst/>
                  <a:latin typeface="+mn-lt"/>
                  <a:ea typeface="+mn-ea"/>
                  <a:cs typeface="+mn-cs"/>
                </a:rPr>
                <a:t> formulate an NLP problem that identifies the cost minimizing location for the service platform (2p) [HINT: You can use the notations in Table 1 to make your formulation more compact]</a:t>
              </a:r>
            </a:p>
            <a:p>
              <a:endParaRPr lang="en-US" sz="1100" b="0" i="0" u="none" strike="noStrike" baseline="0">
                <a:solidFill>
                  <a:schemeClr val="tx1"/>
                </a:solidFill>
                <a:effectLst/>
                <a:latin typeface="+mn-lt"/>
                <a:ea typeface="+mn-ea"/>
                <a:cs typeface="+mn-cs"/>
              </a:endParaRPr>
            </a:p>
            <a:p>
              <a:r>
                <a:rPr lang="fi-FI" sz="1100" b="0" i="0">
                  <a:solidFill>
                    <a:schemeClr val="tx1"/>
                  </a:solidFill>
                  <a:effectLst/>
                  <a:latin typeface="+mn-lt"/>
                  <a:ea typeface="+mn-ea"/>
                  <a:cs typeface="+mn-cs"/>
                </a:rPr>
                <a:t>In</a:t>
              </a:r>
              <a:r>
                <a:rPr lang="fi-FI" sz="1100" b="0" i="0" baseline="0">
                  <a:solidFill>
                    <a:schemeClr val="tx1"/>
                  </a:solidFill>
                  <a:effectLst/>
                  <a:latin typeface="+mn-lt"/>
                  <a:ea typeface="+mn-ea"/>
                  <a:cs typeface="+mn-cs"/>
                </a:rPr>
                <a:t> this problem, we need to </a:t>
              </a:r>
              <a:r>
                <a:rPr lang="fi-FI" sz="1100" b="0" i="0">
                  <a:solidFill>
                    <a:schemeClr val="tx1"/>
                  </a:solidFill>
                  <a:effectLst/>
                  <a:latin typeface="+mn-lt"/>
                  <a:ea typeface="+mn-ea"/>
                  <a:cs typeface="+mn-cs"/>
                </a:rPr>
                <a:t>determine the optimal location of the service platform, given the distances to the oil rigs, the cost of helicopter flights, and the frequency of flights to each rig. Additionally, we must ensure the service platform is within 80 km of one of the two land bases.</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Parameters:</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a:t>
              </a:r>
              <a:r>
                <a:rPr lang="fi-FI"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𝑦</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a:t>
              </a:r>
              <a:r>
                <a:rPr lang="fi-FI" sz="1100" b="0" i="0">
                  <a:solidFill>
                    <a:schemeClr val="tx1"/>
                  </a:solidFill>
                  <a:effectLst/>
                  <a:latin typeface="+mn-lt"/>
                  <a:ea typeface="+mn-ea"/>
                  <a:cs typeface="+mn-cs"/>
                </a:rPr>
                <a:t>): Coordinates of the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-th location (oil rigs and land bases), where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ranges from 1 to 8.</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𝑓</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a:t>
              </a:r>
              <a:r>
                <a:rPr lang="fi-FI" sz="1100" b="0" i="0">
                  <a:solidFill>
                    <a:schemeClr val="tx1"/>
                  </a:solidFill>
                  <a:effectLst/>
                  <a:latin typeface="+mn-lt"/>
                  <a:ea typeface="+mn-ea"/>
                  <a:cs typeface="+mn-cs"/>
                </a:rPr>
                <a:t>: Frequency of flights to the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-th oil rig per year. Specifically,</a:t>
              </a:r>
              <a:r>
                <a:rPr lang="fi-FI" sz="1100" b="0" i="0" baseline="0">
                  <a:solidFill>
                    <a:schemeClr val="tx1"/>
                  </a:solidFill>
                  <a:effectLst/>
                  <a:latin typeface="+mn-lt"/>
                  <a:ea typeface="+mn-ea"/>
                  <a:cs typeface="+mn-cs"/>
                </a:rPr>
                <a:t> we have</a:t>
              </a:r>
              <a:r>
                <a:rPr lang="fi-FI" sz="1100" b="0" i="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𝑓</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𝑖=[100, 200, 200, 200, 200, 800]</a:t>
              </a:r>
              <a:endParaRPr lang="fi-FI" sz="1100" b="0" i="0">
                <a:solidFill>
                  <a:schemeClr val="tx1"/>
                </a:solidFill>
                <a:effectLst/>
                <a:latin typeface="+mn-lt"/>
                <a:ea typeface="+mn-ea"/>
                <a:cs typeface="+mn-cs"/>
              </a:endParaRPr>
            </a:p>
            <a:p>
              <a:r>
                <a:rPr lang="fi-FI" sz="1100" b="0" i="1">
                  <a:solidFill>
                    <a:schemeClr val="tx1"/>
                  </a:solidFill>
                  <a:effectLst/>
                  <a:latin typeface="+mn-lt"/>
                  <a:ea typeface="+mn-ea"/>
                  <a:cs typeface="+mn-cs"/>
                </a:rPr>
                <a:t>C = 5 euros</a:t>
              </a:r>
              <a:r>
                <a:rPr lang="fi-FI" sz="1100" b="0" i="0">
                  <a:solidFill>
                    <a:schemeClr val="tx1"/>
                  </a:solidFill>
                  <a:effectLst/>
                  <a:latin typeface="+mn-lt"/>
                  <a:ea typeface="+mn-ea"/>
                  <a:cs typeface="+mn-cs"/>
                </a:rPr>
                <a:t>: Cost per kilometer of helicopter flight </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Decision variables</a:t>
              </a:r>
            </a:p>
            <a:p>
              <a:r>
                <a:rPr lang="fi-FI" sz="1100" b="0" i="0">
                  <a:solidFill>
                    <a:schemeClr val="tx1"/>
                  </a:solidFill>
                  <a:effectLst/>
                  <a:latin typeface="+mn-lt"/>
                  <a:ea typeface="+mn-ea"/>
                  <a:cs typeface="+mn-cs"/>
                </a:rPr>
                <a:t>(</a:t>
              </a:r>
              <a:r>
                <a:rPr lang="fi-FI" sz="1100" b="0" i="1">
                  <a:solidFill>
                    <a:schemeClr val="tx1"/>
                  </a:solidFill>
                  <a:effectLst/>
                  <a:latin typeface="+mn-lt"/>
                  <a:ea typeface="+mn-ea"/>
                  <a:cs typeface="+mn-cs"/>
                </a:rPr>
                <a:t>x</a:t>
              </a:r>
              <a:r>
                <a:rPr lang="fi-FI" sz="1100" b="0" i="0">
                  <a:solidFill>
                    <a:schemeClr val="tx1"/>
                  </a:solidFill>
                  <a:effectLst/>
                  <a:latin typeface="+mn-lt"/>
                  <a:ea typeface="+mn-ea"/>
                  <a:cs typeface="+mn-cs"/>
                </a:rPr>
                <a:t>,</a:t>
              </a:r>
              <a:r>
                <a:rPr lang="fi-FI" sz="1100" b="0" i="1">
                  <a:solidFill>
                    <a:schemeClr val="tx1"/>
                  </a:solidFill>
                  <a:effectLst/>
                  <a:latin typeface="+mn-lt"/>
                  <a:ea typeface="+mn-ea"/>
                  <a:cs typeface="+mn-cs"/>
                </a:rPr>
                <a:t>y</a:t>
              </a:r>
              <a:r>
                <a:rPr lang="fi-FI" sz="1100" b="0" i="0">
                  <a:solidFill>
                    <a:schemeClr val="tx1"/>
                  </a:solidFill>
                  <a:effectLst/>
                  <a:latin typeface="+mn-lt"/>
                  <a:ea typeface="+mn-ea"/>
                  <a:cs typeface="+mn-cs"/>
                </a:rPr>
                <a:t>): Coordinates of the service platform </a:t>
              </a:r>
            </a:p>
            <a:p>
              <a:endParaRPr lang="fi-FI" sz="1100" b="0" i="0">
                <a:solidFill>
                  <a:schemeClr val="tx1"/>
                </a:solidFill>
                <a:effectLst/>
                <a:latin typeface="+mn-lt"/>
                <a:ea typeface="+mn-ea"/>
                <a:cs typeface="+mn-cs"/>
              </a:endParaRPr>
            </a:p>
            <a:p>
              <a:r>
                <a:rPr lang="fi-FI" sz="1100" b="1" i="0">
                  <a:solidFill>
                    <a:schemeClr val="tx1"/>
                  </a:solidFill>
                  <a:effectLst/>
                  <a:latin typeface="+mn-lt"/>
                  <a:ea typeface="+mn-ea"/>
                  <a:cs typeface="+mn-cs"/>
                </a:rPr>
                <a:t>Objective Function:</a:t>
              </a:r>
            </a:p>
            <a:p>
              <a:r>
                <a:rPr lang="fi-FI" sz="1100" b="0" i="0">
                  <a:solidFill>
                    <a:schemeClr val="tx1"/>
                  </a:solidFill>
                  <a:effectLst/>
                  <a:latin typeface="+mn-lt"/>
                  <a:ea typeface="+mn-ea"/>
                  <a:cs typeface="+mn-cs"/>
                </a:rPr>
                <a:t>Minimize the total annual flight cost. The distance to each rig is calculated using the Euclidean distance formula:</a:t>
              </a:r>
            </a:p>
            <a:p>
              <a:endParaRPr lang="fi-FI" sz="1100" b="0" i="0">
                <a:solidFill>
                  <a:schemeClr val="tx1"/>
                </a:solidFill>
                <a:effectLst/>
                <a:latin typeface="+mn-lt"/>
                <a:ea typeface="+mn-ea"/>
                <a:cs typeface="+mn-cs"/>
              </a:endParaRPr>
            </a:p>
            <a:p>
              <a:r>
                <a:rPr lang="en-US" sz="1100" b="0">
                  <a:solidFill>
                    <a:schemeClr val="tx1"/>
                  </a:solidFill>
                  <a:effectLst/>
                  <a:ea typeface="+mn-ea"/>
                  <a:cs typeface="+mn-cs"/>
                </a:rPr>
                <a:t> </a:t>
              </a:r>
              <a:r>
                <a:rPr lang="en-US" sz="1100" b="0" i="0">
                  <a:solidFill>
                    <a:schemeClr val="tx1"/>
                  </a:solidFill>
                  <a:effectLst/>
                  <a:latin typeface="Cambria Math" panose="02040503050406030204" pitchFamily="18" charset="0"/>
                  <a:ea typeface="+mn-ea"/>
                  <a:cs typeface="+mn-cs"/>
                </a:rPr>
                <a:t>min z= ∑_(𝑖=3)^8▒〖5𝑓</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 √((𝑥−𝑥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 )^2+(𝑦−𝑦</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𝑖 )^2 )〗</a:t>
              </a:r>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a:r>
            </a:p>
            <a:p>
              <a:r>
                <a:rPr lang="fi-FI" sz="1100" b="1" i="0">
                  <a:solidFill>
                    <a:schemeClr val="tx1"/>
                  </a:solidFill>
                  <a:effectLst/>
                  <a:latin typeface="+mn-lt"/>
                  <a:ea typeface="+mn-ea"/>
                  <a:cs typeface="+mn-cs"/>
                </a:rPr>
                <a:t>Constraints:</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Distance to Land Bases</a:t>
              </a:r>
              <a:r>
                <a:rPr lang="fi-FI" sz="1100" b="0" i="0">
                  <a:solidFill>
                    <a:schemeClr val="tx1"/>
                  </a:solidFill>
                  <a:effectLst/>
                  <a:latin typeface="+mn-lt"/>
                  <a:ea typeface="+mn-ea"/>
                  <a:cs typeface="+mn-cs"/>
                </a:rPr>
                <a:t>: The service platform must be within 80 km of at least one of the two land bases.</a:t>
              </a:r>
            </a:p>
            <a:p>
              <a:r>
                <a:rPr lang="en-US" sz="1100" b="0">
                  <a:solidFill>
                    <a:schemeClr val="tx1"/>
                  </a:solidFill>
                  <a:effectLst/>
                  <a:ea typeface="+mn-ea"/>
                  <a:cs typeface="+mn-cs"/>
                </a:rPr>
                <a:t> </a:t>
              </a:r>
              <a:r>
                <a:rPr lang="en-US" sz="1100" b="0" i="0">
                  <a:solidFill>
                    <a:schemeClr val="tx1"/>
                  </a:solidFill>
                  <a:effectLst/>
                  <a:latin typeface="Cambria Math" panose="02040503050406030204" pitchFamily="18" charset="0"/>
                  <a:ea typeface="+mn-ea"/>
                  <a:cs typeface="+mn-cs"/>
                </a:rPr>
                <a:t>min(√((𝑥−𝑥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1 )^2+(𝑦−𝑦</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1 )^2 ),√((𝑥−𝑥</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2 )^2+(𝑦−𝑦</a:t>
              </a:r>
              <a:r>
                <a:rPr lang="fi-FI" sz="1100" b="0" i="0">
                  <a:solidFill>
                    <a:schemeClr val="tx1"/>
                  </a:solidFill>
                  <a:effectLst/>
                  <a:latin typeface="Cambria Math" panose="02040503050406030204" pitchFamily="18" charset="0"/>
                  <a:ea typeface="+mn-ea"/>
                  <a:cs typeface="+mn-cs"/>
                </a:rPr>
                <a:t>_</a:t>
              </a:r>
              <a:r>
                <a:rPr lang="en-US" sz="1100" b="0" i="0">
                  <a:solidFill>
                    <a:schemeClr val="tx1"/>
                  </a:solidFill>
                  <a:effectLst/>
                  <a:latin typeface="Cambria Math" panose="02040503050406030204" pitchFamily="18" charset="0"/>
                  <a:ea typeface="+mn-ea"/>
                  <a:cs typeface="+mn-cs"/>
                </a:rPr>
                <a:t>2 )^2 ))</a:t>
              </a:r>
              <a:r>
                <a:rPr lang="en-US" sz="1100" b="0" i="0">
                  <a:solidFill>
                    <a:schemeClr val="tx1"/>
                  </a:solidFill>
                  <a:effectLst/>
                  <a:latin typeface="Cambria Math" panose="02040503050406030204" pitchFamily="18" charset="0"/>
                  <a:ea typeface="Cambria Math" panose="02040503050406030204" pitchFamily="18" charset="0"/>
                  <a:cs typeface="+mn-cs"/>
                </a:rPr>
                <a:t>≤80</a:t>
              </a:r>
              <a:r>
                <a:rPr lang="en-US" sz="1100" b="0" i="0">
                  <a:solidFill>
                    <a:schemeClr val="tx1"/>
                  </a:solidFill>
                  <a:effectLst/>
                  <a:latin typeface="Cambria Math" panose="02040503050406030204" pitchFamily="18" charset="0"/>
                  <a:ea typeface="+mn-ea"/>
                  <a:cs typeface="+mn-cs"/>
                </a:rPr>
                <a:t> </a:t>
              </a:r>
              <a:endParaRPr lang="fi-FI" sz="1100" b="0" i="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r>
                <a:rPr lang="en-US" sz="1100" b="1" i="0" u="none" strike="noStrike" baseline="0">
                  <a:solidFill>
                    <a:schemeClr val="tx1"/>
                  </a:solidFill>
                  <a:effectLst/>
                  <a:latin typeface="+mn-lt"/>
                  <a:ea typeface="+mn-ea"/>
                  <a:cs typeface="+mn-cs"/>
                </a:rPr>
                <a:t>Nonnegativity:</a:t>
              </a:r>
              <a:r>
                <a:rPr lang="en-US" sz="1100" b="0" i="0" u="none" strike="noStrike" baseline="0">
                  <a:solidFill>
                    <a:schemeClr val="tx1"/>
                  </a:solidFill>
                  <a:effectLst/>
                  <a:latin typeface="+mn-lt"/>
                  <a:ea typeface="+mn-ea"/>
                  <a:cs typeface="+mn-cs"/>
                </a:rPr>
                <a:t> The service platform must have a bounded coordinates because the sets of oil rigs and land bases locations form a convex set</a:t>
              </a:r>
            </a:p>
            <a:p>
              <a:r>
                <a:rPr lang="en-US" sz="1100" b="0" i="0">
                  <a:solidFill>
                    <a:schemeClr val="tx1"/>
                  </a:solidFill>
                  <a:effectLst/>
                  <a:latin typeface="Cambria Math" panose="02040503050406030204" pitchFamily="18" charset="0"/>
                  <a:ea typeface="+mn-ea"/>
                  <a:cs typeface="+mn-cs"/>
                </a:rPr>
                <a:t>𝑥,𝑦≥0</a:t>
              </a:r>
              <a:r>
                <a:rPr lang="en-US" sz="1100" b="0" i="0" u="none" strike="noStrike" baseline="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𝑥,𝑦≤350 </a:t>
              </a:r>
              <a:r>
                <a:rPr lang="en-US" sz="1100" b="0" i="0" u="none" strike="noStrike" baseline="0">
                  <a:solidFill>
                    <a:schemeClr val="tx1"/>
                  </a:solidFill>
                  <a:effectLst/>
                  <a:latin typeface="+mn-lt"/>
                  <a:ea typeface="+mn-ea"/>
                  <a:cs typeface="+mn-cs"/>
                </a:rPr>
                <a:t> </a:t>
              </a:r>
            </a:p>
            <a:p>
              <a:endParaRPr lang="en-US" sz="1100" b="0" i="0" u="none" strike="noStrike" baseline="0">
                <a:solidFill>
                  <a:schemeClr val="tx1"/>
                </a:solidFill>
                <a:effectLst/>
                <a:latin typeface="+mn-lt"/>
                <a:ea typeface="+mn-ea"/>
                <a:cs typeface="+mn-cs"/>
              </a:endParaRPr>
            </a:p>
            <a:p>
              <a:r>
                <a:rPr lang="fi-FI" sz="1100" b="0" i="0">
                  <a:solidFill>
                    <a:schemeClr val="tx1"/>
                  </a:solidFill>
                  <a:effectLst/>
                  <a:latin typeface="+mn-lt"/>
                  <a:ea typeface="+mn-ea"/>
                  <a:cs typeface="+mn-cs"/>
                </a:rPr>
                <a:t>This problem is nonlinear due to the square root in the objective function and constraint, which</a:t>
              </a:r>
              <a:r>
                <a:rPr lang="fi-FI" sz="1100" b="0" i="0" baseline="0">
                  <a:solidFill>
                    <a:schemeClr val="tx1"/>
                  </a:solidFill>
                  <a:effectLst/>
                  <a:latin typeface="+mn-lt"/>
                  <a:ea typeface="+mn-ea"/>
                  <a:cs typeface="+mn-cs"/>
                </a:rPr>
                <a:t> is</a:t>
              </a:r>
              <a:r>
                <a:rPr lang="fi-FI" sz="1100" b="0" i="0">
                  <a:solidFill>
                    <a:schemeClr val="tx1"/>
                  </a:solidFill>
                  <a:effectLst/>
                  <a:latin typeface="+mn-lt"/>
                  <a:ea typeface="+mn-ea"/>
                  <a:cs typeface="+mn-cs"/>
                </a:rPr>
                <a:t> the Euclidean distance. </a:t>
              </a:r>
              <a:endParaRPr lang="en-US" sz="1100" b="0" i="0" u="none" strike="noStrike" baseline="0">
                <a:solidFill>
                  <a:schemeClr val="tx1"/>
                </a:solidFill>
                <a:effectLst/>
                <a:latin typeface="+mn-lt"/>
                <a:ea typeface="+mn-ea"/>
                <a:cs typeface="+mn-cs"/>
              </a:endParaRP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Task (b) Implement the NLP model using spreadsheets (1p)</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model is implemented on the right of this model</a:t>
              </a: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Task (c) Solve the NLP model with "GRG nonlinear"-algorithm, report the optimal objective function value and draw the optimal solution to the map (0.5p)</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The optimal objective function value by GRG nonlinear is 705472.5677 euros</a:t>
              </a:r>
            </a:p>
            <a:p>
              <a:r>
                <a:rPr lang="en-US" sz="1100" b="0" i="0" u="none" strike="noStrike" baseline="0">
                  <a:solidFill>
                    <a:schemeClr val="tx1"/>
                  </a:solidFill>
                  <a:effectLst/>
                  <a:latin typeface="+mn-lt"/>
                  <a:ea typeface="+mn-ea"/>
                  <a:cs typeface="+mn-cs"/>
                </a:rPr>
                <a:t>The optimal solution by GRG nonlinear is drawn on the map</a:t>
              </a: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Task (d) </a:t>
              </a:r>
              <a:r>
                <a:rPr lang="en-US" sz="1100" b="0" i="0" baseline="0">
                  <a:solidFill>
                    <a:srgbClr val="FF0000"/>
                  </a:solidFill>
                  <a:effectLst/>
                  <a:latin typeface="+mn-lt"/>
                  <a:ea typeface="+mn-ea"/>
                  <a:cs typeface="+mn-cs"/>
                </a:rPr>
                <a:t>Solve the NLP model with "Evolutionary"-algorithm, report the optimal objective function value and draw the optimal solution to the map (0.5p) [HINT: answer might differ form that of c)]</a:t>
              </a:r>
            </a:p>
            <a:p>
              <a:endParaRPr lang="en-US" sz="1100" b="0" i="0" baseline="0">
                <a:solidFill>
                  <a:schemeClr val="tx1"/>
                </a:solidFill>
                <a:effectLst/>
                <a:latin typeface="+mn-lt"/>
                <a:ea typeface="+mn-ea"/>
                <a:cs typeface="+mn-cs"/>
              </a:endParaRPr>
            </a:p>
            <a:p>
              <a:r>
                <a:rPr lang="en-US" sz="1100" b="0" i="0" baseline="0">
                  <a:solidFill>
                    <a:schemeClr val="tx1"/>
                  </a:solidFill>
                  <a:effectLst/>
                  <a:latin typeface="+mn-lt"/>
                  <a:ea typeface="+mn-ea"/>
                  <a:cs typeface="+mn-cs"/>
                </a:rPr>
                <a:t>The optimal objective function value by GRG nonlinear is 705472.5665 euros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The optimal solution by Evolutionary is drawn on the map</a:t>
              </a:r>
              <a:endParaRPr lang="en-FI">
                <a:effectLst/>
              </a:endParaRPr>
            </a:p>
            <a:p>
              <a:endParaRPr lang="en-FI">
                <a:effectLst/>
              </a:endParaRPr>
            </a:p>
            <a:p>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p>
          </xdr:txBody>
        </xdr:sp>
      </mc:Fallback>
    </mc:AlternateContent>
    <xdr:clientData/>
  </xdr:oneCellAnchor>
  <xdr:oneCellAnchor>
    <xdr:from>
      <xdr:col>21</xdr:col>
      <xdr:colOff>4762</xdr:colOff>
      <xdr:row>1</xdr:row>
      <xdr:rowOff>0</xdr:rowOff>
    </xdr:from>
    <xdr:ext cx="3730624" cy="4742204"/>
    <xdr:sp macro="" textlink="">
      <xdr:nvSpPr>
        <xdr:cNvPr id="3" name="TextBox 2">
          <a:extLst>
            <a:ext uri="{FF2B5EF4-FFF2-40B4-BE49-F238E27FC236}">
              <a16:creationId xmlns:a16="http://schemas.microsoft.com/office/drawing/2014/main" id="{970A8660-E674-4BDB-901B-67E0B1C743A0}"/>
            </a:ext>
          </a:extLst>
        </xdr:cNvPr>
        <xdr:cNvSpPr txBox="1"/>
      </xdr:nvSpPr>
      <xdr:spPr>
        <a:xfrm>
          <a:off x="12806362" y="182880"/>
          <a:ext cx="3730624" cy="4742204"/>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600" b="1"/>
            <a:t>Grading</a:t>
          </a:r>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baseline="0">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formulation reasonable? </a:t>
          </a:r>
          <a:r>
            <a:rPr lang="en-US" sz="1100" b="0" i="0" baseline="0">
              <a:solidFill>
                <a:schemeClr val="tx1"/>
              </a:solidFill>
              <a:effectLst/>
              <a:latin typeface="+mn-lt"/>
              <a:ea typeface="+mn-ea"/>
              <a:cs typeface="+mn-cs"/>
            </a:rPr>
            <a:t>(+0-2pts)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and correct. (Note that multiple equivalent formulations exist.) (2 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minor mistakes  (1pts)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major mistakes. (0.5pts)</a:t>
          </a:r>
          <a:endParaRPr lang="en-US">
            <a:effectLst/>
          </a:endParaRPr>
        </a:p>
        <a:p>
          <a:r>
            <a:rPr lang="en-US" sz="1100" b="0" i="0" baseline="0">
              <a:solidFill>
                <a:schemeClr val="tx1"/>
              </a:solidFill>
              <a:effectLst/>
              <a:latin typeface="+mn-lt"/>
              <a:ea typeface="+mn-ea"/>
              <a:cs typeface="+mn-cs"/>
            </a:rPr>
            <a:t>Completely unreasonable or 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r>
            <a:rPr lang="en-US" sz="1100" b="0" i="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b) </a:t>
          </a:r>
          <a:r>
            <a:rPr lang="en-US" sz="1100" b="0" i="1" baseline="0">
              <a:solidFill>
                <a:schemeClr val="tx1"/>
              </a:solidFill>
              <a:effectLst/>
              <a:latin typeface="+mn-lt"/>
              <a:ea typeface="+mn-ea"/>
              <a:cs typeface="+mn-cs"/>
            </a:rPr>
            <a:t>Is the spreadsheet implementation reasonable? </a:t>
          </a:r>
          <a:r>
            <a:rPr lang="en-US" sz="1100" b="0" i="0" baseline="0">
              <a:solidFill>
                <a:schemeClr val="tx1"/>
              </a:solidFill>
              <a:effectLst/>
              <a:latin typeface="+mn-lt"/>
              <a:ea typeface="+mn-ea"/>
              <a:cs typeface="+mn-cs"/>
            </a:rPr>
            <a:t>(+0-1pts)</a:t>
          </a:r>
          <a:endParaRPr lang="en-US">
            <a:effectLst/>
          </a:endParaRPr>
        </a:p>
        <a:p>
          <a:pPr eaLnBrk="1" fontAlgn="auto" latinLnBrk="0" hangingPunct="1"/>
          <a:r>
            <a:rPr lang="en-US" sz="1100" b="0" i="0" baseline="0">
              <a:solidFill>
                <a:schemeClr val="tx1"/>
              </a:solidFill>
              <a:effectLst/>
              <a:latin typeface="+mn-lt"/>
              <a:ea typeface="+mn-ea"/>
              <a:cs typeface="+mn-cs"/>
            </a:rPr>
            <a:t>The variables are clearly named and the cell values correspond to the objective function and constraint coefficients. (2pt)</a:t>
          </a:r>
          <a:endParaRPr lang="en-US">
            <a:effectLst/>
          </a:endParaRPr>
        </a:p>
        <a:p>
          <a:pPr eaLnBrk="1" fontAlgn="auto" latinLnBrk="0" hangingPunct="1"/>
          <a:r>
            <a:rPr lang="en-US" sz="1100" b="0" i="0" baseline="0">
              <a:solidFill>
                <a:schemeClr val="tx1"/>
              </a:solidFill>
              <a:effectLst/>
              <a:latin typeface="+mn-lt"/>
              <a:ea typeface="+mn-ea"/>
              <a:cs typeface="+mn-cs"/>
            </a:rPr>
            <a:t>Small errors or not clearly names (0.5pt)</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spreadsheet implementation. (0pt)</a:t>
          </a:r>
          <a:endParaRPr lang="en-US">
            <a:effectLst/>
          </a:endParaRPr>
        </a:p>
        <a:p>
          <a:pPr eaLnBrk="1" fontAlgn="auto" latinLnBrk="0" hangingPunct="1"/>
          <a:r>
            <a:rPr lang="en-US" sz="1100" b="0" i="0" baseline="0">
              <a:solidFill>
                <a:schemeClr val="tx1"/>
              </a:solidFill>
              <a:effectLst/>
              <a:latin typeface="+mn-lt"/>
              <a:ea typeface="+mn-ea"/>
              <a:cs typeface="+mn-cs"/>
            </a:rPr>
            <a:t>No spreadsheet implementation given. (0 pts)</a:t>
          </a:r>
          <a:endParaRPr lang="en-US">
            <a:effectLst/>
          </a:endParaRPr>
        </a:p>
        <a:p>
          <a:pPr eaLnBrk="1" fontAlgn="auto" latinLnBrk="0" hangingPunct="1"/>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c) </a:t>
          </a:r>
          <a:r>
            <a:rPr lang="en-US" sz="1100" i="0">
              <a:solidFill>
                <a:schemeClr val="tx1"/>
              </a:solidFill>
              <a:effectLst/>
              <a:latin typeface="+mn-lt"/>
              <a:ea typeface="+mn-ea"/>
              <a:cs typeface="+mn-cs"/>
            </a:rPr>
            <a:t>Resonable value,</a:t>
          </a:r>
          <a:r>
            <a:rPr lang="en-US" sz="1100" i="0" baseline="0">
              <a:solidFill>
                <a:schemeClr val="tx1"/>
              </a:solidFill>
              <a:effectLst/>
              <a:latin typeface="+mn-lt"/>
              <a:ea typeface="+mn-ea"/>
              <a:cs typeface="+mn-cs"/>
            </a:rPr>
            <a:t> does not have to be exactly correct as non-linear solver is not that good </a:t>
          </a:r>
          <a:r>
            <a:rPr lang="en-US" sz="1100" i="0">
              <a:solidFill>
                <a:schemeClr val="tx1"/>
              </a:solidFill>
              <a:effectLst/>
              <a:latin typeface="+mn-lt"/>
              <a:ea typeface="+mn-ea"/>
              <a:cs typeface="+mn-cs"/>
            </a:rPr>
            <a:t>(+0.5pt)</a:t>
          </a:r>
        </a:p>
        <a:p>
          <a:pPr eaLnBrk="1" fontAlgn="auto" latinLnBrk="0" hangingPunct="1"/>
          <a:endParaRPr lang="en-US">
            <a:effectLst/>
          </a:endParaRPr>
        </a:p>
        <a:p>
          <a:pPr eaLnBrk="1" fontAlgn="auto" latinLnBrk="0" hangingPunct="1"/>
          <a:r>
            <a:rPr lang="en-US" sz="1100" b="1" i="0" baseline="0">
              <a:solidFill>
                <a:schemeClr val="tx1"/>
              </a:solidFill>
              <a:effectLst/>
              <a:latin typeface="+mn-lt"/>
              <a:ea typeface="+mn-ea"/>
              <a:cs typeface="+mn-cs"/>
            </a:rPr>
            <a:t>d) </a:t>
          </a:r>
          <a:r>
            <a:rPr lang="en-US" sz="1100" i="0">
              <a:solidFill>
                <a:schemeClr val="tx1"/>
              </a:solidFill>
              <a:effectLst/>
              <a:latin typeface="+mn-lt"/>
              <a:ea typeface="+mn-ea"/>
              <a:cs typeface="+mn-cs"/>
            </a:rPr>
            <a:t>Resonable value,</a:t>
          </a:r>
          <a:r>
            <a:rPr lang="en-US" sz="1100" i="0" baseline="0">
              <a:solidFill>
                <a:schemeClr val="tx1"/>
              </a:solidFill>
              <a:effectLst/>
              <a:latin typeface="+mn-lt"/>
              <a:ea typeface="+mn-ea"/>
              <a:cs typeface="+mn-cs"/>
            </a:rPr>
            <a:t> does not have to be exactly correct as non-linear solver is not that good </a:t>
          </a:r>
          <a:r>
            <a:rPr lang="en-US" sz="1100" b="0" i="0" baseline="0">
              <a:solidFill>
                <a:schemeClr val="tx1"/>
              </a:solidFill>
              <a:effectLst/>
              <a:latin typeface="+mn-lt"/>
              <a:ea typeface="+mn-ea"/>
              <a:cs typeface="+mn-cs"/>
            </a:rPr>
            <a:t>(+0.5pt)</a:t>
          </a:r>
          <a:endParaRPr lang="en-US">
            <a:effectLst/>
          </a:endParaRPr>
        </a:p>
      </xdr:txBody>
    </xdr:sp>
    <xdr:clientData/>
  </xdr:oneCellAnchor>
  <xdr:twoCellAnchor>
    <xdr:from>
      <xdr:col>11</xdr:col>
      <xdr:colOff>539751</xdr:colOff>
      <xdr:row>2</xdr:row>
      <xdr:rowOff>63500</xdr:rowOff>
    </xdr:from>
    <xdr:to>
      <xdr:col>19</xdr:col>
      <xdr:colOff>211525</xdr:colOff>
      <xdr:row>21</xdr:row>
      <xdr:rowOff>79374</xdr:rowOff>
    </xdr:to>
    <xdr:grpSp>
      <xdr:nvGrpSpPr>
        <xdr:cNvPr id="4" name="Group 3">
          <a:extLst>
            <a:ext uri="{FF2B5EF4-FFF2-40B4-BE49-F238E27FC236}">
              <a16:creationId xmlns:a16="http://schemas.microsoft.com/office/drawing/2014/main" id="{EF54600A-F26A-4A10-8E60-C149416AF023}"/>
            </a:ext>
          </a:extLst>
        </xdr:cNvPr>
        <xdr:cNvGrpSpPr/>
      </xdr:nvGrpSpPr>
      <xdr:grpSpPr>
        <a:xfrm>
          <a:off x="6669089" y="1087438"/>
          <a:ext cx="5482024" cy="3702049"/>
          <a:chOff x="7691438" y="4667250"/>
          <a:chExt cx="4370774" cy="4841875"/>
        </a:xfrm>
      </xdr:grpSpPr>
      <xdr:pic>
        <xdr:nvPicPr>
          <xdr:cNvPr id="5" name="Picture 4">
            <a:extLst>
              <a:ext uri="{FF2B5EF4-FFF2-40B4-BE49-F238E27FC236}">
                <a16:creationId xmlns:a16="http://schemas.microsoft.com/office/drawing/2014/main" id="{DEF625B2-74F4-9F9C-E597-6F80D6F38FFE}"/>
              </a:ext>
            </a:extLst>
          </xdr:cNvPr>
          <xdr:cNvPicPr>
            <a:picLocks noChangeAspect="1"/>
          </xdr:cNvPicPr>
        </xdr:nvPicPr>
        <xdr:blipFill>
          <a:blip xmlns:r="http://schemas.openxmlformats.org/officeDocument/2006/relationships" r:embed="rId1"/>
          <a:stretch>
            <a:fillRect/>
          </a:stretch>
        </xdr:blipFill>
        <xdr:spPr>
          <a:xfrm>
            <a:off x="7691438" y="4667250"/>
            <a:ext cx="4370774" cy="4841875"/>
          </a:xfrm>
          <a:prstGeom prst="rect">
            <a:avLst/>
          </a:prstGeom>
        </xdr:spPr>
      </xdr:pic>
      <xdr:graphicFrame macro="">
        <xdr:nvGraphicFramePr>
          <xdr:cNvPr id="6" name="Chart 5">
            <a:extLst>
              <a:ext uri="{FF2B5EF4-FFF2-40B4-BE49-F238E27FC236}">
                <a16:creationId xmlns:a16="http://schemas.microsoft.com/office/drawing/2014/main" id="{3E9868ED-E182-5DF2-FB9F-6EC027FA0D25}"/>
              </a:ext>
            </a:extLst>
          </xdr:cNvPr>
          <xdr:cNvGraphicFramePr/>
        </xdr:nvGraphicFramePr>
        <xdr:xfrm>
          <a:off x="7790656" y="4714875"/>
          <a:ext cx="4187032" cy="4754564"/>
        </xdr:xfrm>
        <a:graphic>
          <a:graphicData uri="http://schemas.openxmlformats.org/drawingml/2006/chart">
            <c:chart xmlns:c="http://schemas.openxmlformats.org/drawingml/2006/chart" xmlns:r="http://schemas.openxmlformats.org/officeDocument/2006/relationships" r:id="rId2"/>
          </a:graphicData>
        </a:graphic>
      </xdr:graphicFrame>
    </xdr:grpSp>
    <xdr:clientData/>
  </xdr:twoCellAnchor>
</xdr:wsDr>
</file>

<file path=xl/drawings/drawing4.xml><?xml version="1.0" encoding="utf-8"?>
<xdr:wsDr xmlns:xdr="http://schemas.openxmlformats.org/drawingml/2006/spreadsheetDrawing" xmlns:a="http://schemas.openxmlformats.org/drawingml/2006/main">
  <xdr:oneCellAnchor>
    <xdr:from>
      <xdr:col>1</xdr:col>
      <xdr:colOff>196850</xdr:colOff>
      <xdr:row>2</xdr:row>
      <xdr:rowOff>39685</xdr:rowOff>
    </xdr:from>
    <xdr:ext cx="5613400" cy="16924841"/>
    <mc:AlternateContent xmlns:mc="http://schemas.openxmlformats.org/markup-compatibility/2006" xmlns:a14="http://schemas.microsoft.com/office/drawing/2010/main">
      <mc:Choice Requires="a14">
        <xdr:sp macro="" textlink="">
          <xdr:nvSpPr>
            <xdr:cNvPr id="2" name="TextBox 1">
              <a:extLst>
                <a:ext uri="{FF2B5EF4-FFF2-40B4-BE49-F238E27FC236}">
                  <a16:creationId xmlns:a16="http://schemas.microsoft.com/office/drawing/2014/main" id="{53621E5D-1F1E-4493-A162-87324661A5D7}"/>
                </a:ext>
              </a:extLst>
            </xdr:cNvPr>
            <xdr:cNvSpPr txBox="1"/>
          </xdr:nvSpPr>
          <xdr:spPr>
            <a:xfrm>
              <a:off x="806450" y="405445"/>
              <a:ext cx="5613400" cy="1692484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black"/>
                  </a:solidFill>
                  <a:effectLst/>
                  <a:uLnTx/>
                  <a:uFillTx/>
                  <a:latin typeface="+mn-lt"/>
                  <a:ea typeface="+mn-ea"/>
                  <a:cs typeface="+mn-cs"/>
                </a:rPr>
                <a:t>Non-linear resource allocation in marketing  (5 pts)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t>GearSledge Ltd.</a:t>
              </a:r>
              <a:r>
                <a:rPr lang="en-US" baseline="0"/>
                <a:t> is an online retailer of outdoors-equipment. They spend 150,000 euros annually on marketing. The analysts at GearSledge have looked at historical data on marketing expenditures and the impact they have had on obtaining new customers. Based on this analysis they found that the relationship between marketing expenditure in euros (</a:t>
              </a:r>
              <a14:m>
                <m:oMath xmlns:m="http://schemas.openxmlformats.org/officeDocument/2006/math">
                  <m:sSub>
                    <m:sSubPr>
                      <m:ctrlPr>
                        <a:rPr lang="en-US" b="0" i="1" baseline="0">
                          <a:latin typeface="Cambria Math" panose="02040503050406030204" pitchFamily="18" charset="0"/>
                        </a:rPr>
                      </m:ctrlPr>
                    </m:sSubPr>
                    <m:e>
                      <m:r>
                        <a:rPr lang="en-US" b="0" i="1" baseline="0">
                          <a:latin typeface="Cambria Math" panose="02040503050406030204" pitchFamily="18" charset="0"/>
                        </a:rPr>
                        <m:t>𝑥</m:t>
                      </m:r>
                    </m:e>
                    <m:sub>
                      <m:r>
                        <a:rPr lang="en-US" b="0" i="1" baseline="0">
                          <a:latin typeface="Cambria Math" panose="02040503050406030204" pitchFamily="18" charset="0"/>
                        </a:rPr>
                        <m:t>𝑖</m:t>
                      </m:r>
                    </m:sub>
                  </m:sSub>
                </m:oMath>
              </a14:m>
              <a:r>
                <a:rPr lang="en-US" baseline="0"/>
                <a:t>) and the resulting increase in new customers </a:t>
              </a:r>
              <a14:m>
                <m:oMath xmlns:m="http://schemas.openxmlformats.org/officeDocument/2006/math">
                  <m:r>
                    <a:rPr lang="en-US" b="0" i="1" baseline="0">
                      <a:latin typeface="Cambria Math" panose="02040503050406030204" pitchFamily="18" charset="0"/>
                    </a:rPr>
                    <m:t>(</m:t>
                  </m:r>
                  <m:sSub>
                    <m:sSubPr>
                      <m:ctrlPr>
                        <a:rPr lang="en-US" b="0" i="1" baseline="0">
                          <a:latin typeface="Cambria Math" panose="02040503050406030204" pitchFamily="18" charset="0"/>
                        </a:rPr>
                      </m:ctrlPr>
                    </m:sSubPr>
                    <m:e>
                      <m:r>
                        <a:rPr lang="en-US" b="0" i="1" baseline="0">
                          <a:latin typeface="Cambria Math" panose="02040503050406030204" pitchFamily="18" charset="0"/>
                        </a:rPr>
                        <m:t>𝐶</m:t>
                      </m:r>
                    </m:e>
                    <m:sub>
                      <m:r>
                        <a:rPr lang="en-US" b="0" i="1" baseline="0">
                          <a:latin typeface="Cambria Math" panose="02040503050406030204" pitchFamily="18" charset="0"/>
                        </a:rPr>
                        <m:t>𝑖</m:t>
                      </m:r>
                    </m:sub>
                  </m:sSub>
                  <m:d>
                    <m:dPr>
                      <m:ctrlPr>
                        <a:rPr lang="en-US" b="0" i="1" baseline="0">
                          <a:latin typeface="Cambria Math" panose="02040503050406030204" pitchFamily="18" charset="0"/>
                        </a:rPr>
                      </m:ctrlPr>
                    </m:dPr>
                    <m:e>
                      <m:sSub>
                        <m:sSubPr>
                          <m:ctrlPr>
                            <a:rPr lang="en-US" b="0" i="1" baseline="0">
                              <a:latin typeface="Cambria Math" panose="02040503050406030204" pitchFamily="18" charset="0"/>
                            </a:rPr>
                          </m:ctrlPr>
                        </m:sSubPr>
                        <m:e>
                          <m:r>
                            <a:rPr lang="en-US" b="0" i="1" baseline="0">
                              <a:latin typeface="Cambria Math" panose="02040503050406030204" pitchFamily="18" charset="0"/>
                            </a:rPr>
                            <m:t>𝑥</m:t>
                          </m:r>
                        </m:e>
                        <m:sub>
                          <m:r>
                            <a:rPr lang="en-US" b="0" i="1" baseline="0">
                              <a:latin typeface="Cambria Math" panose="02040503050406030204" pitchFamily="18" charset="0"/>
                            </a:rPr>
                            <m:t>𝑖</m:t>
                          </m:r>
                        </m:sub>
                      </m:sSub>
                    </m:e>
                  </m:d>
                  <m:r>
                    <a:rPr lang="en-US" b="0" i="1" baseline="0">
                      <a:latin typeface="Cambria Math" panose="02040503050406030204" pitchFamily="18" charset="0"/>
                    </a:rPr>
                    <m:t>)</m:t>
                  </m:r>
                </m:oMath>
              </a14:m>
              <a:r>
                <a:rPr lang="en-US" baseline="-25000"/>
                <a:t> </a:t>
              </a:r>
              <a:r>
                <a:rPr lang="en-US" i="0" baseline="0"/>
                <a:t>is chraractarized by the non-linear regression model</a:t>
              </a:r>
            </a:p>
            <a:p>
              <a:endParaRPr lang="en-US" sz="1100" b="0" i="0" u="none" strike="noStrike">
                <a:solidFill>
                  <a:schemeClr val="tx1"/>
                </a:solidFill>
                <a:effectLst/>
                <a:latin typeface="+mn-lt"/>
                <a:ea typeface="+mn-ea"/>
                <a:cs typeface="+mn-cs"/>
              </a:endParaRPr>
            </a:p>
            <a:p>
              <a:pPr/>
              <a14:m>
                <m:oMathPara xmlns:m="http://schemas.openxmlformats.org/officeDocument/2006/math">
                  <m:oMathParaPr>
                    <m:jc m:val="centerGroup"/>
                  </m:oMathParaPr>
                  <m:oMath xmlns:m="http://schemas.openxmlformats.org/officeDocument/2006/math">
                    <m:r>
                      <a:rPr lang="en-US" sz="1100" b="0" i="1">
                        <a:solidFill>
                          <a:sysClr val="windowText" lastClr="000000"/>
                        </a:solidFill>
                        <a:effectLst/>
                        <a:latin typeface="Cambria Math" panose="02040503050406030204" pitchFamily="18" charset="0"/>
                        <a:ea typeface="+mn-ea"/>
                        <a:cs typeface="+mn-cs"/>
                      </a:rPr>
                      <m:t>𝐶</m:t>
                    </m:r>
                    <m:d>
                      <m:dPr>
                        <m:ctrlPr>
                          <a:rPr lang="en-US" sz="1100" b="0" i="1">
                            <a:solidFill>
                              <a:sysClr val="windowText" lastClr="000000"/>
                            </a:solidFill>
                            <a:effectLst/>
                            <a:latin typeface="Cambria Math" panose="02040503050406030204" pitchFamily="18" charset="0"/>
                            <a:ea typeface="+mn-ea"/>
                            <a:cs typeface="+mn-cs"/>
                          </a:rPr>
                        </m:ctrlPr>
                      </m:dPr>
                      <m:e>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𝑥</m:t>
                            </m:r>
                          </m:e>
                          <m:sub>
                            <m:r>
                              <a:rPr lang="en-US" sz="1100" b="0" i="1">
                                <a:solidFill>
                                  <a:sysClr val="windowText" lastClr="000000"/>
                                </a:solidFill>
                                <a:effectLst/>
                                <a:latin typeface="Cambria Math" panose="02040503050406030204" pitchFamily="18" charset="0"/>
                                <a:ea typeface="+mn-ea"/>
                                <a:cs typeface="+mn-cs"/>
                              </a:rPr>
                              <m:t>𝑖</m:t>
                            </m:r>
                          </m:sub>
                        </m:sSub>
                      </m:e>
                    </m:d>
                    <m:r>
                      <a:rPr lang="en-US" sz="1100" b="0" i="1">
                        <a:solidFill>
                          <a:sysClr val="windowText" lastClr="000000"/>
                        </a:solidFill>
                        <a:effectLst/>
                        <a:latin typeface="Cambria Math" panose="02040503050406030204" pitchFamily="18" charset="0"/>
                        <a:ea typeface="+mn-ea"/>
                        <a:cs typeface="+mn-cs"/>
                      </a:rPr>
                      <m:t>=</m:t>
                    </m:r>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𝑎</m:t>
                        </m:r>
                      </m:e>
                      <m:sub>
                        <m:r>
                          <a:rPr lang="en-US" sz="1100" b="0" i="1">
                            <a:solidFill>
                              <a:sysClr val="windowText" lastClr="000000"/>
                            </a:solidFill>
                            <a:effectLst/>
                            <a:latin typeface="Cambria Math" panose="02040503050406030204" pitchFamily="18" charset="0"/>
                            <a:ea typeface="+mn-ea"/>
                            <a:cs typeface="+mn-cs"/>
                          </a:rPr>
                          <m:t>𝑖</m:t>
                        </m:r>
                      </m:sub>
                    </m:sSub>
                    <m:r>
                      <a:rPr lang="en-US" sz="1100" b="0" i="1">
                        <a:solidFill>
                          <a:sysClr val="windowText" lastClr="000000"/>
                        </a:solidFill>
                        <a:effectLst/>
                        <a:latin typeface="Cambria Math" panose="02040503050406030204" pitchFamily="18" charset="0"/>
                        <a:ea typeface="+mn-ea"/>
                        <a:cs typeface="+mn-cs"/>
                      </a:rPr>
                      <m:t>+</m:t>
                    </m:r>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𝑏</m:t>
                        </m:r>
                      </m:e>
                      <m:sub>
                        <m:r>
                          <a:rPr lang="en-US" sz="1100" b="0" i="1">
                            <a:solidFill>
                              <a:sysClr val="windowText" lastClr="000000"/>
                            </a:solidFill>
                            <a:effectLst/>
                            <a:latin typeface="Cambria Math" panose="02040503050406030204" pitchFamily="18" charset="0"/>
                            <a:ea typeface="+mn-ea"/>
                            <a:cs typeface="+mn-cs"/>
                          </a:rPr>
                          <m:t>𝑖</m:t>
                        </m:r>
                      </m:sub>
                    </m:sSub>
                    <m:f>
                      <m:fPr>
                        <m:ctrlPr>
                          <a:rPr lang="en-US" sz="1100" b="0" i="1">
                            <a:solidFill>
                              <a:sysClr val="windowText" lastClr="000000"/>
                            </a:solidFill>
                            <a:effectLst/>
                            <a:latin typeface="Cambria Math" panose="02040503050406030204" pitchFamily="18" charset="0"/>
                            <a:ea typeface="+mn-ea"/>
                            <a:cs typeface="+mn-cs"/>
                          </a:rPr>
                        </m:ctrlPr>
                      </m:fPr>
                      <m:num>
                        <m:r>
                          <m:rPr>
                            <m:sty m:val="p"/>
                          </m:rPr>
                          <a:rPr lang="en-US" sz="1100" b="0" i="0">
                            <a:solidFill>
                              <a:sysClr val="windowText" lastClr="000000"/>
                            </a:solidFill>
                            <a:effectLst/>
                            <a:latin typeface="Cambria Math" panose="02040503050406030204" pitchFamily="18" charset="0"/>
                            <a:ea typeface="+mn-ea"/>
                            <a:cs typeface="+mn-cs"/>
                          </a:rPr>
                          <m:t>exp</m:t>
                        </m:r>
                        <m:r>
                          <a:rPr lang="en-US" sz="1100" b="0" i="1">
                            <a:solidFill>
                              <a:sysClr val="windowText" lastClr="000000"/>
                            </a:solidFill>
                            <a:effectLst/>
                            <a:latin typeface="Cambria Math" panose="02040503050406030204" pitchFamily="18" charset="0"/>
                            <a:ea typeface="+mn-ea"/>
                            <a:cs typeface="+mn-cs"/>
                          </a:rPr>
                          <m:t>⁡(</m:t>
                        </m:r>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𝑐</m:t>
                            </m:r>
                          </m:e>
                          <m:sub>
                            <m:r>
                              <a:rPr lang="en-US" sz="1100" b="0" i="1">
                                <a:solidFill>
                                  <a:sysClr val="windowText" lastClr="000000"/>
                                </a:solidFill>
                                <a:effectLst/>
                                <a:latin typeface="Cambria Math" panose="02040503050406030204" pitchFamily="18" charset="0"/>
                                <a:ea typeface="+mn-ea"/>
                                <a:cs typeface="+mn-cs"/>
                              </a:rPr>
                              <m:t>𝑖</m:t>
                            </m:r>
                          </m:sub>
                        </m:sSub>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𝑥</m:t>
                            </m:r>
                          </m:e>
                          <m:sub>
                            <m:r>
                              <a:rPr lang="en-US" sz="1100" b="0" i="1">
                                <a:solidFill>
                                  <a:sysClr val="windowText" lastClr="000000"/>
                                </a:solidFill>
                                <a:effectLst/>
                                <a:latin typeface="Cambria Math" panose="02040503050406030204" pitchFamily="18" charset="0"/>
                                <a:ea typeface="+mn-ea"/>
                                <a:cs typeface="+mn-cs"/>
                              </a:rPr>
                              <m:t>𝑖</m:t>
                            </m:r>
                          </m:sub>
                        </m:sSub>
                        <m:r>
                          <a:rPr lang="en-US" sz="1100" b="0" i="1">
                            <a:solidFill>
                              <a:sysClr val="windowText" lastClr="000000"/>
                            </a:solidFill>
                            <a:effectLst/>
                            <a:latin typeface="Cambria Math" panose="02040503050406030204" pitchFamily="18" charset="0"/>
                            <a:ea typeface="+mn-ea"/>
                            <a:cs typeface="+mn-cs"/>
                          </a:rPr>
                          <m:t>)</m:t>
                        </m:r>
                      </m:num>
                      <m:den>
                        <m:r>
                          <a:rPr lang="en-US" sz="1100" b="0" i="1">
                            <a:solidFill>
                              <a:sysClr val="windowText" lastClr="000000"/>
                            </a:solidFill>
                            <a:effectLst/>
                            <a:latin typeface="Cambria Math" panose="02040503050406030204" pitchFamily="18" charset="0"/>
                            <a:ea typeface="+mn-ea"/>
                            <a:cs typeface="+mn-cs"/>
                          </a:rPr>
                          <m:t>1+ </m:t>
                        </m:r>
                        <m:r>
                          <m:rPr>
                            <m:sty m:val="p"/>
                          </m:rPr>
                          <a:rPr lang="en-US" sz="1100" b="0" i="0">
                            <a:solidFill>
                              <a:sysClr val="windowText" lastClr="000000"/>
                            </a:solidFill>
                            <a:effectLst/>
                            <a:latin typeface="Cambria Math" panose="02040503050406030204" pitchFamily="18" charset="0"/>
                            <a:ea typeface="+mn-ea"/>
                            <a:cs typeface="+mn-cs"/>
                          </a:rPr>
                          <m:t>exp</m:t>
                        </m:r>
                        <m:r>
                          <a:rPr lang="en-US" sz="1100" b="0" i="1">
                            <a:solidFill>
                              <a:sysClr val="windowText" lastClr="000000"/>
                            </a:solidFill>
                            <a:effectLst/>
                            <a:latin typeface="Cambria Math" panose="02040503050406030204" pitchFamily="18" charset="0"/>
                            <a:ea typeface="+mn-ea"/>
                            <a:cs typeface="+mn-cs"/>
                          </a:rPr>
                          <m:t>(</m:t>
                        </m:r>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𝑐</m:t>
                            </m:r>
                          </m:e>
                          <m:sub>
                            <m:r>
                              <a:rPr lang="en-US" sz="1100" b="0" i="1">
                                <a:solidFill>
                                  <a:sysClr val="windowText" lastClr="000000"/>
                                </a:solidFill>
                                <a:effectLst/>
                                <a:latin typeface="Cambria Math" panose="02040503050406030204" pitchFamily="18" charset="0"/>
                                <a:ea typeface="+mn-ea"/>
                                <a:cs typeface="+mn-cs"/>
                              </a:rPr>
                              <m:t>𝑖</m:t>
                            </m:r>
                          </m:sub>
                        </m:sSub>
                        <m:sSub>
                          <m:sSubPr>
                            <m:ctrlPr>
                              <a:rPr lang="en-US" sz="1100" b="0" i="1">
                                <a:solidFill>
                                  <a:sysClr val="windowText" lastClr="000000"/>
                                </a:solidFill>
                                <a:effectLst/>
                                <a:latin typeface="Cambria Math" panose="02040503050406030204" pitchFamily="18" charset="0"/>
                                <a:ea typeface="+mn-ea"/>
                                <a:cs typeface="+mn-cs"/>
                              </a:rPr>
                            </m:ctrlPr>
                          </m:sSubPr>
                          <m:e>
                            <m:r>
                              <a:rPr lang="en-US" sz="1100" b="0" i="1">
                                <a:solidFill>
                                  <a:sysClr val="windowText" lastClr="000000"/>
                                </a:solidFill>
                                <a:effectLst/>
                                <a:latin typeface="Cambria Math" panose="02040503050406030204" pitchFamily="18" charset="0"/>
                                <a:ea typeface="+mn-ea"/>
                                <a:cs typeface="+mn-cs"/>
                              </a:rPr>
                              <m:t>𝑥</m:t>
                            </m:r>
                          </m:e>
                          <m:sub>
                            <m:r>
                              <a:rPr lang="en-US" sz="1100" b="0" i="1">
                                <a:solidFill>
                                  <a:sysClr val="windowText" lastClr="000000"/>
                                </a:solidFill>
                                <a:effectLst/>
                                <a:latin typeface="Cambria Math" panose="02040503050406030204" pitchFamily="18" charset="0"/>
                                <a:ea typeface="+mn-ea"/>
                                <a:cs typeface="+mn-cs"/>
                              </a:rPr>
                              <m:t>𝑖</m:t>
                            </m:r>
                          </m:sub>
                        </m:sSub>
                        <m:r>
                          <a:rPr lang="en-US" sz="1100" b="0" i="1">
                            <a:solidFill>
                              <a:sysClr val="windowText" lastClr="000000"/>
                            </a:solidFill>
                            <a:effectLst/>
                            <a:latin typeface="Cambria Math" panose="02040503050406030204" pitchFamily="18" charset="0"/>
                            <a:ea typeface="+mn-ea"/>
                            <a:cs typeface="+mn-cs"/>
                          </a:rPr>
                          <m:t>)</m:t>
                        </m:r>
                      </m:den>
                    </m:f>
                    <m:r>
                      <a:rPr lang="en-US" sz="1100" b="0" i="1">
                        <a:solidFill>
                          <a:sysClr val="windowText" lastClr="000000"/>
                        </a:solidFill>
                        <a:effectLst/>
                        <a:latin typeface="Cambria Math" panose="02040503050406030204" pitchFamily="18" charset="0"/>
                        <a:ea typeface="+mn-ea"/>
                        <a:cs typeface="+mn-cs"/>
                      </a:rPr>
                      <m:t> ,</m:t>
                    </m:r>
                  </m:oMath>
                </m:oMathPara>
              </a14:m>
              <a:endParaRPr lang="en-US" sz="1100" b="0" i="0" u="none" strike="noStrike">
                <a:solidFill>
                  <a:sysClr val="windowText" lastClr="000000"/>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where model coefficients </a:t>
              </a:r>
              <a14:m>
                <m:oMath xmlns:m="http://schemas.openxmlformats.org/officeDocument/2006/math">
                  <m:sSub>
                    <m:sSubPr>
                      <m:ctrlPr>
                        <a:rPr lang="en-US" sz="1100" b="0" i="1" u="none" strike="noStrike">
                          <a:solidFill>
                            <a:schemeClr val="tx1"/>
                          </a:solidFill>
                          <a:effectLst/>
                          <a:latin typeface="Cambria Math" panose="02040503050406030204" pitchFamily="18" charset="0"/>
                          <a:ea typeface="+mn-ea"/>
                          <a:cs typeface="+mn-cs"/>
                        </a:rPr>
                      </m:ctrlPr>
                    </m:sSubPr>
                    <m:e>
                      <m:r>
                        <a:rPr lang="en-US" sz="1100" b="0" i="1" u="none" strike="noStrike">
                          <a:solidFill>
                            <a:schemeClr val="tx1"/>
                          </a:solidFill>
                          <a:effectLst/>
                          <a:latin typeface="Cambria Math" panose="02040503050406030204" pitchFamily="18" charset="0"/>
                          <a:ea typeface="+mn-ea"/>
                          <a:cs typeface="+mn-cs"/>
                        </a:rPr>
                        <m:t>𝑎</m:t>
                      </m:r>
                    </m:e>
                    <m:sub>
                      <m:r>
                        <a:rPr lang="en-US" sz="1100" b="0" i="1" u="none" strike="noStrike">
                          <a:solidFill>
                            <a:schemeClr val="tx1"/>
                          </a:solidFill>
                          <a:effectLst/>
                          <a:latin typeface="Cambria Math" panose="02040503050406030204" pitchFamily="18" charset="0"/>
                          <a:ea typeface="+mn-ea"/>
                          <a:cs typeface="+mn-cs"/>
                        </a:rPr>
                        <m:t>𝑖</m:t>
                      </m:r>
                    </m:sub>
                  </m:sSub>
                </m:oMath>
              </a14:m>
              <a:r>
                <a:rPr lang="en-US" sz="1100" b="0" i="0" u="none" strike="noStrike">
                  <a:solidFill>
                    <a:schemeClr val="tx1"/>
                  </a:solidFill>
                  <a:effectLst/>
                  <a:latin typeface="+mn-lt"/>
                  <a:ea typeface="+mn-ea"/>
                  <a:cs typeface="+mn-cs"/>
                </a:rPr>
                <a:t>, </a:t>
              </a:r>
              <a14:m>
                <m:oMath xmlns:m="http://schemas.openxmlformats.org/officeDocument/2006/math">
                  <m:sSub>
                    <m:sSubPr>
                      <m:ctrlPr>
                        <a:rPr lang="en-US" sz="1100" b="0" i="1" u="none" strike="noStrike">
                          <a:solidFill>
                            <a:schemeClr val="tx1"/>
                          </a:solidFill>
                          <a:effectLst/>
                          <a:latin typeface="Cambria Math" panose="02040503050406030204" pitchFamily="18" charset="0"/>
                          <a:ea typeface="+mn-ea"/>
                          <a:cs typeface="+mn-cs"/>
                        </a:rPr>
                      </m:ctrlPr>
                    </m:sSubPr>
                    <m:e>
                      <m:r>
                        <a:rPr lang="en-US" sz="1100" b="0" i="1" u="none" strike="noStrike">
                          <a:solidFill>
                            <a:schemeClr val="tx1"/>
                          </a:solidFill>
                          <a:effectLst/>
                          <a:latin typeface="Cambria Math" panose="02040503050406030204" pitchFamily="18" charset="0"/>
                          <a:ea typeface="+mn-ea"/>
                          <a:cs typeface="+mn-cs"/>
                        </a:rPr>
                        <m:t>𝑏</m:t>
                      </m:r>
                    </m:e>
                    <m:sub>
                      <m:r>
                        <a:rPr lang="en-US" sz="1100" b="0" i="1" u="none" strike="noStrike">
                          <a:solidFill>
                            <a:schemeClr val="tx1"/>
                          </a:solidFill>
                          <a:effectLst/>
                          <a:latin typeface="Cambria Math" panose="02040503050406030204" pitchFamily="18" charset="0"/>
                          <a:ea typeface="+mn-ea"/>
                          <a:cs typeface="+mn-cs"/>
                        </a:rPr>
                        <m:t>𝑖</m:t>
                      </m:r>
                    </m:sub>
                  </m:sSub>
                </m:oMath>
              </a14:m>
              <a:r>
                <a:rPr lang="en-US" sz="1100" b="0" i="0" u="none" strike="noStrike">
                  <a:solidFill>
                    <a:schemeClr val="tx1"/>
                  </a:solidFill>
                  <a:effectLst/>
                  <a:latin typeface="+mn-lt"/>
                  <a:ea typeface="+mn-ea"/>
                  <a:cs typeface="+mn-cs"/>
                </a:rPr>
                <a:t> and </a:t>
              </a:r>
              <a14:m>
                <m:oMath xmlns:m="http://schemas.openxmlformats.org/officeDocument/2006/math">
                  <m:sSub>
                    <m:sSubPr>
                      <m:ctrlPr>
                        <a:rPr lang="en-US" sz="1100" b="0" i="1" u="none" strike="noStrike">
                          <a:solidFill>
                            <a:schemeClr val="tx1"/>
                          </a:solidFill>
                          <a:effectLst/>
                          <a:latin typeface="Cambria Math" panose="02040503050406030204" pitchFamily="18" charset="0"/>
                          <a:ea typeface="+mn-ea"/>
                          <a:cs typeface="+mn-cs"/>
                        </a:rPr>
                      </m:ctrlPr>
                    </m:sSubPr>
                    <m:e>
                      <m:r>
                        <a:rPr lang="en-US" sz="1100" b="0" i="1" u="none" strike="noStrike">
                          <a:solidFill>
                            <a:schemeClr val="tx1"/>
                          </a:solidFill>
                          <a:effectLst/>
                          <a:latin typeface="Cambria Math" panose="02040503050406030204" pitchFamily="18" charset="0"/>
                          <a:ea typeface="+mn-ea"/>
                          <a:cs typeface="+mn-cs"/>
                        </a:rPr>
                        <m:t>𝑐</m:t>
                      </m:r>
                    </m:e>
                    <m:sub>
                      <m:r>
                        <a:rPr lang="en-US" sz="1100" b="0" i="1" u="none" strike="noStrike">
                          <a:solidFill>
                            <a:schemeClr val="tx1"/>
                          </a:solidFill>
                          <a:effectLst/>
                          <a:latin typeface="Cambria Math" panose="02040503050406030204" pitchFamily="18" charset="0"/>
                          <a:ea typeface="+mn-ea"/>
                          <a:cs typeface="+mn-cs"/>
                        </a:rPr>
                        <m:t>𝑖</m:t>
                      </m:r>
                    </m:sub>
                  </m:sSub>
                </m:oMath>
              </a14:m>
              <a:r>
                <a:rPr lang="en-US" sz="1100" b="0" i="0" u="none" strike="noStrike">
                  <a:solidFill>
                    <a:schemeClr val="tx1"/>
                  </a:solidFill>
                  <a:effectLst/>
                  <a:latin typeface="+mn-lt"/>
                  <a:ea typeface="+mn-ea"/>
                  <a:cs typeface="+mn-cs"/>
                </a:rPr>
                <a:t> depend</a:t>
              </a:r>
              <a:r>
                <a:rPr lang="en-US" sz="1100" b="0" i="0" u="none" strike="noStrike" baseline="0">
                  <a:solidFill>
                    <a:schemeClr val="tx1"/>
                  </a:solidFill>
                  <a:effectLst/>
                  <a:latin typeface="+mn-lt"/>
                  <a:ea typeface="+mn-ea"/>
                  <a:cs typeface="+mn-cs"/>
                </a:rPr>
                <a:t> on the type of media (see Table 1).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GearSledge has hired you to build prescriptive analytics tools to support marketing allocation decisions. GearSledge's new policy is that more should be spent on internet marketing (Podcasts, Social media) than on traditional media (TV, radio). Moreover, to meet prior contractual commitments at least 30 keuros must be spent on TV.</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rgbClr val="FF0000"/>
                  </a:solidFill>
                  <a:effectLst/>
                  <a:latin typeface="+mn-lt"/>
                  <a:ea typeface="+mn-ea"/>
                  <a:cs typeface="+mn-cs"/>
                </a:rPr>
                <a:t>Task (a): Develop</a:t>
              </a:r>
              <a:r>
                <a:rPr lang="en-US" sz="1100" b="0" i="0" u="none" strike="noStrike" baseline="0">
                  <a:solidFill>
                    <a:srgbClr val="FF0000"/>
                  </a:solidFill>
                  <a:effectLst/>
                  <a:latin typeface="+mn-lt"/>
                  <a:ea typeface="+mn-ea"/>
                  <a:cs typeface="+mn-cs"/>
                </a:rPr>
                <a:t> a visualization that shows the new customers obtained as a function of marketing expenditure for each media in a single figure. Clearly label axes and graphs (1p)</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The visualization has been implemented on the right of this answer sheet</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rgbClr val="FF0000"/>
                  </a:solidFill>
                  <a:effectLst/>
                  <a:latin typeface="+mn-lt"/>
                  <a:ea typeface="+mn-ea"/>
                  <a:cs typeface="+mn-cs"/>
                </a:rPr>
                <a:t>Task</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b):</a:t>
              </a:r>
              <a:r>
                <a:rPr lang="en-US" sz="1100" b="0" i="0" u="none" strike="noStrike" baseline="0">
                  <a:solidFill>
                    <a:srgbClr val="FF0000"/>
                  </a:solidFill>
                  <a:effectLst/>
                  <a:latin typeface="+mn-lt"/>
                  <a:ea typeface="+mn-ea"/>
                  <a:cs typeface="+mn-cs"/>
                </a:rPr>
                <a:t> Mathematically formulate an NLP problem that identifies the allocation of marketing expenditures so that the number of new customers is maximized, while budget, policy and contractual constraints are satisfied. </a:t>
              </a:r>
              <a:r>
                <a:rPr lang="en-US" sz="1100" b="0" i="0" baseline="0">
                  <a:solidFill>
                    <a:srgbClr val="FF0000"/>
                  </a:solidFill>
                  <a:effectLst/>
                  <a:latin typeface="+mn-lt"/>
                  <a:ea typeface="+mn-ea"/>
                  <a:cs typeface="+mn-cs"/>
                </a:rPr>
                <a:t>(2p) </a:t>
              </a:r>
              <a:r>
                <a:rPr lang="en-US" sz="1100" b="0" i="0" u="none" strike="noStrike" baseline="0">
                  <a:solidFill>
                    <a:srgbClr val="FF0000"/>
                  </a:solidFill>
                  <a:effectLst/>
                  <a:latin typeface="+mn-lt"/>
                  <a:ea typeface="+mn-ea"/>
                  <a:cs typeface="+mn-cs"/>
                </a:rPr>
                <a:t> [HINT: You can use the symbols </a:t>
              </a:r>
              <a14:m>
                <m:oMath xmlns:m="http://schemas.openxmlformats.org/officeDocument/2006/math">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𝑎</m:t>
                      </m:r>
                    </m:e>
                    <m:sub>
                      <m:r>
                        <a:rPr lang="en-US" sz="1100" b="0" i="1">
                          <a:solidFill>
                            <a:srgbClr val="FF0000"/>
                          </a:solidFill>
                          <a:effectLst/>
                          <a:latin typeface="Cambria Math" panose="02040503050406030204" pitchFamily="18" charset="0"/>
                          <a:ea typeface="+mn-ea"/>
                          <a:cs typeface="+mn-cs"/>
                        </a:rPr>
                        <m:t>𝑖</m:t>
                      </m:r>
                    </m:sub>
                  </m:sSub>
                  <m:r>
                    <a:rPr lang="en-US" sz="1100" b="0" i="0">
                      <a:solidFill>
                        <a:srgbClr val="FF0000"/>
                      </a:solidFill>
                      <a:effectLst/>
                      <a:latin typeface="Cambria Math" panose="02040503050406030204" pitchFamily="18" charset="0"/>
                      <a:ea typeface="+mn-ea"/>
                      <a:cs typeface="+mn-cs"/>
                    </a:rPr>
                    <m:t>,</m:t>
                  </m:r>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𝑏</m:t>
                      </m:r>
                    </m:e>
                    <m:sub>
                      <m:r>
                        <a:rPr lang="en-US" sz="1100" b="0" i="1">
                          <a:solidFill>
                            <a:srgbClr val="FF0000"/>
                          </a:solidFill>
                          <a:effectLst/>
                          <a:latin typeface="Cambria Math" panose="02040503050406030204" pitchFamily="18" charset="0"/>
                          <a:ea typeface="+mn-ea"/>
                          <a:cs typeface="+mn-cs"/>
                        </a:rPr>
                        <m:t>𝑖</m:t>
                      </m:r>
                    </m:sub>
                  </m:sSub>
                  <m:r>
                    <a:rPr lang="en-US" sz="1100" b="0" i="0">
                      <a:solidFill>
                        <a:srgbClr val="FF0000"/>
                      </a:solidFill>
                      <a:effectLst/>
                      <a:latin typeface="Cambria Math" panose="02040503050406030204" pitchFamily="18" charset="0"/>
                      <a:ea typeface="+mn-ea"/>
                      <a:cs typeface="+mn-cs"/>
                    </a:rPr>
                    <m:t>, </m:t>
                  </m:r>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𝑐</m:t>
                      </m:r>
                    </m:e>
                    <m:sub>
                      <m:r>
                        <a:rPr lang="en-US" sz="1100" b="0" i="1">
                          <a:solidFill>
                            <a:srgbClr val="FF0000"/>
                          </a:solidFill>
                          <a:effectLst/>
                          <a:latin typeface="Cambria Math" panose="02040503050406030204" pitchFamily="18" charset="0"/>
                          <a:ea typeface="+mn-ea"/>
                          <a:cs typeface="+mn-cs"/>
                        </a:rPr>
                        <m:t>𝑖</m:t>
                      </m:r>
                    </m:sub>
                  </m:sSub>
                  <m:r>
                    <a:rPr lang="en-US" sz="1100" b="0" i="1">
                      <a:solidFill>
                        <a:srgbClr val="FF0000"/>
                      </a:solidFill>
                      <a:effectLst/>
                      <a:latin typeface="Cambria Math" panose="02040503050406030204" pitchFamily="18" charset="0"/>
                      <a:ea typeface="+mn-ea"/>
                      <a:cs typeface="+mn-cs"/>
                    </a:rPr>
                    <m:t>, </m:t>
                  </m:r>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𝑖</m:t>
                      </m:r>
                    </m:sub>
                  </m:sSub>
                </m:oMath>
              </a14:m>
              <a:r>
                <a:rPr lang="en-US" sz="1100" b="0" i="0" u="none" strike="noStrike" baseline="0">
                  <a:solidFill>
                    <a:srgbClr val="FF0000"/>
                  </a:solidFill>
                  <a:effectLst/>
                  <a:latin typeface="+mn-lt"/>
                  <a:ea typeface="+mn-ea"/>
                  <a:cs typeface="+mn-cs"/>
                </a:rPr>
                <a:t> to make the formulation more compact. WARNING: </a:t>
              </a:r>
              <a14:m>
                <m:oMath xmlns:m="http://schemas.openxmlformats.org/officeDocument/2006/math">
                  <m:r>
                    <a:rPr lang="en-US" sz="1100" b="0" i="1">
                      <a:solidFill>
                        <a:srgbClr val="FF0000"/>
                      </a:solidFill>
                      <a:effectLst/>
                      <a:latin typeface="Cambria Math" panose="02040503050406030204" pitchFamily="18" charset="0"/>
                      <a:ea typeface="+mn-ea"/>
                      <a:cs typeface="+mn-cs"/>
                    </a:rPr>
                    <m:t>𝐶</m:t>
                  </m:r>
                  <m:d>
                    <m:dPr>
                      <m:ctrlPr>
                        <a:rPr lang="en-US" sz="1100" b="0" i="1">
                          <a:solidFill>
                            <a:srgbClr val="FF0000"/>
                          </a:solidFill>
                          <a:effectLst/>
                          <a:latin typeface="Cambria Math" panose="02040503050406030204" pitchFamily="18" charset="0"/>
                          <a:ea typeface="+mn-ea"/>
                          <a:cs typeface="+mn-cs"/>
                        </a:rPr>
                      </m:ctrlPr>
                    </m:dPr>
                    <m:e>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𝑖</m:t>
                          </m:r>
                        </m:sub>
                      </m:sSub>
                      <m:r>
                        <a:rPr lang="en-US" sz="1100" b="0" i="1">
                          <a:solidFill>
                            <a:srgbClr val="FF0000"/>
                          </a:solidFill>
                          <a:effectLst/>
                          <a:latin typeface="Cambria Math" panose="02040503050406030204" pitchFamily="18" charset="0"/>
                          <a:ea typeface="+mn-ea"/>
                          <a:cs typeface="+mn-cs"/>
                        </a:rPr>
                        <m:t>/1000</m:t>
                      </m:r>
                    </m:e>
                  </m:d>
                  <m:r>
                    <a:rPr lang="en-US" sz="1100" b="0" i="1">
                      <a:solidFill>
                        <a:srgbClr val="FF0000"/>
                      </a:solidFill>
                      <a:effectLst/>
                      <a:latin typeface="Cambria Math" panose="02040503050406030204" pitchFamily="18" charset="0"/>
                      <a:ea typeface="+mn-ea"/>
                      <a:cs typeface="+mn-cs"/>
                    </a:rPr>
                    <m:t>≠</m:t>
                  </m:r>
                  <m:r>
                    <a:rPr lang="en-US" sz="1100" b="0" i="1">
                      <a:solidFill>
                        <a:srgbClr val="FF0000"/>
                      </a:solidFill>
                      <a:effectLst/>
                      <a:latin typeface="Cambria Math" panose="02040503050406030204" pitchFamily="18" charset="0"/>
                      <a:ea typeface="+mn-ea"/>
                      <a:cs typeface="+mn-cs"/>
                    </a:rPr>
                    <m:t>𝐶</m:t>
                  </m:r>
                  <m:d>
                    <m:dPr>
                      <m:ctrlPr>
                        <a:rPr lang="en-US" sz="1100" b="0" i="1">
                          <a:solidFill>
                            <a:srgbClr val="FF0000"/>
                          </a:solidFill>
                          <a:effectLst/>
                          <a:latin typeface="Cambria Math" panose="02040503050406030204" pitchFamily="18" charset="0"/>
                          <a:ea typeface="+mn-ea"/>
                          <a:cs typeface="+mn-cs"/>
                        </a:rPr>
                      </m:ctrlPr>
                    </m:dPr>
                    <m:e>
                      <m:sSub>
                        <m:sSubPr>
                          <m:ctrlPr>
                            <a:rPr lang="en-US" sz="1100" b="0" i="1">
                              <a:solidFill>
                                <a:srgbClr val="FF0000"/>
                              </a:solidFill>
                              <a:effectLst/>
                              <a:latin typeface="Cambria Math" panose="02040503050406030204" pitchFamily="18" charset="0"/>
                              <a:ea typeface="+mn-ea"/>
                              <a:cs typeface="+mn-cs"/>
                            </a:rPr>
                          </m:ctrlPr>
                        </m:sSubPr>
                        <m:e>
                          <m:r>
                            <a:rPr lang="en-US" sz="1100" b="0" i="1">
                              <a:solidFill>
                                <a:srgbClr val="FF0000"/>
                              </a:solidFill>
                              <a:effectLst/>
                              <a:latin typeface="Cambria Math" panose="02040503050406030204" pitchFamily="18" charset="0"/>
                              <a:ea typeface="+mn-ea"/>
                              <a:cs typeface="+mn-cs"/>
                            </a:rPr>
                            <m:t>𝑥</m:t>
                          </m:r>
                        </m:e>
                        <m:sub>
                          <m:r>
                            <a:rPr lang="en-US" sz="1100" b="0" i="1">
                              <a:solidFill>
                                <a:srgbClr val="FF0000"/>
                              </a:solidFill>
                              <a:effectLst/>
                              <a:latin typeface="Cambria Math" panose="02040503050406030204" pitchFamily="18" charset="0"/>
                              <a:ea typeface="+mn-ea"/>
                              <a:cs typeface="+mn-cs"/>
                            </a:rPr>
                            <m:t>𝑖</m:t>
                          </m:r>
                        </m:sub>
                      </m:sSub>
                    </m:e>
                  </m:d>
                  <m:r>
                    <a:rPr lang="en-US" sz="1100" b="0" i="1">
                      <a:solidFill>
                        <a:srgbClr val="FF0000"/>
                      </a:solidFill>
                      <a:effectLst/>
                      <a:latin typeface="Cambria Math" panose="02040503050406030204" pitchFamily="18" charset="0"/>
                      <a:ea typeface="+mn-ea"/>
                      <a:cs typeface="+mn-cs"/>
                    </a:rPr>
                    <m:t>/1000</m:t>
                  </m:r>
                </m:oMath>
              </a14:m>
              <a:r>
                <a:rPr lang="en-US" sz="1100" b="0" i="0" u="none" strike="noStrike" baseline="0">
                  <a:solidFill>
                    <a:srgbClr val="FF0000"/>
                  </a:solidFill>
                  <a:effectLst/>
                  <a:latin typeface="+mn-lt"/>
                  <a:ea typeface="+mn-ea"/>
                  <a:cs typeface="+mn-cs"/>
                </a:rPr>
                <a:t>  ]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We aim to maximize the total number of new customers acquired through various marketing channels, given a fixed budget and specific constraints. We use the non-linear regression model provided for each type of media to calculate the increase in customers based on the marketing expenditure for that channel.</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Decision variables:</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oMath>
              </a14:m>
              <a:r>
                <a:rPr lang="fi-FI" sz="1100" b="0" i="0">
                  <a:solidFill>
                    <a:schemeClr val="tx1"/>
                  </a:solidFill>
                  <a:effectLst/>
                  <a:latin typeface="+mn-lt"/>
                  <a:ea typeface="+mn-ea"/>
                  <a:cs typeface="+mn-cs"/>
                </a:rPr>
                <a:t>​</a:t>
              </a:r>
              <a:r>
                <a:rPr kumimoji="0" lang="en-US" sz="1100" b="0" i="0" u="none" strike="noStrike" kern="0" cap="none" spc="0" normalizeH="0" baseline="0" noProof="0">
                  <a:ln>
                    <a:noFill/>
                  </a:ln>
                  <a:solidFill>
                    <a:schemeClr val="tx1"/>
                  </a:solidFill>
                  <a:effectLst/>
                  <a:uLnTx/>
                  <a:uFillTx/>
                  <a:latin typeface="+mn-lt"/>
                  <a:ea typeface="+mn-ea"/>
                  <a:cs typeface="+mn-cs"/>
                </a:rPr>
                <a:t>: Marketing expenditure in euros for media i, where i = 1 is for TV, 2 for Podcasts, 3 for Radio, and 4 for Social Media.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solidFill>
                    <a:schemeClr val="tx1"/>
                  </a:solidFill>
                  <a:effectLst/>
                  <a:latin typeface="+mn-lt"/>
                  <a:ea typeface="+mn-ea"/>
                  <a:cs typeface="+mn-cs"/>
                </a:rPr>
                <a:t>Parameters:</a:t>
              </a: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𝑎</m:t>
                      </m:r>
                    </m:e>
                    <m:sub>
                      <m:r>
                        <a:rPr lang="en-US" sz="1100" b="0" i="1">
                          <a:solidFill>
                            <a:schemeClr val="tx1"/>
                          </a:solidFill>
                          <a:effectLst/>
                          <a:latin typeface="Cambria Math" panose="02040503050406030204" pitchFamily="18" charset="0"/>
                          <a:ea typeface="+mn-ea"/>
                          <a:cs typeface="+mn-cs"/>
                        </a:rPr>
                        <m:t>𝑖</m:t>
                      </m:r>
                    </m:sub>
                  </m:sSub>
                </m:oMath>
              </a14:m>
              <a:r>
                <a:rPr kumimoji="0" lang="en-US" sz="1100" b="0" i="0" u="none" strike="noStrike" kern="0" cap="none" spc="0" normalizeH="0" baseline="0" noProof="0">
                  <a:ln>
                    <a:noFill/>
                  </a:ln>
                  <a:solidFill>
                    <a:schemeClr val="tx1"/>
                  </a:solidFill>
                  <a:effectLst/>
                  <a:uLnTx/>
                  <a:uFillTx/>
                  <a:latin typeface="+mn-lt"/>
                  <a:ea typeface="+mn-ea"/>
                  <a:cs typeface="+mn-cs"/>
                </a:rPr>
                <a:t>,</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𝑏</m:t>
                      </m:r>
                    </m:e>
                    <m:sub>
                      <m:r>
                        <a:rPr lang="en-US" sz="1100" b="0" i="1">
                          <a:solidFill>
                            <a:schemeClr val="tx1"/>
                          </a:solidFill>
                          <a:effectLst/>
                          <a:latin typeface="Cambria Math" panose="02040503050406030204" pitchFamily="18" charset="0"/>
                          <a:ea typeface="+mn-ea"/>
                          <a:cs typeface="+mn-cs"/>
                        </a:rPr>
                        <m:t>𝑖</m:t>
                      </m:r>
                    </m:sub>
                  </m:sSub>
                </m:oMath>
              </a14:m>
              <a:r>
                <a:rPr kumimoji="0" lang="en-US" sz="1100" b="0" i="0" u="none" strike="noStrike" kern="0" cap="none" spc="0" normalizeH="0" baseline="0" noProof="0">
                  <a:ln>
                    <a:noFill/>
                  </a:ln>
                  <a:solidFill>
                    <a:schemeClr val="tx1"/>
                  </a:solidFill>
                  <a:effectLst/>
                  <a:uLnTx/>
                  <a:uFillTx/>
                  <a:latin typeface="+mn-lt"/>
                  <a:ea typeface="+mn-ea"/>
                  <a:cs typeface="+mn-cs"/>
                </a:rPr>
                <a:t>​,</a:t>
              </a:r>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m:t>
                      </m:r>
                    </m:e>
                    <m:sub>
                      <m:r>
                        <a:rPr lang="en-US" sz="1100" b="0" i="1">
                          <a:solidFill>
                            <a:schemeClr val="tx1"/>
                          </a:solidFill>
                          <a:effectLst/>
                          <a:latin typeface="Cambria Math" panose="02040503050406030204" pitchFamily="18" charset="0"/>
                          <a:ea typeface="+mn-ea"/>
                          <a:cs typeface="+mn-cs"/>
                        </a:rPr>
                        <m:t>𝑖</m:t>
                      </m:r>
                    </m:sub>
                  </m:sSub>
                </m:oMath>
              </a14:m>
              <a:r>
                <a:rPr kumimoji="0" lang="en-US" sz="1100" b="0" i="0" u="none" strike="noStrike" kern="0" cap="none" spc="0" normalizeH="0" baseline="0" noProof="0">
                  <a:ln>
                    <a:noFill/>
                  </a:ln>
                  <a:solidFill>
                    <a:schemeClr val="tx1"/>
                  </a:solidFill>
                  <a:effectLst/>
                  <a:uLnTx/>
                  <a:uFillTx/>
                  <a:latin typeface="+mn-lt"/>
                  <a:ea typeface="+mn-ea"/>
                  <a:cs typeface="+mn-cs"/>
                </a:rPr>
                <a:t>​: Coefficients for the non-linear regression model for each media type.</a:t>
              </a: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r>
                    <a:rPr lang="en-US" sz="1100" b="0" i="1">
                      <a:solidFill>
                        <a:schemeClr val="tx1"/>
                      </a:solidFill>
                      <a:effectLst/>
                      <a:latin typeface="Cambria Math" panose="02040503050406030204" pitchFamily="18" charset="0"/>
                      <a:ea typeface="+mn-ea"/>
                      <a:cs typeface="+mn-cs"/>
                    </a:rPr>
                    <m:t>𝐶</m:t>
                  </m:r>
                  <m:d>
                    <m:dPr>
                      <m:ctrlPr>
                        <a:rPr lang="en-US" sz="1100" b="0" i="1">
                          <a:solidFill>
                            <a:schemeClr val="tx1"/>
                          </a:solidFill>
                          <a:effectLst/>
                          <a:latin typeface="Cambria Math" panose="02040503050406030204" pitchFamily="18" charset="0"/>
                          <a:ea typeface="+mn-ea"/>
                          <a:cs typeface="+mn-cs"/>
                        </a:rPr>
                      </m:ctrlPr>
                    </m:dPr>
                    <m:e>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e>
                  </m:d>
                </m:oMath>
              </a14:m>
              <a:r>
                <a:rPr kumimoji="0" lang="en-US" sz="1100" b="0" i="0" u="none" strike="noStrike" kern="0" cap="none" spc="0" normalizeH="0" baseline="0" noProof="0">
                  <a:ln>
                    <a:noFill/>
                  </a:ln>
                  <a:solidFill>
                    <a:schemeClr val="tx1"/>
                  </a:solidFill>
                  <a:effectLst/>
                  <a:uLnTx/>
                  <a:uFillTx/>
                  <a:latin typeface="+mn-lt"/>
                  <a:ea typeface="+mn-ea"/>
                  <a:cs typeface="+mn-cs"/>
                </a:rPr>
                <a:t>: Increase in new customers due to marketing expenditure xi​ in media i, defined as</a:t>
              </a:r>
            </a:p>
            <a:p>
              <a:pPr marL="0" marR="0" lvl="0" indent="0" defTabSz="914400" eaLnBrk="1" fontAlgn="auto" latinLnBrk="0" hangingPunct="1">
                <a:lnSpc>
                  <a:spcPct val="100000"/>
                </a:lnSpc>
                <a:spcBef>
                  <a:spcPts val="0"/>
                </a:spcBef>
                <a:spcAft>
                  <a:spcPts val="0"/>
                </a:spcAft>
                <a:buClrTx/>
                <a:buSzTx/>
                <a:buFontTx/>
                <a:buNone/>
                <a:tabLst/>
                <a:defRPr/>
              </a:pPr>
              <a14:m>
                <m:oMathPara xmlns:m="http://schemas.openxmlformats.org/officeDocument/2006/math">
                  <m:oMathParaPr>
                    <m:jc m:val="centerGroup"/>
                  </m:oMathParaPr>
                  <m:oMath xmlns:m="http://schemas.openxmlformats.org/officeDocument/2006/math">
                    <m:r>
                      <a:rPr lang="en-US" sz="1100" b="0" i="1">
                        <a:solidFill>
                          <a:schemeClr val="tx1"/>
                        </a:solidFill>
                        <a:effectLst/>
                        <a:latin typeface="Cambria Math" panose="02040503050406030204" pitchFamily="18" charset="0"/>
                        <a:ea typeface="+mn-ea"/>
                        <a:cs typeface="+mn-cs"/>
                      </a:rPr>
                      <m:t>𝐶</m:t>
                    </m:r>
                    <m:d>
                      <m:dPr>
                        <m:ctrlPr>
                          <a:rPr lang="en-US" sz="1100" b="0" i="1">
                            <a:solidFill>
                              <a:schemeClr val="tx1"/>
                            </a:solidFill>
                            <a:effectLst/>
                            <a:latin typeface="Cambria Math" panose="02040503050406030204" pitchFamily="18" charset="0"/>
                            <a:ea typeface="+mn-ea"/>
                            <a:cs typeface="+mn-cs"/>
                          </a:rPr>
                        </m:ctrlPr>
                      </m:dPr>
                      <m:e>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e>
                    </m:d>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𝑎</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𝑏</m:t>
                        </m:r>
                      </m:e>
                      <m:sub>
                        <m:r>
                          <a:rPr lang="en-US" sz="1100" b="0" i="1">
                            <a:solidFill>
                              <a:schemeClr val="tx1"/>
                            </a:solidFill>
                            <a:effectLst/>
                            <a:latin typeface="Cambria Math" panose="02040503050406030204" pitchFamily="18" charset="0"/>
                            <a:ea typeface="+mn-ea"/>
                            <a:cs typeface="+mn-cs"/>
                          </a:rPr>
                          <m:t>𝑖</m:t>
                        </m:r>
                      </m:sub>
                    </m:sSub>
                    <m:f>
                      <m:fPr>
                        <m:ctrlPr>
                          <a:rPr lang="en-US" sz="1100" b="0" i="1">
                            <a:solidFill>
                              <a:schemeClr val="tx1"/>
                            </a:solidFill>
                            <a:effectLst/>
                            <a:latin typeface="Cambria Math" panose="02040503050406030204" pitchFamily="18" charset="0"/>
                            <a:ea typeface="+mn-ea"/>
                            <a:cs typeface="+mn-cs"/>
                          </a:rPr>
                        </m:ctrlPr>
                      </m:fPr>
                      <m:num>
                        <m:r>
                          <m:rPr>
                            <m:sty m:val="p"/>
                          </m:rPr>
                          <a:rPr lang="en-US" sz="1100" b="0" i="0">
                            <a:solidFill>
                              <a:schemeClr val="tx1"/>
                            </a:solidFill>
                            <a:effectLst/>
                            <a:latin typeface="Cambria Math" panose="02040503050406030204" pitchFamily="18" charset="0"/>
                            <a:ea typeface="+mn-ea"/>
                            <a:cs typeface="+mn-cs"/>
                          </a:rPr>
                          <m:t>exp</m:t>
                        </m:r>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m:t>
                            </m:r>
                          </m:e>
                          <m:sub>
                            <m:r>
                              <a:rPr lang="en-US" sz="1100" b="0" i="1">
                                <a:solidFill>
                                  <a:schemeClr val="tx1"/>
                                </a:solidFill>
                                <a:effectLst/>
                                <a:latin typeface="Cambria Math" panose="02040503050406030204" pitchFamily="18" charset="0"/>
                                <a:ea typeface="+mn-ea"/>
                                <a:cs typeface="+mn-cs"/>
                              </a:rPr>
                              <m:t>𝑖</m:t>
                            </m:r>
                          </m:sub>
                        </m:sSub>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num>
                      <m:den>
                        <m:r>
                          <a:rPr lang="en-US" sz="1100" b="0" i="1">
                            <a:solidFill>
                              <a:schemeClr val="tx1"/>
                            </a:solidFill>
                            <a:effectLst/>
                            <a:latin typeface="Cambria Math" panose="02040503050406030204" pitchFamily="18" charset="0"/>
                            <a:ea typeface="+mn-ea"/>
                            <a:cs typeface="+mn-cs"/>
                          </a:rPr>
                          <m:t>1+ </m:t>
                        </m:r>
                        <m:r>
                          <m:rPr>
                            <m:sty m:val="p"/>
                          </m:rPr>
                          <a:rPr lang="en-US" sz="1100" b="0" i="0">
                            <a:solidFill>
                              <a:schemeClr val="tx1"/>
                            </a:solidFill>
                            <a:effectLst/>
                            <a:latin typeface="Cambria Math" panose="02040503050406030204" pitchFamily="18" charset="0"/>
                            <a:ea typeface="+mn-ea"/>
                            <a:cs typeface="+mn-cs"/>
                          </a:rPr>
                          <m:t>exp</m:t>
                        </m:r>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m:t>
                            </m:r>
                          </m:e>
                          <m:sub>
                            <m:r>
                              <a:rPr lang="en-US" sz="1100" b="0" i="1">
                                <a:solidFill>
                                  <a:schemeClr val="tx1"/>
                                </a:solidFill>
                                <a:effectLst/>
                                <a:latin typeface="Cambria Math" panose="02040503050406030204" pitchFamily="18" charset="0"/>
                                <a:ea typeface="+mn-ea"/>
                                <a:cs typeface="+mn-cs"/>
                              </a:rPr>
                              <m:t>𝑖</m:t>
                            </m:r>
                          </m:sub>
                        </m:sSub>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den>
                    </m:f>
                    <m:r>
                      <a:rPr lang="en-US" sz="1100" b="0" i="1">
                        <a:solidFill>
                          <a:schemeClr val="tx1"/>
                        </a:solidFill>
                        <a:effectLst/>
                        <a:latin typeface="Cambria Math" panose="02040503050406030204" pitchFamily="18" charset="0"/>
                        <a:ea typeface="+mn-ea"/>
                        <a:cs typeface="+mn-cs"/>
                      </a:rPr>
                      <m:t> </m:t>
                    </m:r>
                  </m:oMath>
                </m:oMathPara>
              </a14:m>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Total marketing budget: 150,000 euros.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Objective Function: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Maximize the total number of new customers across all media channels: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 </a:t>
              </a:r>
              <a14:m>
                <m:oMath xmlns:m="http://schemas.openxmlformats.org/officeDocument/2006/math">
                  <m:r>
                    <m:rPr>
                      <m:sty m:val="p"/>
                    </m:rPr>
                    <a:rPr lang="en-US" sz="1100" b="0" i="0">
                      <a:solidFill>
                        <a:schemeClr val="tx1"/>
                      </a:solidFill>
                      <a:effectLst/>
                      <a:latin typeface="Cambria Math" panose="02040503050406030204" pitchFamily="18" charset="0"/>
                      <a:ea typeface="+mn-ea"/>
                      <a:cs typeface="+mn-cs"/>
                    </a:rPr>
                    <m:t>max</m:t>
                  </m:r>
                  <m:r>
                    <a:rPr lang="en-US" sz="1100" b="0" i="0">
                      <a:solidFill>
                        <a:schemeClr val="tx1"/>
                      </a:solidFill>
                      <a:effectLst/>
                      <a:latin typeface="Cambria Math" panose="02040503050406030204" pitchFamily="18" charset="0"/>
                      <a:ea typeface="+mn-ea"/>
                      <a:cs typeface="+mn-cs"/>
                    </a:rPr>
                    <m:t> </m:t>
                  </m:r>
                  <m:r>
                    <m:rPr>
                      <m:sty m:val="p"/>
                    </m:rPr>
                    <a:rPr lang="en-US" sz="1100" b="0" i="0">
                      <a:solidFill>
                        <a:schemeClr val="tx1"/>
                      </a:solidFill>
                      <a:effectLst/>
                      <a:latin typeface="Cambria Math" panose="02040503050406030204" pitchFamily="18" charset="0"/>
                      <a:ea typeface="+mn-ea"/>
                      <a:cs typeface="+mn-cs"/>
                    </a:rPr>
                    <m:t>z</m:t>
                  </m:r>
                  <m:r>
                    <a:rPr lang="en-US" sz="1100" b="0" i="0">
                      <a:solidFill>
                        <a:schemeClr val="tx1"/>
                      </a:solidFill>
                      <a:effectLst/>
                      <a:latin typeface="Cambria Math" panose="02040503050406030204" pitchFamily="18" charset="0"/>
                      <a:ea typeface="+mn-ea"/>
                      <a:cs typeface="+mn-cs"/>
                    </a:rPr>
                    <m:t>=</m:t>
                  </m:r>
                  <m:nary>
                    <m:naryPr>
                      <m:chr m:val="∑"/>
                      <m:ctrlPr>
                        <a:rPr lang="en-US" sz="1100" b="0" i="1">
                          <a:solidFill>
                            <a:schemeClr val="tx1"/>
                          </a:solidFill>
                          <a:effectLst/>
                          <a:latin typeface="Cambria Math" panose="02040503050406030204" pitchFamily="18" charset="0"/>
                          <a:ea typeface="+mn-ea"/>
                          <a:cs typeface="+mn-cs"/>
                        </a:rPr>
                      </m:ctrlPr>
                    </m:naryPr>
                    <m:sub>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=1</m:t>
                      </m:r>
                    </m:sub>
                    <m:sup>
                      <m:r>
                        <a:rPr lang="en-US" sz="1100" b="0" i="1">
                          <a:solidFill>
                            <a:schemeClr val="tx1"/>
                          </a:solidFill>
                          <a:effectLst/>
                          <a:latin typeface="Cambria Math" panose="02040503050406030204" pitchFamily="18" charset="0"/>
                          <a:ea typeface="+mn-ea"/>
                          <a:cs typeface="+mn-cs"/>
                        </a:rPr>
                        <m:t>4</m:t>
                      </m:r>
                    </m:sup>
                    <m:e>
                      <m:r>
                        <a:rPr lang="en-US" sz="1100" b="0" i="1">
                          <a:solidFill>
                            <a:schemeClr val="tx1"/>
                          </a:solidFill>
                          <a:effectLst/>
                          <a:latin typeface="Cambria Math" panose="02040503050406030204" pitchFamily="18" charset="0"/>
                          <a:ea typeface="+mn-ea"/>
                          <a:cs typeface="+mn-cs"/>
                        </a:rPr>
                        <m:t>𝐶</m:t>
                      </m:r>
                      <m:d>
                        <m:dPr>
                          <m:ctrlPr>
                            <a:rPr lang="en-US" sz="1100" b="0" i="1">
                              <a:solidFill>
                                <a:schemeClr val="tx1"/>
                              </a:solidFill>
                              <a:effectLst/>
                              <a:latin typeface="Cambria Math" panose="02040503050406030204" pitchFamily="18" charset="0"/>
                              <a:ea typeface="+mn-ea"/>
                              <a:cs typeface="+mn-cs"/>
                            </a:rPr>
                          </m:ctrlPr>
                        </m:dPr>
                        <m:e>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e>
                      </m:d>
                    </m:e>
                  </m:nary>
                  <m:r>
                    <a:rPr lang="en-US" sz="1100" b="0" i="0">
                      <a:solidFill>
                        <a:schemeClr val="tx1"/>
                      </a:solidFill>
                      <a:effectLst/>
                      <a:latin typeface="Cambria Math" panose="02040503050406030204" pitchFamily="18" charset="0"/>
                      <a:ea typeface="+mn-ea"/>
                      <a:cs typeface="+mn-cs"/>
                    </a:rPr>
                    <m:t>= </m:t>
                  </m:r>
                  <m:nary>
                    <m:naryPr>
                      <m:chr m:val="∑"/>
                      <m:ctrlPr>
                        <a:rPr lang="en-US" sz="1100" b="0" i="1">
                          <a:solidFill>
                            <a:schemeClr val="tx1"/>
                          </a:solidFill>
                          <a:effectLst/>
                          <a:latin typeface="Cambria Math" panose="02040503050406030204" pitchFamily="18" charset="0"/>
                          <a:ea typeface="+mn-ea"/>
                          <a:cs typeface="+mn-cs"/>
                        </a:rPr>
                      </m:ctrlPr>
                    </m:naryPr>
                    <m:sub>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=4</m:t>
                      </m:r>
                    </m:sub>
                    <m:sup>
                      <m:r>
                        <a:rPr lang="en-US" sz="1100" b="0" i="1">
                          <a:solidFill>
                            <a:schemeClr val="tx1"/>
                          </a:solidFill>
                          <a:effectLst/>
                          <a:latin typeface="Cambria Math" panose="02040503050406030204" pitchFamily="18" charset="0"/>
                          <a:ea typeface="+mn-ea"/>
                          <a:cs typeface="+mn-cs"/>
                        </a:rPr>
                        <m:t>4</m:t>
                      </m:r>
                    </m:sup>
                    <m:e>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𝑎</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𝑏</m:t>
                          </m:r>
                        </m:e>
                        <m:sub>
                          <m:r>
                            <a:rPr lang="en-US" sz="1100" b="0" i="1">
                              <a:solidFill>
                                <a:schemeClr val="tx1"/>
                              </a:solidFill>
                              <a:effectLst/>
                              <a:latin typeface="Cambria Math" panose="02040503050406030204" pitchFamily="18" charset="0"/>
                              <a:ea typeface="+mn-ea"/>
                              <a:cs typeface="+mn-cs"/>
                            </a:rPr>
                            <m:t>𝑖</m:t>
                          </m:r>
                        </m:sub>
                      </m:sSub>
                      <m:f>
                        <m:fPr>
                          <m:ctrlPr>
                            <a:rPr lang="en-US" sz="1100" b="0" i="1">
                              <a:solidFill>
                                <a:schemeClr val="tx1"/>
                              </a:solidFill>
                              <a:effectLst/>
                              <a:latin typeface="Cambria Math" panose="02040503050406030204" pitchFamily="18" charset="0"/>
                              <a:ea typeface="+mn-ea"/>
                              <a:cs typeface="+mn-cs"/>
                            </a:rPr>
                          </m:ctrlPr>
                        </m:fPr>
                        <m:num>
                          <m:r>
                            <m:rPr>
                              <m:sty m:val="p"/>
                            </m:rPr>
                            <a:rPr lang="en-US" sz="1100" b="0" i="0">
                              <a:solidFill>
                                <a:schemeClr val="tx1"/>
                              </a:solidFill>
                              <a:effectLst/>
                              <a:latin typeface="Cambria Math" panose="02040503050406030204" pitchFamily="18" charset="0"/>
                              <a:ea typeface="+mn-ea"/>
                              <a:cs typeface="+mn-cs"/>
                            </a:rPr>
                            <m:t>exp</m:t>
                          </m:r>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m:t>
                              </m:r>
                            </m:e>
                            <m:sub>
                              <m:r>
                                <a:rPr lang="en-US" sz="1100" b="0" i="1">
                                  <a:solidFill>
                                    <a:schemeClr val="tx1"/>
                                  </a:solidFill>
                                  <a:effectLst/>
                                  <a:latin typeface="Cambria Math" panose="02040503050406030204" pitchFamily="18" charset="0"/>
                                  <a:ea typeface="+mn-ea"/>
                                  <a:cs typeface="+mn-cs"/>
                                </a:rPr>
                                <m:t>𝑖</m:t>
                              </m:r>
                            </m:sub>
                          </m:sSub>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num>
                        <m:den>
                          <m:r>
                            <a:rPr lang="en-US" sz="1100" b="0" i="1">
                              <a:solidFill>
                                <a:schemeClr val="tx1"/>
                              </a:solidFill>
                              <a:effectLst/>
                              <a:latin typeface="Cambria Math" panose="02040503050406030204" pitchFamily="18" charset="0"/>
                              <a:ea typeface="+mn-ea"/>
                              <a:cs typeface="+mn-cs"/>
                            </a:rPr>
                            <m:t>1+ </m:t>
                          </m:r>
                          <m:r>
                            <m:rPr>
                              <m:sty m:val="p"/>
                            </m:rPr>
                            <a:rPr lang="en-US" sz="1100" b="0" i="0">
                              <a:solidFill>
                                <a:schemeClr val="tx1"/>
                              </a:solidFill>
                              <a:effectLst/>
                              <a:latin typeface="Cambria Math" panose="02040503050406030204" pitchFamily="18" charset="0"/>
                              <a:ea typeface="+mn-ea"/>
                              <a:cs typeface="+mn-cs"/>
                            </a:rPr>
                            <m:t>exp</m:t>
                          </m:r>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𝑐</m:t>
                              </m:r>
                            </m:e>
                            <m:sub>
                              <m:r>
                                <a:rPr lang="en-US" sz="1100" b="0" i="1">
                                  <a:solidFill>
                                    <a:schemeClr val="tx1"/>
                                  </a:solidFill>
                                  <a:effectLst/>
                                  <a:latin typeface="Cambria Math" panose="02040503050406030204" pitchFamily="18" charset="0"/>
                                  <a:ea typeface="+mn-ea"/>
                                  <a:cs typeface="+mn-cs"/>
                                </a:rPr>
                                <m:t>𝑖</m:t>
                              </m:r>
                            </m:sub>
                          </m:sSub>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m:t>
                          </m:r>
                        </m:den>
                      </m:f>
                    </m:e>
                  </m:nary>
                </m:oMath>
              </a14:m>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Constraints: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Budget constraint</a:t>
              </a:r>
              <a:r>
                <a:rPr kumimoji="0" lang="en-US" sz="1100" b="0" i="0" u="none" strike="noStrike" kern="0" cap="none" spc="0" normalizeH="0" baseline="0" noProof="0">
                  <a:ln>
                    <a:noFill/>
                  </a:ln>
                  <a:solidFill>
                    <a:schemeClr val="tx1"/>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The total expenditure on marketing should not exceed the annual budget of 150,000 euros.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ea typeface="+mn-ea"/>
                  <a:cs typeface="+mn-cs"/>
                </a:rPr>
                <a:t> </a:t>
              </a:r>
              <a14:m>
                <m:oMath xmlns:m="http://schemas.openxmlformats.org/officeDocument/2006/math">
                  <m:nary>
                    <m:naryPr>
                      <m:chr m:val="∑"/>
                      <m:ctrlPr>
                        <a:rPr lang="en-US" sz="1100" b="0" i="1">
                          <a:solidFill>
                            <a:schemeClr val="tx1"/>
                          </a:solidFill>
                          <a:effectLst/>
                          <a:latin typeface="Cambria Math" panose="02040503050406030204" pitchFamily="18" charset="0"/>
                          <a:ea typeface="+mn-ea"/>
                          <a:cs typeface="+mn-cs"/>
                        </a:rPr>
                      </m:ctrlPr>
                    </m:naryPr>
                    <m:sub>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=1</m:t>
                      </m:r>
                    </m:sub>
                    <m:sup>
                      <m:r>
                        <a:rPr lang="en-US" sz="1100" b="0" i="1">
                          <a:solidFill>
                            <a:schemeClr val="tx1"/>
                          </a:solidFill>
                          <a:effectLst/>
                          <a:latin typeface="Cambria Math" panose="02040503050406030204" pitchFamily="18" charset="0"/>
                          <a:ea typeface="+mn-ea"/>
                          <a:cs typeface="+mn-cs"/>
                        </a:rPr>
                        <m:t>4</m:t>
                      </m:r>
                    </m:sup>
                    <m:e>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Cambria Math" panose="02040503050406030204" pitchFamily="18" charset="0"/>
                          <a:cs typeface="+mn-cs"/>
                        </a:rPr>
                        <m:t>≤</m:t>
                      </m:r>
                    </m:e>
                  </m:nary>
                  <m:r>
                    <m:rPr>
                      <m:nor/>
                    </m:rPr>
                    <a:rPr lang="en-US" sz="1100" b="0" i="0" baseline="0">
                      <a:solidFill>
                        <a:schemeClr val="tx1"/>
                      </a:solidFill>
                      <a:effectLst/>
                      <a:latin typeface="+mn-lt"/>
                      <a:ea typeface="+mn-ea"/>
                      <a:cs typeface="+mn-cs"/>
                    </a:rPr>
                    <m:t>150,000</m:t>
                  </m:r>
                </m:oMath>
              </a14:m>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Policy constraint: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More should be spent on internet marketing (Podcasts and Social Media) than on traditional media (TV and Radio). Since strict inequality is not supported, we should add a tiny amount of money (1 euro) to convert it into a </a:t>
              </a:r>
              <a14:m>
                <m:oMath xmlns:m="http://schemas.openxmlformats.org/officeDocument/2006/math">
                  <m:r>
                    <a:rPr lang="en-US" sz="1100" b="0" i="1">
                      <a:solidFill>
                        <a:schemeClr val="tx1"/>
                      </a:solidFill>
                      <a:effectLst/>
                      <a:latin typeface="Cambria Math" panose="02040503050406030204" pitchFamily="18" charset="0"/>
                      <a:ea typeface="+mn-ea"/>
                      <a:cs typeface="+mn-cs"/>
                    </a:rPr>
                    <m:t>≥</m:t>
                  </m:r>
                </m:oMath>
              </a14:m>
              <a:r>
                <a:rPr kumimoji="0" lang="en-US" sz="1100" b="0" i="0" u="none" strike="noStrike" kern="0" cap="none" spc="0" normalizeH="0" baseline="0" noProof="0">
                  <a:ln>
                    <a:noFill/>
                  </a:ln>
                  <a:solidFill>
                    <a:schemeClr val="tx1"/>
                  </a:solidFill>
                  <a:effectLst/>
                  <a:uLnTx/>
                  <a:uFillTx/>
                  <a:latin typeface="+mn-lt"/>
                  <a:ea typeface="+mn-ea"/>
                  <a:cs typeface="+mn-cs"/>
                </a:rPr>
                <a:t>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ea typeface="+mn-ea"/>
                  <a:cs typeface="+mn-cs"/>
                </a:rPr>
                <a:t>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2</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4</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mn-ea"/>
                      <a:cs typeface="+mn-cs"/>
                    </a:rPr>
                    <m:t>+</m:t>
                  </m:r>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3</m:t>
                      </m:r>
                    </m:sub>
                  </m:sSub>
                  <m:r>
                    <a:rPr lang="en-US" sz="1100" b="0" i="1">
                      <a:solidFill>
                        <a:schemeClr val="tx1"/>
                      </a:solidFill>
                      <a:effectLst/>
                      <a:latin typeface="Cambria Math" panose="02040503050406030204" pitchFamily="18" charset="0"/>
                      <a:ea typeface="+mn-ea"/>
                      <a:cs typeface="+mn-cs"/>
                    </a:rPr>
                    <m:t>+1</m:t>
                  </m:r>
                </m:oMath>
              </a14:m>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Contractual constraint: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At least 30,000 euros must be spent on TV.</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ea typeface="+mn-ea"/>
                  <a:cs typeface="+mn-cs"/>
                </a:rPr>
                <a:t> </a:t>
              </a: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1</m:t>
                      </m:r>
                    </m:sub>
                  </m:sSub>
                  <m:r>
                    <a:rPr lang="en-US" sz="1100" b="0" i="1">
                      <a:solidFill>
                        <a:schemeClr val="tx1"/>
                      </a:solidFill>
                      <a:effectLst/>
                      <a:latin typeface="Cambria Math" panose="02040503050406030204" pitchFamily="18" charset="0"/>
                      <a:ea typeface="Cambria Math" panose="02040503050406030204" pitchFamily="18" charset="0"/>
                      <a:cs typeface="+mn-cs"/>
                    </a:rPr>
                    <m:t>≥30000</m:t>
                  </m:r>
                </m:oMath>
              </a14:m>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1" i="0">
                  <a:solidFill>
                    <a:schemeClr val="tx1"/>
                  </a:solidFill>
                  <a:effectLst/>
                  <a:latin typeface="+mn-lt"/>
                  <a:ea typeface="+mn-ea"/>
                  <a:cs typeface="+mn-cs"/>
                </a:rPr>
                <a:t>Non-Negativity constraint</a:t>
              </a:r>
              <a:r>
                <a:rPr lang="fi-FI" sz="1100" b="0" i="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fi-FI"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0" i="0">
                  <a:solidFill>
                    <a:schemeClr val="tx1"/>
                  </a:solidFill>
                  <a:effectLst/>
                  <a:latin typeface="+mn-lt"/>
                  <a:ea typeface="+mn-ea"/>
                  <a:cs typeface="+mn-cs"/>
                </a:rPr>
                <a:t>Marketing expenditure for each media type should be non-negative.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14:m>
                <m:oMath xmlns:m="http://schemas.openxmlformats.org/officeDocument/2006/math">
                  <m:sSub>
                    <m:sSubPr>
                      <m:ctrlPr>
                        <a:rPr lang="en-US"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𝑥</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≥0</m:t>
                  </m:r>
                </m:oMath>
              </a14:m>
              <a:r>
                <a:rPr kumimoji="0" lang="en-US" sz="1100" b="0" i="0" u="none" strike="noStrike" kern="0" cap="none" spc="0" normalizeH="0" baseline="0" noProof="0">
                  <a:ln>
                    <a:noFill/>
                  </a:ln>
                  <a:solidFill>
                    <a:schemeClr val="tx1"/>
                  </a:solidFill>
                  <a:effectLst/>
                  <a:uLnTx/>
                  <a:uFillTx/>
                  <a:latin typeface="+mn-lt"/>
                  <a:ea typeface="+mn-ea"/>
                  <a:cs typeface="+mn-cs"/>
                </a:rPr>
                <a:t> for all </a:t>
              </a:r>
              <a:r>
                <a:rPr kumimoji="0" lang="en-US" sz="1100" b="0" i="1" u="none" strike="noStrike" kern="0" cap="none" spc="0" normalizeH="0" baseline="0" noProof="0">
                  <a:ln>
                    <a:noFill/>
                  </a:ln>
                  <a:solidFill>
                    <a:schemeClr val="tx1"/>
                  </a:solidFill>
                  <a:effectLst/>
                  <a:uLnTx/>
                  <a:uFillTx/>
                  <a:latin typeface="+mn-lt"/>
                  <a:ea typeface="+mn-ea"/>
                  <a:cs typeface="+mn-cs"/>
                </a:rPr>
                <a:t>i</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1"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This formulation is a nonlinear problem due to the exponential terms in the objective function. </a:t>
              </a: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Task (c): Implement the NLP model using spreadsheets, solve it, and report the optimal allocation.  (2p) [HINT: Give a feasible starting solution for the solver]</a:t>
              </a:r>
              <a:endParaRPr lang="en-US" sz="1100" b="0" i="0" u="none" strike="noStrike">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FF0000"/>
                  </a:solidFill>
                </a:rPr>
                <a:t> </a:t>
              </a:r>
              <a:r>
                <a:rPr lang="en-US" sz="1100" b="0" i="0" u="none" strike="noStrike">
                  <a:solidFill>
                    <a:srgbClr val="FF0000"/>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The feasible starting solution for the solver I used is </a:t>
              </a:r>
              <a:br>
                <a:rPr kumimoji="0" lang="en-US" sz="1100" b="0" i="0" u="none" strike="noStrike" kern="0" cap="none" spc="0" normalizeH="0" baseline="0" noProof="0">
                  <a:ln>
                    <a:noFill/>
                  </a:ln>
                  <a:solidFill>
                    <a:schemeClr val="tx1"/>
                  </a:solidFill>
                  <a:effectLst/>
                  <a:uLnTx/>
                  <a:uFillTx/>
                  <a:latin typeface="+mn-lt"/>
                  <a:ea typeface="+mn-ea"/>
                  <a:cs typeface="+mn-cs"/>
                </a:rPr>
              </a:br>
              <a:r>
                <a:rPr kumimoji="0" lang="en-US" sz="1100" b="0" i="0" u="none" strike="noStrike" kern="0" cap="none" spc="0" normalizeH="0" baseline="0" noProof="0">
                  <a:ln>
                    <a:noFill/>
                  </a:ln>
                  <a:solidFill>
                    <a:schemeClr val="tx1"/>
                  </a:solidFill>
                  <a:effectLst/>
                  <a:uLnTx/>
                  <a:uFillTx/>
                  <a:latin typeface="+mn-lt"/>
                  <a:ea typeface="+mn-ea"/>
                  <a:cs typeface="+mn-cs"/>
                </a:rPr>
                <a:t> </a:t>
              </a:r>
              <a:br>
                <a:rPr kumimoji="0" lang="en-US" sz="1100" b="0" i="0" u="none" strike="noStrike" kern="0" cap="none" spc="0" normalizeH="0" baseline="0" noProof="0">
                  <a:ln>
                    <a:noFill/>
                  </a:ln>
                  <a:solidFill>
                    <a:schemeClr val="tx1"/>
                  </a:solidFill>
                  <a:effectLst/>
                  <a:uLnTx/>
                  <a:uFillTx/>
                  <a:latin typeface="+mn-lt"/>
                  <a:ea typeface="+mn-ea"/>
                  <a:cs typeface="+mn-cs"/>
                </a:rPr>
              </a:br>
              <a:r>
                <a:rPr kumimoji="0" lang="en-US" sz="1100" b="0" i="0" u="none" strike="noStrike" kern="0" cap="none" spc="0" normalizeH="0" baseline="0" noProof="0">
                  <a:ln>
                    <a:noFill/>
                  </a:ln>
                  <a:solidFill>
                    <a:schemeClr val="tx1"/>
                  </a:solidFill>
                  <a:effectLst/>
                  <a:uLnTx/>
                  <a:uFillTx/>
                  <a:latin typeface="+mn-lt"/>
                  <a:ea typeface="+mn-ea"/>
                  <a:cs typeface="+mn-cs"/>
                </a:rPr>
                <a:t>TV: 30000</a:t>
              </a:r>
              <a:r>
                <a:rPr lang="en-FI" sz="1100" b="0" i="0">
                  <a:solidFill>
                    <a:schemeClr val="tx1"/>
                  </a:solidFill>
                  <a:effectLst/>
                  <a:latin typeface="+mn-lt"/>
                  <a:ea typeface="+mn-ea"/>
                  <a:cs typeface="+mn-cs"/>
                </a:rPr>
                <a:t>€</a:t>
              </a:r>
              <a:r>
                <a:rPr kumimoji="0" lang="en-US" sz="1100" b="0" i="0" u="none" strike="noStrike" kern="0" cap="none" spc="0" normalizeH="0" baseline="0" noProof="0">
                  <a:ln>
                    <a:noFill/>
                  </a:ln>
                  <a:solidFill>
                    <a:schemeClr val="tx1"/>
                  </a:solidFill>
                  <a:effectLst/>
                  <a:uLnTx/>
                  <a:uFillTx/>
                  <a:latin typeface="+mn-lt"/>
                  <a:ea typeface="+mn-ea"/>
                  <a:cs typeface="+mn-cs"/>
                </a:rPr>
                <a:t>, </a:t>
              </a:r>
              <a:r>
                <a:rPr lang="fi-FI" sz="1100" b="0" i="0" u="none" strike="noStrike">
                  <a:solidFill>
                    <a:schemeClr val="tx1"/>
                  </a:solidFill>
                  <a:effectLst/>
                  <a:latin typeface="+mn-lt"/>
                  <a:ea typeface="+mn-ea"/>
                  <a:cs typeface="+mn-cs"/>
                </a:rPr>
                <a:t>Podcasts:</a:t>
              </a:r>
              <a:r>
                <a:rPr lang="fi-FI" sz="1100" b="0" i="0" u="none" strike="noStrike" baseline="0">
                  <a:solidFill>
                    <a:schemeClr val="tx1"/>
                  </a:solidFill>
                  <a:effectLst/>
                  <a:latin typeface="+mn-lt"/>
                  <a:ea typeface="+mn-ea"/>
                  <a:cs typeface="+mn-cs"/>
                </a:rPr>
                <a:t> </a:t>
              </a:r>
              <a:r>
                <a:rPr kumimoji="0" lang="en-US" sz="1100" b="0" i="0" u="none" strike="noStrike" kern="0" cap="none" spc="0" normalizeH="0" baseline="0" noProof="0">
                  <a:ln>
                    <a:noFill/>
                  </a:ln>
                  <a:solidFill>
                    <a:schemeClr val="tx1"/>
                  </a:solidFill>
                  <a:effectLst/>
                  <a:uLnTx/>
                  <a:uFillTx/>
                  <a:latin typeface="+mn-lt"/>
                  <a:ea typeface="+mn-ea"/>
                  <a:cs typeface="+mn-cs"/>
                </a:rPr>
                <a:t>50000</a:t>
              </a:r>
              <a:r>
                <a:rPr lang="en-FI" sz="1100" b="0" i="0">
                  <a:solidFill>
                    <a:schemeClr val="tx1"/>
                  </a:solidFill>
                  <a:effectLst/>
                  <a:latin typeface="+mn-lt"/>
                  <a:ea typeface="+mn-ea"/>
                  <a:cs typeface="+mn-cs"/>
                </a:rPr>
                <a:t>€</a:t>
              </a:r>
              <a:r>
                <a:rPr kumimoji="0" lang="en-US" sz="1100" b="0" i="0" u="none" strike="noStrike" kern="0" cap="none" spc="0" normalizeH="0" baseline="0" noProof="0">
                  <a:ln>
                    <a:noFill/>
                  </a:ln>
                  <a:solidFill>
                    <a:schemeClr val="tx1"/>
                  </a:solidFill>
                  <a:effectLst/>
                  <a:uLnTx/>
                  <a:uFillTx/>
                  <a:latin typeface="+mn-lt"/>
                  <a:ea typeface="+mn-ea"/>
                  <a:cs typeface="+mn-cs"/>
                </a:rPr>
                <a:t>, Radio: 10000</a:t>
              </a:r>
              <a:r>
                <a:rPr lang="en-FI" sz="1100" b="0" i="0">
                  <a:solidFill>
                    <a:schemeClr val="tx1"/>
                  </a:solidFill>
                  <a:effectLst/>
                  <a:latin typeface="+mn-lt"/>
                  <a:ea typeface="+mn-ea"/>
                  <a:cs typeface="+mn-cs"/>
                </a:rPr>
                <a:t>€</a:t>
              </a:r>
              <a:r>
                <a:rPr kumimoji="0" lang="en-US" sz="1100" b="0" i="0" u="none" strike="noStrike" kern="0" cap="none" spc="0" normalizeH="0" baseline="0" noProof="0">
                  <a:ln>
                    <a:noFill/>
                  </a:ln>
                  <a:solidFill>
                    <a:schemeClr val="tx1"/>
                  </a:solidFill>
                  <a:effectLst/>
                  <a:uLnTx/>
                  <a:uFillTx/>
                  <a:latin typeface="+mn-lt"/>
                  <a:ea typeface="+mn-ea"/>
                  <a:cs typeface="+mn-cs"/>
                </a:rPr>
                <a:t>, Social Media: 50000</a:t>
              </a:r>
              <a:r>
                <a:rPr lang="en-FI" sz="1100" b="0" i="0">
                  <a:solidFill>
                    <a:schemeClr val="tx1"/>
                  </a:solidFill>
                  <a:effectLst/>
                  <a:latin typeface="+mn-lt"/>
                  <a:ea typeface="+mn-ea"/>
                  <a:cs typeface="+mn-cs"/>
                </a:rPr>
                <a:t>€</a:t>
              </a: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The NLP model has been implemented on the right, and it is solved with GRG nonlinear solver</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The optimal allocation found is: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TV: </a:t>
              </a:r>
              <a:r>
                <a:rPr lang="en-US" sz="1100" b="1" i="0">
                  <a:solidFill>
                    <a:schemeClr val="tx1"/>
                  </a:solidFill>
                  <a:effectLst/>
                  <a:latin typeface="+mn-lt"/>
                  <a:ea typeface="+mn-ea"/>
                  <a:cs typeface="+mn-cs"/>
                </a:rPr>
                <a:t>45790.4</a:t>
              </a:r>
              <a:r>
                <a:rPr lang="en-FI" sz="1100" b="1" i="0">
                  <a:solidFill>
                    <a:schemeClr val="tx1"/>
                  </a:solidFill>
                  <a:effectLst/>
                  <a:latin typeface="+mn-lt"/>
                  <a:ea typeface="+mn-ea"/>
                  <a:cs typeface="+mn-cs"/>
                </a:rPr>
                <a:t>€</a:t>
              </a:r>
              <a:r>
                <a:rPr lang="en-US" sz="1100" b="1"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fi-FI" sz="1100" b="0" i="0">
                  <a:solidFill>
                    <a:schemeClr val="tx1"/>
                  </a:solidFill>
                  <a:effectLst/>
                  <a:latin typeface="+mn-lt"/>
                  <a:ea typeface="+mn-ea"/>
                  <a:cs typeface="+mn-cs"/>
                </a:rPr>
                <a:t>Podcasts:</a:t>
              </a:r>
              <a:r>
                <a:rPr lang="fi-FI" sz="1100" b="0" i="0" baseline="0">
                  <a:solidFill>
                    <a:schemeClr val="tx1"/>
                  </a:solidFill>
                  <a:effectLst/>
                  <a:latin typeface="+mn-lt"/>
                  <a:ea typeface="+mn-ea"/>
                  <a:cs typeface="+mn-cs"/>
                </a:rPr>
                <a:t> </a:t>
              </a:r>
              <a:r>
                <a:rPr lang="en-US" sz="1100" b="1" i="0">
                  <a:solidFill>
                    <a:schemeClr val="tx1"/>
                  </a:solidFill>
                  <a:effectLst/>
                  <a:latin typeface="+mn-lt"/>
                  <a:ea typeface="+mn-ea"/>
                  <a:cs typeface="+mn-cs"/>
                </a:rPr>
                <a:t>37314.7</a:t>
              </a:r>
              <a:r>
                <a:rPr lang="en-FI" sz="1100" b="1" i="0">
                  <a:solidFill>
                    <a:schemeClr val="tx1"/>
                  </a:solidFill>
                  <a:effectLst/>
                  <a:latin typeface="+mn-lt"/>
                  <a:ea typeface="+mn-ea"/>
                  <a:cs typeface="+mn-cs"/>
                </a:rPr>
                <a:t>€</a:t>
              </a:r>
              <a:r>
                <a:rPr lang="en-US" sz="1100" b="1"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Radio: </a:t>
              </a:r>
              <a:r>
                <a:rPr lang="en-US" sz="1100" b="1" i="0">
                  <a:solidFill>
                    <a:schemeClr val="tx1"/>
                  </a:solidFill>
                  <a:effectLst/>
                  <a:latin typeface="+mn-lt"/>
                  <a:ea typeface="+mn-ea"/>
                  <a:cs typeface="+mn-cs"/>
                </a:rPr>
                <a:t>20691.5</a:t>
              </a:r>
              <a:r>
                <a:rPr lang="en-FI" sz="1100" b="1" i="0">
                  <a:solidFill>
                    <a:schemeClr val="tx1"/>
                  </a:solidFill>
                  <a:effectLst/>
                  <a:latin typeface="+mn-lt"/>
                  <a:ea typeface="+mn-ea"/>
                  <a:cs typeface="+mn-cs"/>
                </a:rPr>
                <a:t>€</a:t>
              </a:r>
              <a:r>
                <a:rPr lang="en-US" sz="1100" b="1"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Social Media: </a:t>
              </a:r>
              <a:r>
                <a:rPr lang="en-US" sz="1100" b="1" i="0">
                  <a:solidFill>
                    <a:schemeClr val="tx1"/>
                  </a:solidFill>
                  <a:effectLst/>
                  <a:latin typeface="+mn-lt"/>
                  <a:ea typeface="+mn-ea"/>
                  <a:cs typeface="+mn-cs"/>
                </a:rPr>
                <a:t>46203.3</a:t>
              </a:r>
              <a:r>
                <a:rPr lang="en-FI" sz="1100" b="1" i="0">
                  <a:solidFill>
                    <a:schemeClr val="tx1"/>
                  </a:solidFill>
                  <a:effectLst/>
                  <a:latin typeface="+mn-lt"/>
                  <a:ea typeface="+mn-ea"/>
                  <a:cs typeface="+mn-cs"/>
                </a:rPr>
                <a:t>€</a:t>
              </a:r>
              <a:endParaRPr lang="en-FI" b="1">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Number of expected increased customers: </a:t>
              </a:r>
              <a:r>
                <a:rPr kumimoji="0" lang="en-US" sz="1100" b="1" i="0" u="none" strike="noStrike" kern="0" cap="none" spc="0" normalizeH="0" baseline="0" noProof="0">
                  <a:ln>
                    <a:noFill/>
                  </a:ln>
                  <a:solidFill>
                    <a:schemeClr val="tx1"/>
                  </a:solidFill>
                  <a:effectLst/>
                  <a:uLnTx/>
                  <a:uFillTx/>
                  <a:latin typeface="+mn-lt"/>
                  <a:ea typeface="+mn-ea"/>
                  <a:cs typeface="+mn-cs"/>
                </a:rPr>
                <a:t>6338</a:t>
              </a:r>
              <a:r>
                <a:rPr kumimoji="0" lang="en-US" sz="1100" b="0" i="0" u="none" strike="noStrike" kern="0" cap="none" spc="0" normalizeH="0" baseline="0" noProof="0">
                  <a:ln>
                    <a:noFill/>
                  </a:ln>
                  <a:solidFill>
                    <a:schemeClr val="tx1"/>
                  </a:solidFill>
                  <a:effectLst/>
                  <a:uLnTx/>
                  <a:uFillTx/>
                  <a:latin typeface="+mn-lt"/>
                  <a:ea typeface="+mn-ea"/>
                  <a:cs typeface="+mn-cs"/>
                </a:rPr>
                <a:t> customers</a:t>
              </a:r>
            </a:p>
            <a:p>
              <a:r>
                <a:rPr lang="en-US" sz="1100" b="0" i="0" u="none" strike="noStrike">
                  <a:solidFill>
                    <a:schemeClr val="tx1"/>
                  </a:solidFill>
                  <a:effectLst/>
                  <a:latin typeface="+mn-lt"/>
                  <a:ea typeface="+mn-ea"/>
                  <a:cs typeface="+mn-cs"/>
                </a:rPr>
                <a:t> </a:t>
              </a:r>
            </a:p>
          </xdr:txBody>
        </xdr:sp>
      </mc:Choice>
      <mc:Fallback xmlns="">
        <xdr:sp macro="" textlink="">
          <xdr:nvSpPr>
            <xdr:cNvPr id="2" name="TextBox 1">
              <a:extLst>
                <a:ext uri="{FF2B5EF4-FFF2-40B4-BE49-F238E27FC236}">
                  <a16:creationId xmlns:a16="http://schemas.microsoft.com/office/drawing/2014/main" id="{53621E5D-1F1E-4493-A162-87324661A5D7}"/>
                </a:ext>
              </a:extLst>
            </xdr:cNvPr>
            <xdr:cNvSpPr txBox="1"/>
          </xdr:nvSpPr>
          <xdr:spPr>
            <a:xfrm>
              <a:off x="806450" y="405445"/>
              <a:ext cx="5613400" cy="16924841"/>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black"/>
                  </a:solidFill>
                  <a:effectLst/>
                  <a:uLnTx/>
                  <a:uFillTx/>
                  <a:latin typeface="+mn-lt"/>
                  <a:ea typeface="+mn-ea"/>
                  <a:cs typeface="+mn-cs"/>
                </a:rPr>
                <a:t>Non-linear resource allocation in marketing  (5 pts)</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a:t>GearSledge Ltd.</a:t>
              </a:r>
              <a:r>
                <a:rPr lang="en-US" baseline="0"/>
                <a:t> is an online retailer of outdoors-equipment. They spend 150,000 euros annually on marketing. The analysts at GearSledge have looked at historical data on marketing expenditures and the impact they have had on obtaining new customers. Based on this analysis they found that the relationship between marketing expenditure in euros (</a:t>
              </a:r>
              <a:r>
                <a:rPr lang="en-US" b="0" i="0" baseline="0">
                  <a:latin typeface="Cambria Math" panose="02040503050406030204" pitchFamily="18" charset="0"/>
                </a:rPr>
                <a:t>𝑥_𝑖</a:t>
              </a:r>
              <a:r>
                <a:rPr lang="en-US" baseline="0"/>
                <a:t>) and the resulting increase in new customers </a:t>
              </a:r>
              <a:r>
                <a:rPr lang="en-US" b="0" i="0" baseline="0">
                  <a:latin typeface="Cambria Math" panose="02040503050406030204" pitchFamily="18" charset="0"/>
                </a:rPr>
                <a:t>(𝐶_𝑖 (𝑥_𝑖 ))</a:t>
              </a:r>
              <a:r>
                <a:rPr lang="en-US" baseline="-25000"/>
                <a:t> </a:t>
              </a:r>
              <a:r>
                <a:rPr lang="en-US" i="0" baseline="0"/>
                <a:t>is chraractarized by the non-linear regression model</a:t>
              </a:r>
            </a:p>
            <a:p>
              <a:endParaRPr lang="en-US" sz="1100" b="0" i="0" u="none" strike="noStrike">
                <a:solidFill>
                  <a:schemeClr val="tx1"/>
                </a:solidFill>
                <a:effectLst/>
                <a:latin typeface="+mn-lt"/>
                <a:ea typeface="+mn-ea"/>
                <a:cs typeface="+mn-cs"/>
              </a:endParaRPr>
            </a:p>
            <a:p>
              <a:pPr/>
              <a:r>
                <a:rPr lang="en-US" sz="1100" b="0" i="0">
                  <a:solidFill>
                    <a:sysClr val="windowText" lastClr="000000"/>
                  </a:solidFill>
                  <a:effectLst/>
                  <a:latin typeface="Cambria Math" panose="02040503050406030204" pitchFamily="18" charset="0"/>
                  <a:ea typeface="+mn-ea"/>
                  <a:cs typeface="+mn-cs"/>
                </a:rPr>
                <a:t>𝐶(𝑥_𝑖 )=𝑎_𝑖+𝑏_𝑖  (exp⁡(𝑐_𝑖 𝑥_𝑖))/(1+ exp(𝑐_𝑖 𝑥_𝑖))  ,</a:t>
              </a:r>
              <a:endParaRPr lang="en-US" sz="1100" b="0" i="0" u="none" strike="noStrike">
                <a:solidFill>
                  <a:sysClr val="windowText" lastClr="000000"/>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where model coefficients </a:t>
              </a:r>
              <a:r>
                <a:rPr lang="en-US" sz="1100" b="0" i="0" u="none" strike="noStrike">
                  <a:solidFill>
                    <a:schemeClr val="tx1"/>
                  </a:solidFill>
                  <a:effectLst/>
                  <a:latin typeface="Cambria Math" panose="02040503050406030204" pitchFamily="18" charset="0"/>
                  <a:ea typeface="+mn-ea"/>
                  <a:cs typeface="+mn-cs"/>
                </a:rPr>
                <a:t>𝑎_𝑖</a:t>
              </a:r>
              <a:r>
                <a:rPr lang="en-US" sz="1100" b="0" i="0" u="none" strike="noStrike">
                  <a:solidFill>
                    <a:schemeClr val="tx1"/>
                  </a:solidFill>
                  <a:effectLst/>
                  <a:latin typeface="+mn-lt"/>
                  <a:ea typeface="+mn-ea"/>
                  <a:cs typeface="+mn-cs"/>
                </a:rPr>
                <a:t>, </a:t>
              </a:r>
              <a:r>
                <a:rPr lang="en-US" sz="1100" b="0" i="0" u="none" strike="noStrike">
                  <a:solidFill>
                    <a:schemeClr val="tx1"/>
                  </a:solidFill>
                  <a:effectLst/>
                  <a:latin typeface="Cambria Math" panose="02040503050406030204" pitchFamily="18" charset="0"/>
                  <a:ea typeface="+mn-ea"/>
                  <a:cs typeface="+mn-cs"/>
                </a:rPr>
                <a:t>𝑏_𝑖</a:t>
              </a:r>
              <a:r>
                <a:rPr lang="en-US" sz="1100" b="0" i="0" u="none" strike="noStrike">
                  <a:solidFill>
                    <a:schemeClr val="tx1"/>
                  </a:solidFill>
                  <a:effectLst/>
                  <a:latin typeface="+mn-lt"/>
                  <a:ea typeface="+mn-ea"/>
                  <a:cs typeface="+mn-cs"/>
                </a:rPr>
                <a:t> and </a:t>
              </a:r>
              <a:r>
                <a:rPr lang="en-US" sz="1100" b="0" i="0" u="none" strike="noStrike">
                  <a:solidFill>
                    <a:schemeClr val="tx1"/>
                  </a:solidFill>
                  <a:effectLst/>
                  <a:latin typeface="Cambria Math" panose="02040503050406030204" pitchFamily="18" charset="0"/>
                  <a:ea typeface="+mn-ea"/>
                  <a:cs typeface="+mn-cs"/>
                </a:rPr>
                <a:t>𝑐_𝑖</a:t>
              </a:r>
              <a:r>
                <a:rPr lang="en-US" sz="1100" b="0" i="0" u="none" strike="noStrike">
                  <a:solidFill>
                    <a:schemeClr val="tx1"/>
                  </a:solidFill>
                  <a:effectLst/>
                  <a:latin typeface="+mn-lt"/>
                  <a:ea typeface="+mn-ea"/>
                  <a:cs typeface="+mn-cs"/>
                </a:rPr>
                <a:t> depend</a:t>
              </a:r>
              <a:r>
                <a:rPr lang="en-US" sz="1100" b="0" i="0" u="none" strike="noStrike" baseline="0">
                  <a:solidFill>
                    <a:schemeClr val="tx1"/>
                  </a:solidFill>
                  <a:effectLst/>
                  <a:latin typeface="+mn-lt"/>
                  <a:ea typeface="+mn-ea"/>
                  <a:cs typeface="+mn-cs"/>
                </a:rPr>
                <a:t> on the type of media (see Table 1).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GearSledge has hired you to build prescriptive analytics tools to support marketing allocation decisions. GearSledge's new policy is that more should be spent on internet marketing (Podcasts, Social media) than on traditional media (TV, radio). Moreover, to meet prior contractual commitments at least 30 keuros must be spent on TV.</a:t>
              </a:r>
              <a:endParaRPr lang="en-US" sz="1100" b="0" i="0" u="none" strike="noStrike">
                <a:solidFill>
                  <a:schemeClr val="tx1"/>
                </a:solidFill>
                <a:effectLst/>
                <a:latin typeface="+mn-lt"/>
                <a:ea typeface="+mn-ea"/>
                <a:cs typeface="+mn-cs"/>
              </a:endParaRPr>
            </a:p>
            <a:p>
              <a:endParaRPr lang="en-US" sz="1100" b="0" i="0" u="none" strike="noStrike">
                <a:solidFill>
                  <a:schemeClr val="tx1"/>
                </a:solidFill>
                <a:effectLst/>
                <a:latin typeface="+mn-lt"/>
                <a:ea typeface="+mn-ea"/>
                <a:cs typeface="+mn-cs"/>
              </a:endParaRPr>
            </a:p>
            <a:p>
              <a:r>
                <a:rPr lang="en-US" sz="1100" b="0" i="0" u="none" strike="noStrike">
                  <a:solidFill>
                    <a:srgbClr val="FF0000"/>
                  </a:solidFill>
                  <a:effectLst/>
                  <a:latin typeface="+mn-lt"/>
                  <a:ea typeface="+mn-ea"/>
                  <a:cs typeface="+mn-cs"/>
                </a:rPr>
                <a:t>Task (a): Develop</a:t>
              </a:r>
              <a:r>
                <a:rPr lang="en-US" sz="1100" b="0" i="0" u="none" strike="noStrike" baseline="0">
                  <a:solidFill>
                    <a:srgbClr val="FF0000"/>
                  </a:solidFill>
                  <a:effectLst/>
                  <a:latin typeface="+mn-lt"/>
                  <a:ea typeface="+mn-ea"/>
                  <a:cs typeface="+mn-cs"/>
                </a:rPr>
                <a:t> a visualization that shows the new customers obtained as a function of marketing expenditure for each media in a single figure. Clearly label axes and graphs (1p)</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The visualization has been implemented on the right of this answer sheet</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rgbClr val="FF0000"/>
                  </a:solidFill>
                  <a:effectLst/>
                  <a:latin typeface="+mn-lt"/>
                  <a:ea typeface="+mn-ea"/>
                  <a:cs typeface="+mn-cs"/>
                </a:rPr>
                <a:t>Task</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b):</a:t>
              </a:r>
              <a:r>
                <a:rPr lang="en-US" sz="1100" b="0" i="0" u="none" strike="noStrike" baseline="0">
                  <a:solidFill>
                    <a:srgbClr val="FF0000"/>
                  </a:solidFill>
                  <a:effectLst/>
                  <a:latin typeface="+mn-lt"/>
                  <a:ea typeface="+mn-ea"/>
                  <a:cs typeface="+mn-cs"/>
                </a:rPr>
                <a:t> Mathematically formulate an NLP problem that identifies the allocation of marketing expenditures so that the number of new customers is maximized, while budget, policy and contractual constraints are satisfied. </a:t>
              </a:r>
              <a:r>
                <a:rPr lang="en-US" sz="1100" b="0" i="0" baseline="0">
                  <a:solidFill>
                    <a:srgbClr val="FF0000"/>
                  </a:solidFill>
                  <a:effectLst/>
                  <a:latin typeface="+mn-lt"/>
                  <a:ea typeface="+mn-ea"/>
                  <a:cs typeface="+mn-cs"/>
                </a:rPr>
                <a:t>(2p) </a:t>
              </a:r>
              <a:r>
                <a:rPr lang="en-US" sz="1100" b="0" i="0" u="none" strike="noStrike" baseline="0">
                  <a:solidFill>
                    <a:srgbClr val="FF0000"/>
                  </a:solidFill>
                  <a:effectLst/>
                  <a:latin typeface="+mn-lt"/>
                  <a:ea typeface="+mn-ea"/>
                  <a:cs typeface="+mn-cs"/>
                </a:rPr>
                <a:t> [HINT: You can use the symbols </a:t>
              </a:r>
              <a:r>
                <a:rPr lang="en-US" sz="1100" b="0" i="0">
                  <a:solidFill>
                    <a:srgbClr val="FF0000"/>
                  </a:solidFill>
                  <a:effectLst/>
                  <a:latin typeface="Cambria Math" panose="02040503050406030204" pitchFamily="18" charset="0"/>
                  <a:ea typeface="+mn-ea"/>
                  <a:cs typeface="+mn-cs"/>
                </a:rPr>
                <a:t>𝑎_𝑖,𝑏_𝑖, 𝑐_𝑖, 𝑥_𝑖</a:t>
              </a:r>
              <a:r>
                <a:rPr lang="en-US" sz="1100" b="0" i="0" u="none" strike="noStrike" baseline="0">
                  <a:solidFill>
                    <a:srgbClr val="FF0000"/>
                  </a:solidFill>
                  <a:effectLst/>
                  <a:latin typeface="+mn-lt"/>
                  <a:ea typeface="+mn-ea"/>
                  <a:cs typeface="+mn-cs"/>
                </a:rPr>
                <a:t> to make the formulation more compact. WARNING: </a:t>
              </a:r>
              <a:r>
                <a:rPr lang="en-US" sz="1100" b="0" i="0">
                  <a:solidFill>
                    <a:srgbClr val="FF0000"/>
                  </a:solidFill>
                  <a:effectLst/>
                  <a:latin typeface="Cambria Math" panose="02040503050406030204" pitchFamily="18" charset="0"/>
                  <a:ea typeface="+mn-ea"/>
                  <a:cs typeface="+mn-cs"/>
                </a:rPr>
                <a:t>𝐶(𝑥_𝑖/1000)≠𝐶(𝑥_𝑖 )/1000</a:t>
              </a:r>
              <a:r>
                <a:rPr lang="en-US" sz="1100" b="0" i="0" u="none" strike="noStrike" baseline="0">
                  <a:solidFill>
                    <a:srgbClr val="FF0000"/>
                  </a:solidFill>
                  <a:effectLst/>
                  <a:latin typeface="+mn-lt"/>
                  <a:ea typeface="+mn-ea"/>
                  <a:cs typeface="+mn-cs"/>
                </a:rPr>
                <a:t>  ]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We aim to maximize the total number of new customers acquired through various marketing channels, given a fixed budget and specific constraints. We use the non-linear regression model provided for each type of media to calculate the increase in customers based on the marketing expenditure for that channel.</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Decision variables: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𝑥</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𝑖</a:t>
              </a:r>
              <a:r>
                <a:rPr lang="fi-FI" sz="1100" b="0" i="0">
                  <a:solidFill>
                    <a:schemeClr val="tx1"/>
                  </a:solidFill>
                  <a:effectLst/>
                  <a:latin typeface="+mn-lt"/>
                  <a:ea typeface="+mn-ea"/>
                  <a:cs typeface="+mn-cs"/>
                </a:rPr>
                <a:t>​</a:t>
              </a:r>
              <a:r>
                <a:rPr kumimoji="0" lang="en-US" sz="1100" b="0" i="0" u="none" strike="noStrike" kern="0" cap="none" spc="0" normalizeH="0" baseline="0" noProof="0">
                  <a:ln>
                    <a:noFill/>
                  </a:ln>
                  <a:solidFill>
                    <a:schemeClr val="tx1"/>
                  </a:solidFill>
                  <a:effectLst/>
                  <a:uLnTx/>
                  <a:uFillTx/>
                  <a:latin typeface="+mn-lt"/>
                  <a:ea typeface="+mn-ea"/>
                  <a:cs typeface="+mn-cs"/>
                </a:rPr>
                <a:t>: Marketing expenditure in euros for media i, where i = 1 is for TV, 2 for Podcasts, 3 for Radio, and 4 for Social Media.</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1" i="0" baseline="0">
                  <a:solidFill>
                    <a:schemeClr val="tx1"/>
                  </a:solidFill>
                  <a:effectLst/>
                  <a:latin typeface="+mn-lt"/>
                  <a:ea typeface="+mn-ea"/>
                  <a:cs typeface="+mn-cs"/>
                </a:rPr>
                <a:t>Parameters:</a:t>
              </a: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Cambria Math" panose="02040503050406030204" pitchFamily="18" charset="0"/>
                  <a:ea typeface="+mn-ea"/>
                  <a:cs typeface="+mn-cs"/>
                </a:rPr>
                <a:t>𝑎</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𝑖</a:t>
              </a:r>
              <a:r>
                <a:rPr kumimoji="0" lang="en-US" sz="1100" b="0" i="0" u="none" strike="noStrike" kern="0" cap="none" spc="0" normalizeH="0" baseline="0" noProof="0">
                  <a:ln>
                    <a:noFill/>
                  </a:ln>
                  <a:solidFill>
                    <a:schemeClr val="tx1"/>
                  </a:solidFill>
                  <a:effectLst/>
                  <a:uLnTx/>
                  <a:uFillTx/>
                  <a:latin typeface="+mn-lt"/>
                  <a:ea typeface="+mn-ea"/>
                  <a:cs typeface="+mn-cs"/>
                </a:rPr>
                <a:t>,</a:t>
              </a:r>
              <a:r>
                <a:rPr lang="en-US" sz="1100" b="0" i="0">
                  <a:solidFill>
                    <a:schemeClr val="tx1"/>
                  </a:solidFill>
                  <a:effectLst/>
                  <a:latin typeface="Cambria Math" panose="02040503050406030204" pitchFamily="18" charset="0"/>
                  <a:ea typeface="+mn-ea"/>
                  <a:cs typeface="+mn-cs"/>
                </a:rPr>
                <a:t>𝑏</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𝑖</a:t>
              </a:r>
              <a:r>
                <a:rPr kumimoji="0" lang="en-US" sz="1100" b="0" i="0" u="none" strike="noStrike" kern="0" cap="none" spc="0" normalizeH="0" baseline="0" noProof="0">
                  <a:ln>
                    <a:noFill/>
                  </a:ln>
                  <a:solidFill>
                    <a:schemeClr val="tx1"/>
                  </a:solidFill>
                  <a:effectLst/>
                  <a:uLnTx/>
                  <a:uFillTx/>
                  <a:latin typeface="+mn-lt"/>
                  <a:ea typeface="+mn-ea"/>
                  <a:cs typeface="+mn-cs"/>
                </a:rPr>
                <a:t>​,</a:t>
              </a:r>
              <a:r>
                <a:rPr lang="en-US" sz="1100" b="0" i="0">
                  <a:solidFill>
                    <a:schemeClr val="tx1"/>
                  </a:solidFill>
                  <a:effectLst/>
                  <a:latin typeface="+mn-lt"/>
                  <a:ea typeface="+mn-ea"/>
                  <a:cs typeface="+mn-cs"/>
                </a:rPr>
                <a:t>𝑐</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𝑖</a:t>
              </a:r>
              <a:r>
                <a:rPr kumimoji="0" lang="en-US" sz="1100" b="0" i="0" u="none" strike="noStrike" kern="0" cap="none" spc="0" normalizeH="0" baseline="0" noProof="0">
                  <a:ln>
                    <a:noFill/>
                  </a:ln>
                  <a:solidFill>
                    <a:schemeClr val="tx1"/>
                  </a:solidFill>
                  <a:effectLst/>
                  <a:uLnTx/>
                  <a:uFillTx/>
                  <a:latin typeface="+mn-lt"/>
                  <a:ea typeface="+mn-ea"/>
                  <a:cs typeface="+mn-cs"/>
                </a:rPr>
                <a:t>​: Coefficients for the non-linear regression model for each media type.</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𝐶(𝑥_𝑖 )</a:t>
              </a:r>
              <a:r>
                <a:rPr kumimoji="0" lang="en-US" sz="1100" b="0" i="0" u="none" strike="noStrike" kern="0" cap="none" spc="0" normalizeH="0" baseline="0" noProof="0">
                  <a:ln>
                    <a:noFill/>
                  </a:ln>
                  <a:solidFill>
                    <a:schemeClr val="tx1"/>
                  </a:solidFill>
                  <a:effectLst/>
                  <a:uLnTx/>
                  <a:uFillTx/>
                  <a:latin typeface="+mn-lt"/>
                  <a:ea typeface="+mn-ea"/>
                  <a:cs typeface="+mn-cs"/>
                </a:rPr>
                <a:t>: Increase in new customers due to marketing expenditure xi​ in media i, defined as</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𝐶(𝑥_𝑖 )=𝑎_𝑖+𝑏_𝑖  (exp(𝑐_𝑖 𝑥_𝑖))/(1+ exp(𝑐_𝑖 𝑥_𝑖))  </a:t>
              </a: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Total marketing budget: 150,000 euros.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Objective Function:</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Maximize the total number of new customers across all media channels: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m</a:t>
              </a:r>
              <a:r>
                <a:rPr lang="en-US" sz="1100" b="0" i="0">
                  <a:solidFill>
                    <a:schemeClr val="tx1"/>
                  </a:solidFill>
                  <a:effectLst/>
                  <a:latin typeface="Cambria Math" panose="02040503050406030204" pitchFamily="18" charset="0"/>
                  <a:ea typeface="+mn-ea"/>
                  <a:cs typeface="+mn-cs"/>
                </a:rPr>
                <a:t>ax</a:t>
              </a:r>
              <a:r>
                <a:rPr lang="en-US" sz="1100" b="0" i="0">
                  <a:solidFill>
                    <a:schemeClr val="tx1"/>
                  </a:solidFill>
                  <a:effectLst/>
                  <a:latin typeface="+mn-lt"/>
                  <a:ea typeface="+mn-ea"/>
                  <a:cs typeface="+mn-cs"/>
                </a:rPr>
                <a:t> z=∑_(</a:t>
              </a:r>
              <a:r>
                <a:rPr lang="en-US" sz="1100" b="0" i="0">
                  <a:solidFill>
                    <a:schemeClr val="tx1"/>
                  </a:solidFill>
                  <a:effectLst/>
                  <a:latin typeface="Cambria Math" panose="02040503050406030204" pitchFamily="18" charset="0"/>
                  <a:ea typeface="+mn-ea"/>
                  <a:cs typeface="+mn-cs"/>
                </a:rPr>
                <a:t>𝑖</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)^4▒𝐶(𝑥_𝑖 ) </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 ∑_(</a:t>
              </a:r>
              <a:r>
                <a:rPr lang="en-US" sz="1100" b="0" i="0">
                  <a:solidFill>
                    <a:schemeClr val="tx1"/>
                  </a:solidFill>
                  <a:effectLst/>
                  <a:latin typeface="Cambria Math" panose="02040503050406030204" pitchFamily="18" charset="0"/>
                  <a:ea typeface="+mn-ea"/>
                  <a:cs typeface="+mn-cs"/>
                </a:rPr>
                <a:t>𝑖</a:t>
              </a:r>
              <a:r>
                <a:rPr lang="en-US" sz="1100" b="0" i="0">
                  <a:solidFill>
                    <a:schemeClr val="tx1"/>
                  </a:solidFill>
                  <a:effectLst/>
                  <a:latin typeface="+mn-lt"/>
                  <a:ea typeface="+mn-ea"/>
                  <a:cs typeface="+mn-cs"/>
                </a:rPr>
                <a:t>=4)^4▒〖𝑎_𝑖+𝑏_𝑖  (exp(𝑐_𝑖 𝑥_𝑖))/(1+ exp(𝑐_𝑖 𝑥_𝑖))〗</a:t>
              </a: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Constraints: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Budget constraint</a:t>
              </a:r>
              <a:r>
                <a:rPr kumimoji="0" lang="en-US" sz="1100" b="0" i="0" u="none" strike="noStrike" kern="0" cap="none" spc="0" normalizeH="0" baseline="0" noProof="0">
                  <a:ln>
                    <a:noFill/>
                  </a:ln>
                  <a:solidFill>
                    <a:schemeClr val="tx1"/>
                  </a:solidFill>
                  <a:effectLst/>
                  <a:uLnTx/>
                  <a:uFillTx/>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The total expenditure on marketing should not exceed the annual budget of 150,000 euros.</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ea typeface="+mn-ea"/>
                  <a:cs typeface="+mn-cs"/>
                </a:rPr>
                <a:t> </a:t>
              </a:r>
              <a:r>
                <a:rPr lang="en-US" sz="1100" b="0" i="0">
                  <a:solidFill>
                    <a:schemeClr val="tx1"/>
                  </a:solidFill>
                  <a:effectLst/>
                  <a:latin typeface="+mn-lt"/>
                  <a:ea typeface="+mn-ea"/>
                  <a:cs typeface="+mn-cs"/>
                </a:rPr>
                <a:t>∑_(𝑖=1)^4▒〖𝑥_𝑖</a:t>
              </a:r>
              <a:r>
                <a:rPr lang="en-US" sz="1100" b="0" i="0">
                  <a:solidFill>
                    <a:schemeClr val="tx1"/>
                  </a:solidFill>
                  <a:effectLst/>
                  <a:latin typeface="Cambria Math" panose="02040503050406030204" pitchFamily="18" charset="0"/>
                  <a:ea typeface="Cambria Math" panose="02040503050406030204" pitchFamily="18" charset="0"/>
                  <a:cs typeface="+mn-cs"/>
                </a:rPr>
                <a:t>≤</a:t>
              </a:r>
              <a:r>
                <a:rPr lang="en-US" sz="1100" b="0" i="0">
                  <a:solidFill>
                    <a:schemeClr val="tx1"/>
                  </a:solidFill>
                  <a:effectLst/>
                  <a:latin typeface="+mn-lt"/>
                  <a:ea typeface="+mn-ea"/>
                  <a:cs typeface="+mn-cs"/>
                </a:rPr>
                <a:t>〗</a:t>
              </a:r>
              <a:r>
                <a:rPr lang="en-US" sz="1100" b="0" i="0" baseline="0">
                  <a:solidFill>
                    <a:schemeClr val="tx1"/>
                  </a:solidFill>
                  <a:effectLst/>
                  <a:latin typeface="+mn-lt"/>
                  <a:ea typeface="+mn-ea"/>
                  <a:cs typeface="+mn-cs"/>
                </a:rPr>
                <a:t> </a:t>
              </a:r>
              <a:r>
                <a:rPr lang="en-US" sz="1100" b="0" i="0" baseline="0">
                  <a:solidFill>
                    <a:schemeClr val="tx1"/>
                  </a:solidFill>
                  <a:effectLst/>
                  <a:latin typeface="Cambria Math" panose="02040503050406030204" pitchFamily="18" charset="0"/>
                  <a:ea typeface="+mn-ea"/>
                  <a:cs typeface="+mn-cs"/>
                </a:rPr>
                <a:t>"150,000</a:t>
              </a:r>
              <a:r>
                <a:rPr lang="en-FI" sz="1100" b="0" i="0" baseline="0">
                  <a:solidFill>
                    <a:schemeClr val="tx1"/>
                  </a:solidFill>
                  <a:effectLst/>
                  <a:latin typeface="+mn-lt"/>
                  <a:ea typeface="+mn-ea"/>
                  <a:cs typeface="+mn-cs"/>
                </a:rPr>
                <a:t>"</a:t>
              </a: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Policy constraint: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More should be spent on internet marketing (Podcasts and Social Media) than on traditional media (TV and Radio). Since strict inequality is not supported, we should add a tiny amount of money (1 euro) to convert it into a </a:t>
              </a:r>
              <a:r>
                <a:rPr lang="en-US" sz="1100" b="0" i="0">
                  <a:solidFill>
                    <a:schemeClr val="tx1"/>
                  </a:solidFill>
                  <a:effectLst/>
                  <a:latin typeface="+mn-lt"/>
                  <a:ea typeface="+mn-ea"/>
                  <a:cs typeface="+mn-cs"/>
                </a:rPr>
                <a:t>≥</a:t>
              </a:r>
              <a:r>
                <a:rPr kumimoji="0" lang="en-US" sz="1100" b="0" i="0" u="none" strike="noStrike" kern="0" cap="none" spc="0" normalizeH="0" baseline="0" noProof="0">
                  <a:ln>
                    <a:noFill/>
                  </a:ln>
                  <a:solidFill>
                    <a:schemeClr val="tx1"/>
                  </a:solidFill>
                  <a:effectLst/>
                  <a:uLnTx/>
                  <a:uFillTx/>
                  <a:latin typeface="+mn-lt"/>
                  <a:ea typeface="+mn-ea"/>
                  <a:cs typeface="+mn-cs"/>
                </a:rPr>
                <a:t> sign.</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ea typeface="+mn-ea"/>
                  <a:cs typeface="+mn-cs"/>
                </a:rPr>
                <a:t> </a:t>
              </a: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4</a:t>
              </a: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3+1</a:t>
              </a: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1"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1" i="0" u="none" strike="noStrike" kern="0" cap="none" spc="0" normalizeH="0" baseline="0" noProof="0">
                  <a:ln>
                    <a:noFill/>
                  </a:ln>
                  <a:solidFill>
                    <a:schemeClr val="tx1"/>
                  </a:solidFill>
                  <a:effectLst/>
                  <a:uLnTx/>
                  <a:uFillTx/>
                  <a:latin typeface="+mn-lt"/>
                  <a:ea typeface="+mn-ea"/>
                  <a:cs typeface="+mn-cs"/>
                </a:rPr>
                <a:t>Contractual constraint: </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At least 30,000 euros must be spent on TV.</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a:solidFill>
                    <a:schemeClr val="tx1"/>
                  </a:solidFill>
                  <a:effectLst/>
                  <a:ea typeface="+mn-ea"/>
                  <a:cs typeface="+mn-cs"/>
                </a:rPr>
                <a:t> </a:t>
              </a:r>
              <a:r>
                <a:rPr lang="en-US" sz="1100" b="0" i="0">
                  <a:solidFill>
                    <a:schemeClr val="tx1"/>
                  </a:solidFill>
                  <a:effectLst/>
                  <a:latin typeface="+mn-lt"/>
                  <a:ea typeface="+mn-ea"/>
                  <a:cs typeface="+mn-cs"/>
                </a:rPr>
                <a:t>𝑥_1</a:t>
              </a:r>
              <a:r>
                <a:rPr lang="en-US" sz="1100" b="0" i="0">
                  <a:solidFill>
                    <a:schemeClr val="tx1"/>
                  </a:solidFill>
                  <a:effectLst/>
                  <a:latin typeface="Cambria Math" panose="02040503050406030204" pitchFamily="18" charset="0"/>
                  <a:ea typeface="Cambria Math" panose="02040503050406030204" pitchFamily="18" charset="0"/>
                  <a:cs typeface="+mn-cs"/>
                </a:rPr>
                <a:t>≥30000</a:t>
              </a: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1" i="0">
                  <a:solidFill>
                    <a:schemeClr val="tx1"/>
                  </a:solidFill>
                  <a:effectLst/>
                  <a:latin typeface="+mn-lt"/>
                  <a:ea typeface="+mn-ea"/>
                  <a:cs typeface="+mn-cs"/>
                </a:rPr>
                <a:t>Non-Negativity constraint</a:t>
              </a:r>
              <a:r>
                <a:rPr lang="fi-FI" sz="1100" b="0" i="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endParaRPr lang="fi-FI" sz="1100" b="0" i="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fi-FI" sz="1100" b="0" i="0">
                  <a:solidFill>
                    <a:schemeClr val="tx1"/>
                  </a:solidFill>
                  <a:effectLst/>
                  <a:latin typeface="+mn-lt"/>
                  <a:ea typeface="+mn-ea"/>
                  <a:cs typeface="+mn-cs"/>
                </a:rPr>
                <a:t>Marketing expenditure for each media type should be non-negative.</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a:solidFill>
                    <a:schemeClr val="tx1"/>
                  </a:solidFill>
                  <a:effectLst/>
                  <a:latin typeface="+mn-lt"/>
                  <a:ea typeface="+mn-ea"/>
                  <a:cs typeface="+mn-cs"/>
                </a:rPr>
                <a:t>𝑥_</a:t>
              </a:r>
              <a:r>
                <a:rPr lang="en-US" sz="1100" b="0" i="0">
                  <a:solidFill>
                    <a:schemeClr val="tx1"/>
                  </a:solidFill>
                  <a:effectLst/>
                  <a:latin typeface="Cambria Math" panose="02040503050406030204" pitchFamily="18" charset="0"/>
                  <a:ea typeface="+mn-ea"/>
                  <a:cs typeface="+mn-cs"/>
                </a:rPr>
                <a:t>𝑖</a:t>
              </a:r>
              <a:r>
                <a:rPr lang="en-US" sz="1100" b="0" i="0">
                  <a:solidFill>
                    <a:schemeClr val="tx1"/>
                  </a:solidFill>
                  <a:effectLst/>
                  <a:latin typeface="+mn-lt"/>
                  <a:ea typeface="+mn-ea"/>
                  <a:cs typeface="+mn-cs"/>
                </a:rPr>
                <a:t>≥0</a:t>
              </a:r>
              <a:r>
                <a:rPr kumimoji="0" lang="en-US" sz="1100" b="0" i="0" u="none" strike="noStrike" kern="0" cap="none" spc="0" normalizeH="0" baseline="0" noProof="0">
                  <a:ln>
                    <a:noFill/>
                  </a:ln>
                  <a:solidFill>
                    <a:schemeClr val="tx1"/>
                  </a:solidFill>
                  <a:effectLst/>
                  <a:uLnTx/>
                  <a:uFillTx/>
                  <a:latin typeface="+mn-lt"/>
                  <a:ea typeface="+mn-ea"/>
                  <a:cs typeface="+mn-cs"/>
                </a:rPr>
                <a:t> for all </a:t>
              </a:r>
              <a:r>
                <a:rPr kumimoji="0" lang="en-US" sz="1100" b="0" i="1" u="none" strike="noStrike" kern="0" cap="none" spc="0" normalizeH="0" baseline="0" noProof="0">
                  <a:ln>
                    <a:noFill/>
                  </a:ln>
                  <a:solidFill>
                    <a:schemeClr val="tx1"/>
                  </a:solidFill>
                  <a:effectLst/>
                  <a:uLnTx/>
                  <a:uFillTx/>
                  <a:latin typeface="+mn-lt"/>
                  <a:ea typeface="+mn-ea"/>
                  <a:cs typeface="+mn-cs"/>
                </a:rPr>
                <a:t>i</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1"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This formulation is a nonlinear problem due to the exponential terms in the objective function. </a:t>
              </a:r>
            </a:p>
            <a:p>
              <a:endParaRPr lang="en-US" sz="1100" b="0" i="0" u="none" strike="noStrike" baseline="0">
                <a:solidFill>
                  <a:schemeClr val="tx1"/>
                </a:solidFill>
                <a:effectLst/>
                <a:latin typeface="+mn-lt"/>
                <a:ea typeface="+mn-ea"/>
                <a:cs typeface="+mn-cs"/>
              </a:endParaRPr>
            </a:p>
            <a:p>
              <a:r>
                <a:rPr lang="en-US" sz="1100" b="0" i="0" u="none" strike="noStrike" baseline="0">
                  <a:solidFill>
                    <a:srgbClr val="FF0000"/>
                  </a:solidFill>
                  <a:effectLst/>
                  <a:latin typeface="+mn-lt"/>
                  <a:ea typeface="+mn-ea"/>
                  <a:cs typeface="+mn-cs"/>
                </a:rPr>
                <a:t>Task (c): Implement the NLP model using spreadsheets, solve it, and report the optimal allocation.  (2p) [HINT: Give a feasible starting solution for the solver]</a:t>
              </a:r>
              <a:endParaRPr lang="en-US" sz="1100" b="0" i="0" u="none" strike="noStrike">
                <a:solidFill>
                  <a:srgbClr val="FF0000"/>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b="0">
                  <a:solidFill>
                    <a:srgbClr val="FF0000"/>
                  </a:solidFill>
                </a:rPr>
                <a:t> </a:t>
              </a:r>
              <a:r>
                <a:rPr lang="en-US" sz="1100" b="0" i="0" u="none" strike="noStrike">
                  <a:solidFill>
                    <a:srgbClr val="FF0000"/>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The feasible starting solution for the solver I used is </a:t>
              </a:r>
              <a:br>
                <a:rPr kumimoji="0" lang="en-US" sz="1100" b="0" i="0" u="none" strike="noStrike" kern="0" cap="none" spc="0" normalizeH="0" baseline="0" noProof="0">
                  <a:ln>
                    <a:noFill/>
                  </a:ln>
                  <a:solidFill>
                    <a:schemeClr val="tx1"/>
                  </a:solidFill>
                  <a:effectLst/>
                  <a:uLnTx/>
                  <a:uFillTx/>
                  <a:latin typeface="+mn-lt"/>
                  <a:ea typeface="+mn-ea"/>
                  <a:cs typeface="+mn-cs"/>
                </a:rPr>
              </a:br>
              <a:r>
                <a:rPr kumimoji="0" lang="en-US" sz="1100" b="0" i="0" u="none" strike="noStrike" kern="0" cap="none" spc="0" normalizeH="0" baseline="0" noProof="0">
                  <a:ln>
                    <a:noFill/>
                  </a:ln>
                  <a:solidFill>
                    <a:schemeClr val="tx1"/>
                  </a:solidFill>
                  <a:effectLst/>
                  <a:uLnTx/>
                  <a:uFillTx/>
                  <a:latin typeface="+mn-lt"/>
                  <a:ea typeface="+mn-ea"/>
                  <a:cs typeface="+mn-cs"/>
                </a:rPr>
                <a:t> </a:t>
              </a:r>
              <a:br>
                <a:rPr kumimoji="0" lang="en-US" sz="1100" b="0" i="0" u="none" strike="noStrike" kern="0" cap="none" spc="0" normalizeH="0" baseline="0" noProof="0">
                  <a:ln>
                    <a:noFill/>
                  </a:ln>
                  <a:solidFill>
                    <a:schemeClr val="tx1"/>
                  </a:solidFill>
                  <a:effectLst/>
                  <a:uLnTx/>
                  <a:uFillTx/>
                  <a:latin typeface="+mn-lt"/>
                  <a:ea typeface="+mn-ea"/>
                  <a:cs typeface="+mn-cs"/>
                </a:rPr>
              </a:br>
              <a:r>
                <a:rPr kumimoji="0" lang="en-US" sz="1100" b="0" i="0" u="none" strike="noStrike" kern="0" cap="none" spc="0" normalizeH="0" baseline="0" noProof="0">
                  <a:ln>
                    <a:noFill/>
                  </a:ln>
                  <a:solidFill>
                    <a:schemeClr val="tx1"/>
                  </a:solidFill>
                  <a:effectLst/>
                  <a:uLnTx/>
                  <a:uFillTx/>
                  <a:latin typeface="+mn-lt"/>
                  <a:ea typeface="+mn-ea"/>
                  <a:cs typeface="+mn-cs"/>
                </a:rPr>
                <a:t>TV: 30000</a:t>
              </a:r>
              <a:r>
                <a:rPr lang="en-FI" sz="1100" b="0" i="0">
                  <a:solidFill>
                    <a:schemeClr val="tx1"/>
                  </a:solidFill>
                  <a:effectLst/>
                  <a:latin typeface="+mn-lt"/>
                  <a:ea typeface="+mn-ea"/>
                  <a:cs typeface="+mn-cs"/>
                </a:rPr>
                <a:t>€</a:t>
              </a:r>
              <a:r>
                <a:rPr kumimoji="0" lang="en-US" sz="1100" b="0" i="0" u="none" strike="noStrike" kern="0" cap="none" spc="0" normalizeH="0" baseline="0" noProof="0">
                  <a:ln>
                    <a:noFill/>
                  </a:ln>
                  <a:solidFill>
                    <a:schemeClr val="tx1"/>
                  </a:solidFill>
                  <a:effectLst/>
                  <a:uLnTx/>
                  <a:uFillTx/>
                  <a:latin typeface="+mn-lt"/>
                  <a:ea typeface="+mn-ea"/>
                  <a:cs typeface="+mn-cs"/>
                </a:rPr>
                <a:t>, </a:t>
              </a:r>
              <a:r>
                <a:rPr lang="fi-FI" sz="1100" b="0" i="0" u="none" strike="noStrike">
                  <a:solidFill>
                    <a:schemeClr val="tx1"/>
                  </a:solidFill>
                  <a:effectLst/>
                  <a:latin typeface="+mn-lt"/>
                  <a:ea typeface="+mn-ea"/>
                  <a:cs typeface="+mn-cs"/>
                </a:rPr>
                <a:t>Podcasts:</a:t>
              </a:r>
              <a:r>
                <a:rPr lang="fi-FI" sz="1100" b="0" i="0" u="none" strike="noStrike" baseline="0">
                  <a:solidFill>
                    <a:schemeClr val="tx1"/>
                  </a:solidFill>
                  <a:effectLst/>
                  <a:latin typeface="+mn-lt"/>
                  <a:ea typeface="+mn-ea"/>
                  <a:cs typeface="+mn-cs"/>
                </a:rPr>
                <a:t> </a:t>
              </a:r>
              <a:r>
                <a:rPr kumimoji="0" lang="en-US" sz="1100" b="0" i="0" u="none" strike="noStrike" kern="0" cap="none" spc="0" normalizeH="0" baseline="0" noProof="0">
                  <a:ln>
                    <a:noFill/>
                  </a:ln>
                  <a:solidFill>
                    <a:schemeClr val="tx1"/>
                  </a:solidFill>
                  <a:effectLst/>
                  <a:uLnTx/>
                  <a:uFillTx/>
                  <a:latin typeface="+mn-lt"/>
                  <a:ea typeface="+mn-ea"/>
                  <a:cs typeface="+mn-cs"/>
                </a:rPr>
                <a:t>50000</a:t>
              </a:r>
              <a:r>
                <a:rPr lang="en-FI" sz="1100" b="0" i="0">
                  <a:solidFill>
                    <a:schemeClr val="tx1"/>
                  </a:solidFill>
                  <a:effectLst/>
                  <a:latin typeface="+mn-lt"/>
                  <a:ea typeface="+mn-ea"/>
                  <a:cs typeface="+mn-cs"/>
                </a:rPr>
                <a:t>€</a:t>
              </a:r>
              <a:r>
                <a:rPr kumimoji="0" lang="en-US" sz="1100" b="0" i="0" u="none" strike="noStrike" kern="0" cap="none" spc="0" normalizeH="0" baseline="0" noProof="0">
                  <a:ln>
                    <a:noFill/>
                  </a:ln>
                  <a:solidFill>
                    <a:schemeClr val="tx1"/>
                  </a:solidFill>
                  <a:effectLst/>
                  <a:uLnTx/>
                  <a:uFillTx/>
                  <a:latin typeface="+mn-lt"/>
                  <a:ea typeface="+mn-ea"/>
                  <a:cs typeface="+mn-cs"/>
                </a:rPr>
                <a:t>, Radio: 10000</a:t>
              </a:r>
              <a:r>
                <a:rPr lang="en-FI" sz="1100" b="0" i="0">
                  <a:solidFill>
                    <a:schemeClr val="tx1"/>
                  </a:solidFill>
                  <a:effectLst/>
                  <a:latin typeface="+mn-lt"/>
                  <a:ea typeface="+mn-ea"/>
                  <a:cs typeface="+mn-cs"/>
                </a:rPr>
                <a:t>€</a:t>
              </a:r>
              <a:r>
                <a:rPr kumimoji="0" lang="en-US" sz="1100" b="0" i="0" u="none" strike="noStrike" kern="0" cap="none" spc="0" normalizeH="0" baseline="0" noProof="0">
                  <a:ln>
                    <a:noFill/>
                  </a:ln>
                  <a:solidFill>
                    <a:schemeClr val="tx1"/>
                  </a:solidFill>
                  <a:effectLst/>
                  <a:uLnTx/>
                  <a:uFillTx/>
                  <a:latin typeface="+mn-lt"/>
                  <a:ea typeface="+mn-ea"/>
                  <a:cs typeface="+mn-cs"/>
                </a:rPr>
                <a:t>, Social Media: 50000</a:t>
              </a:r>
              <a:r>
                <a:rPr lang="en-FI" sz="1100" b="0" i="0">
                  <a:solidFill>
                    <a:schemeClr val="tx1"/>
                  </a:solidFill>
                  <a:effectLst/>
                  <a:latin typeface="+mn-lt"/>
                  <a:ea typeface="+mn-ea"/>
                  <a:cs typeface="+mn-cs"/>
                </a:rPr>
                <a:t>€</a:t>
              </a: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The NLP model has been implemented on the right, and it is solved with GRG nonlinear solver</a:t>
              </a: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100" b="0" i="0" u="none" strike="noStrike" kern="0" cap="none" spc="0" normalizeH="0" baseline="0" noProof="0">
                <a:ln>
                  <a:noFill/>
                </a:ln>
                <a:solidFill>
                  <a:schemeClr val="tx1"/>
                </a:solidFill>
                <a:effectLst/>
                <a:uLnTx/>
                <a:uFillTx/>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The optimal allocation found is:</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TV: </a:t>
              </a:r>
              <a:r>
                <a:rPr lang="en-US" sz="1100" b="1" i="0">
                  <a:solidFill>
                    <a:schemeClr val="tx1"/>
                  </a:solidFill>
                  <a:effectLst/>
                  <a:latin typeface="+mn-lt"/>
                  <a:ea typeface="+mn-ea"/>
                  <a:cs typeface="+mn-cs"/>
                </a:rPr>
                <a:t>45790.4</a:t>
              </a:r>
              <a:r>
                <a:rPr lang="en-FI" sz="1100" b="1" i="0">
                  <a:solidFill>
                    <a:schemeClr val="tx1"/>
                  </a:solidFill>
                  <a:effectLst/>
                  <a:latin typeface="+mn-lt"/>
                  <a:ea typeface="+mn-ea"/>
                  <a:cs typeface="+mn-cs"/>
                </a:rPr>
                <a:t>€</a:t>
              </a:r>
              <a:r>
                <a:rPr lang="en-US" sz="1100" b="1"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fi-FI" sz="1100" b="0" i="0">
                  <a:solidFill>
                    <a:schemeClr val="tx1"/>
                  </a:solidFill>
                  <a:effectLst/>
                  <a:latin typeface="+mn-lt"/>
                  <a:ea typeface="+mn-ea"/>
                  <a:cs typeface="+mn-cs"/>
                </a:rPr>
                <a:t>Podcasts:</a:t>
              </a:r>
              <a:r>
                <a:rPr lang="fi-FI" sz="1100" b="0" i="0" baseline="0">
                  <a:solidFill>
                    <a:schemeClr val="tx1"/>
                  </a:solidFill>
                  <a:effectLst/>
                  <a:latin typeface="+mn-lt"/>
                  <a:ea typeface="+mn-ea"/>
                  <a:cs typeface="+mn-cs"/>
                </a:rPr>
                <a:t> </a:t>
              </a:r>
              <a:r>
                <a:rPr lang="en-US" sz="1100" b="1" i="0">
                  <a:solidFill>
                    <a:schemeClr val="tx1"/>
                  </a:solidFill>
                  <a:effectLst/>
                  <a:latin typeface="+mn-lt"/>
                  <a:ea typeface="+mn-ea"/>
                  <a:cs typeface="+mn-cs"/>
                </a:rPr>
                <a:t>37314.7</a:t>
              </a:r>
              <a:r>
                <a:rPr lang="en-FI" sz="1100" b="1" i="0">
                  <a:solidFill>
                    <a:schemeClr val="tx1"/>
                  </a:solidFill>
                  <a:effectLst/>
                  <a:latin typeface="+mn-lt"/>
                  <a:ea typeface="+mn-ea"/>
                  <a:cs typeface="+mn-cs"/>
                </a:rPr>
                <a:t>€</a:t>
              </a:r>
              <a:r>
                <a:rPr lang="en-US" sz="1100" b="1"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Radio: </a:t>
              </a:r>
              <a:r>
                <a:rPr lang="en-US" sz="1100" b="1" i="0">
                  <a:solidFill>
                    <a:schemeClr val="tx1"/>
                  </a:solidFill>
                  <a:effectLst/>
                  <a:latin typeface="+mn-lt"/>
                  <a:ea typeface="+mn-ea"/>
                  <a:cs typeface="+mn-cs"/>
                </a:rPr>
                <a:t>20691.5</a:t>
              </a:r>
              <a:r>
                <a:rPr lang="en-FI" sz="1100" b="1" i="0">
                  <a:solidFill>
                    <a:schemeClr val="tx1"/>
                  </a:solidFill>
                  <a:effectLst/>
                  <a:latin typeface="+mn-lt"/>
                  <a:ea typeface="+mn-ea"/>
                  <a:cs typeface="+mn-cs"/>
                </a:rPr>
                <a:t>€</a:t>
              </a:r>
              <a:r>
                <a:rPr lang="en-US" sz="1100" b="1" i="0" baseline="0">
                  <a:solidFill>
                    <a:schemeClr val="tx1"/>
                  </a:solidFill>
                  <a:effectLst/>
                  <a:latin typeface="+mn-lt"/>
                  <a:ea typeface="+mn-ea"/>
                  <a:cs typeface="+mn-cs"/>
                </a:rPr>
                <a:t>, </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Social Media: </a:t>
              </a:r>
              <a:r>
                <a:rPr lang="en-US" sz="1100" b="1" i="0">
                  <a:solidFill>
                    <a:schemeClr val="tx1"/>
                  </a:solidFill>
                  <a:effectLst/>
                  <a:latin typeface="+mn-lt"/>
                  <a:ea typeface="+mn-ea"/>
                  <a:cs typeface="+mn-cs"/>
                </a:rPr>
                <a:t>46203.3</a:t>
              </a:r>
              <a:r>
                <a:rPr lang="en-FI" sz="1100" b="1" i="0">
                  <a:solidFill>
                    <a:schemeClr val="tx1"/>
                  </a:solidFill>
                  <a:effectLst/>
                  <a:latin typeface="+mn-lt"/>
                  <a:ea typeface="+mn-ea"/>
                  <a:cs typeface="+mn-cs"/>
                </a:rPr>
                <a:t>€</a:t>
              </a:r>
              <a:endParaRPr lang="en-FI" b="1">
                <a:effectLst/>
              </a:endParaRPr>
            </a:p>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tx1"/>
                  </a:solidFill>
                  <a:effectLst/>
                  <a:uLnTx/>
                  <a:uFillTx/>
                  <a:latin typeface="+mn-lt"/>
                  <a:ea typeface="+mn-ea"/>
                  <a:cs typeface="+mn-cs"/>
                </a:rPr>
                <a:t>Number of expected increased customers: </a:t>
              </a:r>
              <a:r>
                <a:rPr kumimoji="0" lang="en-US" sz="1100" b="1" i="0" u="none" strike="noStrike" kern="0" cap="none" spc="0" normalizeH="0" baseline="0" noProof="0">
                  <a:ln>
                    <a:noFill/>
                  </a:ln>
                  <a:solidFill>
                    <a:schemeClr val="tx1"/>
                  </a:solidFill>
                  <a:effectLst/>
                  <a:uLnTx/>
                  <a:uFillTx/>
                  <a:latin typeface="+mn-lt"/>
                  <a:ea typeface="+mn-ea"/>
                  <a:cs typeface="+mn-cs"/>
                </a:rPr>
                <a:t>6338</a:t>
              </a:r>
              <a:r>
                <a:rPr kumimoji="0" lang="en-US" sz="1100" b="0" i="0" u="none" strike="noStrike" kern="0" cap="none" spc="0" normalizeH="0" baseline="0" noProof="0">
                  <a:ln>
                    <a:noFill/>
                  </a:ln>
                  <a:solidFill>
                    <a:schemeClr val="tx1"/>
                  </a:solidFill>
                  <a:effectLst/>
                  <a:uLnTx/>
                  <a:uFillTx/>
                  <a:latin typeface="+mn-lt"/>
                  <a:ea typeface="+mn-ea"/>
                  <a:cs typeface="+mn-cs"/>
                </a:rPr>
                <a:t> customers</a:t>
              </a:r>
            </a:p>
            <a:p>
              <a:r>
                <a:rPr lang="en-US" sz="1100" b="0" i="0" u="none" strike="noStrike">
                  <a:solidFill>
                    <a:schemeClr val="tx1"/>
                  </a:solidFill>
                  <a:effectLst/>
                  <a:latin typeface="+mn-lt"/>
                  <a:ea typeface="+mn-ea"/>
                  <a:cs typeface="+mn-cs"/>
                </a:rPr>
                <a:t> </a:t>
              </a:r>
            </a:p>
          </xdr:txBody>
        </xdr:sp>
      </mc:Fallback>
    </mc:AlternateContent>
    <xdr:clientData/>
  </xdr:oneCellAnchor>
  <xdr:oneCellAnchor>
    <xdr:from>
      <xdr:col>11</xdr:col>
      <xdr:colOff>389660</xdr:colOff>
      <xdr:row>2</xdr:row>
      <xdr:rowOff>265090</xdr:rowOff>
    </xdr:from>
    <xdr:ext cx="5276849" cy="3098412"/>
    <xdr:sp macro="" textlink="">
      <xdr:nvSpPr>
        <xdr:cNvPr id="3" name="TextBox 2">
          <a:extLst>
            <a:ext uri="{FF2B5EF4-FFF2-40B4-BE49-F238E27FC236}">
              <a16:creationId xmlns:a16="http://schemas.microsoft.com/office/drawing/2014/main" id="{204666F3-B063-4DA8-9BFF-E00B1EB0D026}"/>
            </a:ext>
          </a:extLst>
        </xdr:cNvPr>
        <xdr:cNvSpPr txBox="1"/>
      </xdr:nvSpPr>
      <xdr:spPr>
        <a:xfrm>
          <a:off x="7095260" y="547030"/>
          <a:ext cx="5276849" cy="3098412"/>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endParaRPr lang="en-US" sz="1600" b="1" baseline="0"/>
        </a:p>
        <a:p>
          <a:pPr marL="0" marR="0" lvl="0" indent="0" defTabSz="914400" eaLnBrk="1" fontAlgn="auto" latinLnBrk="0" hangingPunct="1">
            <a:lnSpc>
              <a:spcPct val="100000"/>
            </a:lnSpc>
            <a:spcBef>
              <a:spcPts val="0"/>
            </a:spcBef>
            <a:spcAft>
              <a:spcPts val="0"/>
            </a:spcAft>
            <a:buClrTx/>
            <a:buSzTx/>
            <a:buFontTx/>
            <a:buNone/>
            <a:tabLst/>
            <a:defRPr/>
          </a:pPr>
          <a:r>
            <a:rPr lang="en-US" sz="1100" b="1" baseline="0">
              <a:solidFill>
                <a:schemeClr val="tx1"/>
              </a:solidFill>
              <a:effectLst/>
              <a:latin typeface="+mn-lt"/>
              <a:ea typeface="+mn-ea"/>
              <a:cs typeface="+mn-cs"/>
            </a:rPr>
            <a:t>a) </a:t>
          </a:r>
          <a:r>
            <a:rPr lang="en-US" sz="1100" b="0" i="0" u="none" strike="noStrike">
              <a:solidFill>
                <a:schemeClr val="tx1"/>
              </a:solidFill>
              <a:effectLst/>
              <a:latin typeface="+mn-lt"/>
              <a:ea typeface="+mn-ea"/>
              <a:cs typeface="+mn-cs"/>
            </a:rPr>
            <a:t> </a:t>
          </a:r>
          <a:r>
            <a:rPr lang="en-US" sz="1100" b="0" i="1" baseline="0">
              <a:solidFill>
                <a:schemeClr val="tx1"/>
              </a:solidFill>
              <a:effectLst/>
              <a:latin typeface="+mn-lt"/>
              <a:ea typeface="+mn-ea"/>
              <a:cs typeface="+mn-cs"/>
            </a:rPr>
            <a:t>Is the visualization appropriate (</a:t>
          </a:r>
          <a:r>
            <a:rPr lang="en-US" sz="1100" b="0" i="0" baseline="0">
              <a:solidFill>
                <a:schemeClr val="tx1"/>
              </a:solidFill>
              <a:effectLst/>
              <a:latin typeface="+mn-lt"/>
              <a:ea typeface="+mn-ea"/>
              <a:cs typeface="+mn-cs"/>
            </a:rPr>
            <a:t>0-1pts)</a:t>
          </a:r>
        </a:p>
        <a:p>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baseline="0">
              <a:solidFill>
                <a:schemeClr val="tx1"/>
              </a:solidFill>
              <a:effectLst/>
              <a:latin typeface="+mn-lt"/>
              <a:ea typeface="+mn-ea"/>
              <a:cs typeface="+mn-cs"/>
            </a:rPr>
            <a:t>b) </a:t>
          </a:r>
          <a:r>
            <a:rPr lang="en-US" sz="1100" b="0" i="1" baseline="0">
              <a:solidFill>
                <a:schemeClr val="tx1"/>
              </a:solidFill>
              <a:effectLst/>
              <a:latin typeface="+mn-lt"/>
              <a:ea typeface="+mn-ea"/>
              <a:cs typeface="+mn-cs"/>
            </a:rPr>
            <a:t>Is the formulation reasonable? </a:t>
          </a:r>
          <a:r>
            <a:rPr lang="en-US" sz="1100" b="0" i="0" baseline="0">
              <a:solidFill>
                <a:schemeClr val="tx1"/>
              </a:solidFill>
              <a:effectLst/>
              <a:latin typeface="+mn-lt"/>
              <a:ea typeface="+mn-ea"/>
              <a:cs typeface="+mn-cs"/>
            </a:rPr>
            <a:t>(+0-2pts)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and correct. (Note that multiple equivalent formulations exist.) (2 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minor mistakes  (1pts)</a:t>
          </a:r>
          <a:endParaRPr lang="en-US">
            <a:effectLst/>
          </a:endParaRPr>
        </a:p>
        <a:p>
          <a:pPr eaLnBrk="1" fontAlgn="auto" latinLnBrk="0" hangingPunct="1"/>
          <a:r>
            <a:rPr lang="en-US" sz="1100" b="0" i="0" baseline="0">
              <a:solidFill>
                <a:schemeClr val="tx1"/>
              </a:solidFill>
              <a:effectLst/>
              <a:latin typeface="+mn-lt"/>
              <a:ea typeface="+mn-ea"/>
              <a:cs typeface="+mn-cs"/>
            </a:rPr>
            <a:t>Formulation is reasonable, but there are major mistakes. (0.5pts)</a:t>
          </a:r>
          <a:endParaRPr lang="en-US">
            <a:effectLst/>
          </a:endParaRPr>
        </a:p>
        <a:p>
          <a:r>
            <a:rPr lang="en-US" sz="1100" b="0" i="0" baseline="0">
              <a:solidFill>
                <a:schemeClr val="tx1"/>
              </a:solidFill>
              <a:effectLst/>
              <a:latin typeface="+mn-lt"/>
              <a:ea typeface="+mn-ea"/>
              <a:cs typeface="+mn-cs"/>
            </a:rPr>
            <a:t>Completely unreasonable or 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endParaRPr lang="en-US">
            <a:effectLst/>
          </a:endParaRPr>
        </a:p>
        <a:p>
          <a:r>
            <a:rPr lang="en-US" sz="1100" b="0" i="0">
              <a:solidFill>
                <a:schemeClr val="tx1"/>
              </a:solidFill>
              <a:effectLst/>
              <a:latin typeface="+mn-lt"/>
              <a:ea typeface="+mn-ea"/>
              <a:cs typeface="+mn-cs"/>
            </a:rPr>
            <a:t> </a:t>
          </a:r>
          <a:endParaRPr lang="en-US">
            <a:effectLst/>
          </a:endParaRPr>
        </a:p>
        <a:p>
          <a:pPr eaLnBrk="1" fontAlgn="auto" latinLnBrk="0" hangingPunct="1"/>
          <a:r>
            <a:rPr lang="en-US" sz="1100" b="1" i="0">
              <a:solidFill>
                <a:schemeClr val="tx1"/>
              </a:solidFill>
              <a:effectLst/>
              <a:latin typeface="+mn-lt"/>
              <a:ea typeface="+mn-ea"/>
              <a:cs typeface="+mn-cs"/>
            </a:rPr>
            <a:t>c) </a:t>
          </a:r>
          <a:r>
            <a:rPr lang="en-US" sz="1100" b="0" i="1" baseline="0">
              <a:solidFill>
                <a:schemeClr val="tx1"/>
              </a:solidFill>
              <a:effectLst/>
              <a:latin typeface="+mn-lt"/>
              <a:ea typeface="+mn-ea"/>
              <a:cs typeface="+mn-cs"/>
            </a:rPr>
            <a:t>Does the spreadsheet implementation work? </a:t>
          </a:r>
          <a:r>
            <a:rPr lang="en-US" sz="1100" b="0" i="0" baseline="0">
              <a:solidFill>
                <a:schemeClr val="tx1"/>
              </a:solidFill>
              <a:effectLst/>
              <a:latin typeface="+mn-lt"/>
              <a:ea typeface="+mn-ea"/>
              <a:cs typeface="+mn-cs"/>
            </a:rPr>
            <a:t>(+0-2pts)</a:t>
          </a:r>
          <a:endParaRPr lang="en-US">
            <a:effectLst/>
          </a:endParaRPr>
        </a:p>
        <a:p>
          <a:pPr eaLnBrk="1" fontAlgn="auto" latinLnBrk="0" hangingPunct="1"/>
          <a:r>
            <a:rPr lang="en-US" sz="1100" b="0" i="0" baseline="0">
              <a:solidFill>
                <a:schemeClr val="tx1"/>
              </a:solidFill>
              <a:effectLst/>
              <a:latin typeface="+mn-lt"/>
              <a:ea typeface="+mn-ea"/>
              <a:cs typeface="+mn-cs"/>
            </a:rPr>
            <a:t>Solver set up. The variables are clearly named and the cell values correspond to the objective function and constraint coefficients. (2pt)</a:t>
          </a:r>
          <a:endParaRPr lang="en-US">
            <a:effectLst/>
          </a:endParaRPr>
        </a:p>
        <a:p>
          <a:pPr eaLnBrk="1" fontAlgn="auto" latinLnBrk="0" hangingPunct="1"/>
          <a:r>
            <a:rPr lang="en-US" sz="1100" b="0" i="0" baseline="0">
              <a:solidFill>
                <a:schemeClr val="tx1"/>
              </a:solidFill>
              <a:effectLst/>
              <a:latin typeface="+mn-lt"/>
              <a:ea typeface="+mn-ea"/>
              <a:cs typeface="+mn-cs"/>
            </a:rPr>
            <a:t>Small errors (1pt)</a:t>
          </a:r>
          <a:endParaRPr lang="en-US">
            <a:effectLst/>
          </a:endParaRPr>
        </a:p>
        <a:p>
          <a:pPr eaLnBrk="1" fontAlgn="auto" latinLnBrk="0" hangingPunct="1"/>
          <a:r>
            <a:rPr lang="en-US" sz="1100" b="0" i="0" baseline="0">
              <a:solidFill>
                <a:schemeClr val="tx1"/>
              </a:solidFill>
              <a:effectLst/>
              <a:latin typeface="+mn-lt"/>
              <a:ea typeface="+mn-ea"/>
              <a:cs typeface="+mn-cs"/>
            </a:rPr>
            <a:t>There are major errors in the spreadsheet implementation. (0.5pt)</a:t>
          </a:r>
          <a:endParaRPr lang="en-US">
            <a:effectLst/>
          </a:endParaRPr>
        </a:p>
        <a:p>
          <a:pPr eaLnBrk="1" fontAlgn="auto" latinLnBrk="0" hangingPunct="1"/>
          <a:r>
            <a:rPr lang="en-US" sz="1100" b="0" i="0" baseline="0">
              <a:solidFill>
                <a:schemeClr val="tx1"/>
              </a:solidFill>
              <a:effectLst/>
              <a:latin typeface="+mn-lt"/>
              <a:ea typeface="+mn-ea"/>
              <a:cs typeface="+mn-cs"/>
            </a:rPr>
            <a:t>No spreadsheet implementation given. (0 pts)</a:t>
          </a:r>
          <a:endParaRPr lang="en-US">
            <a:effectLst/>
          </a:endParaRPr>
        </a:p>
        <a:p>
          <a:pPr eaLnBrk="1" fontAlgn="auto" latinLnBrk="0" hangingPunct="1"/>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endParaRPr lang="en-US">
            <a:effectLst/>
          </a:endParaRPr>
        </a:p>
      </xdr:txBody>
    </xdr:sp>
    <xdr:clientData/>
  </xdr:oneCellAnchor>
  <xdr:oneCellAnchor>
    <xdr:from>
      <xdr:col>11</xdr:col>
      <xdr:colOff>616528</xdr:colOff>
      <xdr:row>19</xdr:row>
      <xdr:rowOff>1540</xdr:rowOff>
    </xdr:from>
    <xdr:ext cx="5068032" cy="3339957"/>
    <xdr:pic>
      <xdr:nvPicPr>
        <xdr:cNvPr id="4" name="Picture 3">
          <a:extLst>
            <a:ext uri="{FF2B5EF4-FFF2-40B4-BE49-F238E27FC236}">
              <a16:creationId xmlns:a16="http://schemas.microsoft.com/office/drawing/2014/main" id="{A5E2C260-8B2B-4DFC-A3E5-5BC5C55D2915}"/>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314508" y="3476260"/>
          <a:ext cx="5068032" cy="3339957"/>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xdr:from>
      <xdr:col>0</xdr:col>
      <xdr:colOff>77787</xdr:colOff>
      <xdr:row>1</xdr:row>
      <xdr:rowOff>150810</xdr:rowOff>
    </xdr:from>
    <xdr:ext cx="8987674" cy="20432155"/>
    <mc:AlternateContent xmlns:mc="http://schemas.openxmlformats.org/markup-compatibility/2006" xmlns:a14="http://schemas.microsoft.com/office/drawing/2010/main">
      <mc:Choice Requires="a14">
        <xdr:sp macro="" textlink="">
          <xdr:nvSpPr>
            <xdr:cNvPr id="2" name="TextBox 2">
              <a:extLst>
                <a:ext uri="{FF2B5EF4-FFF2-40B4-BE49-F238E27FC236}">
                  <a16:creationId xmlns:a16="http://schemas.microsoft.com/office/drawing/2014/main" id="{0DF54E8C-10CC-477D-B647-55B1FA4AB107}"/>
                </a:ext>
              </a:extLst>
            </xdr:cNvPr>
            <xdr:cNvSpPr txBox="1"/>
          </xdr:nvSpPr>
          <xdr:spPr>
            <a:xfrm>
              <a:off x="77787" y="333690"/>
              <a:ext cx="8987674" cy="2043215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black"/>
                  </a:solidFill>
                  <a:effectLst/>
                  <a:uLnTx/>
                  <a:uFillTx/>
                  <a:latin typeface="+mn-lt"/>
                  <a:ea typeface="+mn-ea"/>
                  <a:cs typeface="+mn-cs"/>
                </a:rPr>
                <a:t>Non-linear portfolio optimization problem (7 pts)</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Wealthy industrialist H.E. Pennypacker is restructuring her investment portfolio and has decided to allocate capital across  12 industry funds: </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1.       NoDur:  Consumer NonDurables -- Food, Tobacco, Textiles, Apparel, Leather, Toys        </a:t>
              </a:r>
            </a:p>
            <a:p>
              <a:r>
                <a:rPr lang="en-US" sz="1100" b="0" i="0" u="none" strike="noStrike">
                  <a:solidFill>
                    <a:schemeClr val="tx1"/>
                  </a:solidFill>
                  <a:effectLst/>
                  <a:latin typeface="+mn-lt"/>
                  <a:ea typeface="+mn-ea"/>
                  <a:cs typeface="+mn-cs"/>
                </a:rPr>
                <a:t>2.       Durbl:  Consumer Durables -- Cars, TV's, Furniture, Household Appliances</a:t>
              </a:r>
            </a:p>
            <a:p>
              <a:r>
                <a:rPr lang="en-US" sz="1100" b="0" i="0" u="none" strike="noStrike">
                  <a:solidFill>
                    <a:schemeClr val="tx1"/>
                  </a:solidFill>
                  <a:effectLst/>
                  <a:latin typeface="+mn-lt"/>
                  <a:ea typeface="+mn-ea"/>
                  <a:cs typeface="+mn-cs"/>
                </a:rPr>
                <a:t>3.       Manuf:  Manufacturing -- Machinery, Trucks, Planes, Off Furn, Paper, Com Printing</a:t>
              </a:r>
            </a:p>
            <a:p>
              <a:r>
                <a:rPr lang="en-US" sz="1100" b="0" i="0" u="none" strike="noStrike">
                  <a:solidFill>
                    <a:schemeClr val="tx1"/>
                  </a:solidFill>
                  <a:effectLst/>
                  <a:latin typeface="+mn-lt"/>
                  <a:ea typeface="+mn-ea"/>
                  <a:cs typeface="+mn-cs"/>
                </a:rPr>
                <a:t>4.       Enrgy: Oil, Gas, and Coal Extraction and Products</a:t>
              </a:r>
            </a:p>
            <a:p>
              <a:r>
                <a:rPr lang="en-US" sz="1100" b="0" i="0" u="none" strike="noStrike">
                  <a:solidFill>
                    <a:schemeClr val="tx1"/>
                  </a:solidFill>
                  <a:effectLst/>
                  <a:latin typeface="+mn-lt"/>
                  <a:ea typeface="+mn-ea"/>
                  <a:cs typeface="+mn-cs"/>
                </a:rPr>
                <a:t>5.       Chems:  Chemicals and Allied Products</a:t>
              </a:r>
            </a:p>
            <a:p>
              <a:r>
                <a:rPr lang="en-US" sz="1100" b="0" i="0" u="none" strike="noStrike">
                  <a:solidFill>
                    <a:schemeClr val="tx1"/>
                  </a:solidFill>
                  <a:effectLst/>
                  <a:latin typeface="+mn-lt"/>
                  <a:ea typeface="+mn-ea"/>
                  <a:cs typeface="+mn-cs"/>
                </a:rPr>
                <a:t>6.       BusEq:  Business Equipment -- Computers, Software, and Electronic Equipment</a:t>
              </a:r>
            </a:p>
            <a:p>
              <a:r>
                <a:rPr lang="en-US" sz="1100" b="0" i="0" u="none" strike="noStrike">
                  <a:solidFill>
                    <a:schemeClr val="tx1"/>
                  </a:solidFill>
                  <a:effectLst/>
                  <a:latin typeface="+mn-lt"/>
                  <a:ea typeface="+mn-ea"/>
                  <a:cs typeface="+mn-cs"/>
                </a:rPr>
                <a:t>7.       Telcm:  Telephone and Television Transmission</a:t>
              </a:r>
            </a:p>
            <a:p>
              <a:r>
                <a:rPr lang="en-US" sz="1100" b="0" i="0" u="none" strike="noStrike">
                  <a:solidFill>
                    <a:schemeClr val="tx1"/>
                  </a:solidFill>
                  <a:effectLst/>
                  <a:latin typeface="+mn-lt"/>
                  <a:ea typeface="+mn-ea"/>
                  <a:cs typeface="+mn-cs"/>
                </a:rPr>
                <a:t>8.       Utils:  Utilities</a:t>
              </a:r>
            </a:p>
            <a:p>
              <a:r>
                <a:rPr lang="en-US" sz="1100" b="0" i="0" u="none" strike="noStrike">
                  <a:solidFill>
                    <a:schemeClr val="tx1"/>
                  </a:solidFill>
                  <a:effectLst/>
                  <a:latin typeface="+mn-lt"/>
                  <a:ea typeface="+mn-ea"/>
                  <a:cs typeface="+mn-cs"/>
                </a:rPr>
                <a:t>9.       Shops:  Wholesale, Retail, and Some Services (Laundries, Repair Shops)</a:t>
              </a:r>
            </a:p>
            <a:p>
              <a:r>
                <a:rPr lang="en-US" sz="1100" b="0" i="0" u="none" strike="noStrike">
                  <a:solidFill>
                    <a:schemeClr val="tx1"/>
                  </a:solidFill>
                  <a:effectLst/>
                  <a:latin typeface="+mn-lt"/>
                  <a:ea typeface="+mn-ea"/>
                  <a:cs typeface="+mn-cs"/>
                </a:rPr>
                <a:t>10.   Hlth:   Healthcare, Medical Equipment, and Drugs</a:t>
              </a:r>
            </a:p>
            <a:p>
              <a:r>
                <a:rPr lang="en-US" sz="1100" b="0" i="0" u="none" strike="noStrike">
                  <a:solidFill>
                    <a:schemeClr val="tx1"/>
                  </a:solidFill>
                  <a:effectLst/>
                  <a:latin typeface="+mn-lt"/>
                  <a:ea typeface="+mn-ea"/>
                  <a:cs typeface="+mn-cs"/>
                </a:rPr>
                <a:t>11.   Money:  Finance</a:t>
              </a:r>
            </a:p>
            <a:p>
              <a:r>
                <a:rPr lang="en-US" sz="1100" b="0" i="0" u="none" strike="noStrike">
                  <a:solidFill>
                    <a:schemeClr val="tx1"/>
                  </a:solidFill>
                  <a:effectLst/>
                  <a:latin typeface="+mn-lt"/>
                  <a:ea typeface="+mn-ea"/>
                  <a:cs typeface="+mn-cs"/>
                </a:rPr>
                <a:t>12.   Other: Mines, Constr, BldMt, Trans, Hotels, Bus Serv, Entertainment</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She has hired you</a:t>
              </a:r>
              <a:r>
                <a:rPr lang="en-US" sz="1100" b="0" i="0" u="none" strike="noStrike" baseline="0">
                  <a:solidFill>
                    <a:schemeClr val="tx1"/>
                  </a:solidFill>
                  <a:effectLst/>
                  <a:latin typeface="+mn-lt"/>
                  <a:ea typeface="+mn-ea"/>
                  <a:cs typeface="+mn-cs"/>
                </a:rPr>
                <a:t> for</a:t>
              </a:r>
              <a:r>
                <a:rPr lang="en-US" sz="1100" b="0" i="0" u="none" strike="noStrike">
                  <a:solidFill>
                    <a:schemeClr val="tx1"/>
                  </a:solidFill>
                  <a:effectLst/>
                  <a:latin typeface="+mn-lt"/>
                  <a:ea typeface="+mn-ea"/>
                  <a:cs typeface="+mn-cs"/>
                </a:rPr>
                <a:t> support the decision</a:t>
              </a:r>
              <a:r>
                <a:rPr lang="en-US" sz="1100" b="0" i="0" u="none" strike="noStrike" baseline="0">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making, and asks you to construct a Markowitz model to identify an allocation with minimal risk (in terms of</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standard deviation of monthly returns), and a monthly expected return of at least 1.5%. Furthermore, at most 1% of the capital can be allocated to NoDur fund and at most 2% to Enrgy fund, since H.E. Pennypacker does not want to appear as a supporter of the Tobacco and Oil &amp; Gas industries. At least </a:t>
              </a:r>
            </a:p>
            <a:p>
              <a:r>
                <a:rPr lang="en-US" sz="1100" b="0" i="0" u="none" strike="noStrike">
                  <a:solidFill>
                    <a:schemeClr val="tx1"/>
                  </a:solidFill>
                  <a:effectLst/>
                  <a:latin typeface="+mn-lt"/>
                  <a:ea typeface="+mn-ea"/>
                  <a:cs typeface="+mn-cs"/>
                </a:rPr>
                <a:t>7% of the capital should be invested in Health</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fund. The planning horizon is one</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month and the model should use data on monthly historical returns of the industry</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funds (Table 1). </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rgbClr val="FF0000"/>
                  </a:solidFill>
                  <a:effectLst/>
                  <a:latin typeface="+mn-lt"/>
                  <a:ea typeface="+mn-ea"/>
                  <a:cs typeface="+mn-cs"/>
                </a:rPr>
                <a:t>Task</a:t>
              </a:r>
              <a:r>
                <a:rPr lang="en-US" sz="1100" b="0" i="0" u="none" strike="noStrike" baseline="0">
                  <a:solidFill>
                    <a:srgbClr val="FF0000"/>
                  </a:solidFill>
                  <a:effectLst/>
                  <a:latin typeface="+mn-lt"/>
                  <a:ea typeface="+mn-ea"/>
                  <a:cs typeface="+mn-cs"/>
                </a:rPr>
                <a:t> (a):</a:t>
              </a:r>
              <a:r>
                <a:rPr lang="en-US" sz="1100" b="1" i="0" u="none" strike="noStrike">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Build the NLP model using spreadsheets and solve the optimal allocation.</a:t>
              </a:r>
              <a:r>
                <a:rPr lang="en-US" sz="1100" b="0" i="0">
                  <a:solidFill>
                    <a:srgbClr val="FF0000"/>
                  </a:solidFill>
                  <a:effectLst/>
                  <a:latin typeface="+mn-lt"/>
                  <a:ea typeface="+mn-ea"/>
                  <a:cs typeface="+mn-cs"/>
                </a:rPr>
                <a:t> Shorting of the funds is not allowed, i.e., fund weights must be non-negative. (3p) [HINT: To check the correctness of your implementation, make sure that if you invest in only one fund, then the expected return and risk given by your model match those in the historical data].</a:t>
              </a:r>
              <a:endParaRPr lang="en-US">
                <a:solidFill>
                  <a:srgbClr val="FF0000"/>
                </a:solidFill>
                <a:effectLst/>
              </a:endParaRPr>
            </a:p>
            <a:p>
              <a:endParaRPr lang="en-US" sz="1100" b="0" i="0" u="none" strike="noStrike">
                <a:solidFill>
                  <a:schemeClr val="tx1"/>
                </a:solidFill>
                <a:effectLst/>
                <a:latin typeface="+mn-lt"/>
                <a:ea typeface="+mn-ea"/>
                <a:cs typeface="+mn-cs"/>
              </a:endParaRPr>
            </a:p>
            <a:p>
              <a:br>
                <a:rPr lang="en-US" sz="1100" b="0" i="0" u="none" strike="noStrike">
                  <a:solidFill>
                    <a:schemeClr val="tx1"/>
                  </a:solidFill>
                  <a:effectLst/>
                  <a:latin typeface="+mn-lt"/>
                  <a:ea typeface="+mn-ea"/>
                  <a:cs typeface="+mn-cs"/>
                </a:rPr>
              </a:br>
              <a:r>
                <a:rPr lang="en-US" sz="1100" b="0" i="0" u="none" strike="noStrike">
                  <a:solidFill>
                    <a:schemeClr val="tx1"/>
                  </a:solidFill>
                  <a:effectLst/>
                  <a:latin typeface="+mn-lt"/>
                  <a:ea typeface="+mn-ea"/>
                  <a:cs typeface="+mn-cs"/>
                </a:rPr>
                <a:t>To build a Non-Linear Programming (NLP) model for H.E. Pennypacker's investment portfolio, we will use the Markowitz mean-variance optimization framework. This approach aims to minimize the portfolio's risk (variance) while achieving a target expected return. We will use the historical monthly returns of the 12 industry funds to estimate the mean returns and the variance</a:t>
              </a:r>
              <a:r>
                <a:rPr lang="en-US" sz="1100" b="0" i="0" u="none" strike="noStrike" baseline="0">
                  <a:solidFill>
                    <a:schemeClr val="tx1"/>
                  </a:solidFill>
                  <a:effectLst/>
                  <a:latin typeface="+mn-lt"/>
                  <a:ea typeface="+mn-ea"/>
                  <a:cs typeface="+mn-cs"/>
                </a:rPr>
                <a:t> of the funds. Each scenario is one row of record of returns for all portfolios</a:t>
              </a:r>
            </a:p>
            <a:p>
              <a:endParaRPr lang="fi-FI" sz="1100" b="0" i="0" u="none" strike="noStrike">
                <a:solidFill>
                  <a:schemeClr val="tx1"/>
                </a:solidFill>
                <a:effectLst/>
                <a:latin typeface="+mn-lt"/>
                <a:ea typeface="+mn-ea"/>
                <a:cs typeface="+mn-cs"/>
              </a:endParaRPr>
            </a:p>
            <a:p>
              <a:r>
                <a:rPr lang="fi-FI" sz="1100" b="1" i="0">
                  <a:solidFill>
                    <a:schemeClr val="tx1"/>
                  </a:solidFill>
                  <a:effectLst/>
                  <a:latin typeface="+mn-lt"/>
                  <a:ea typeface="+mn-ea"/>
                  <a:cs typeface="+mn-cs"/>
                </a:rPr>
                <a:t>Decision Variables:</a:t>
              </a:r>
            </a:p>
            <a:p>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𝑤</m:t>
                      </m:r>
                    </m:e>
                    <m:sub>
                      <m:r>
                        <a:rPr lang="en-US" sz="1100" b="0" i="1">
                          <a:solidFill>
                            <a:schemeClr val="tx1"/>
                          </a:solidFill>
                          <a:effectLst/>
                          <a:latin typeface="Cambria Math" panose="02040503050406030204" pitchFamily="18" charset="0"/>
                          <a:ea typeface="+mn-ea"/>
                          <a:cs typeface="+mn-cs"/>
                        </a:rPr>
                        <m:t>𝑖</m:t>
                      </m:r>
                    </m:sub>
                  </m:sSub>
                </m:oMath>
              </a14:m>
              <a:r>
                <a:rPr lang="fi-FI" sz="1100" b="0" i="0">
                  <a:solidFill>
                    <a:schemeClr val="tx1"/>
                  </a:solidFill>
                  <a:effectLst/>
                  <a:latin typeface="+mn-lt"/>
                  <a:ea typeface="+mn-ea"/>
                  <a:cs typeface="+mn-cs"/>
                </a:rPr>
                <a:t>​: The proportion of the total capital allocated to the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-th</a:t>
              </a:r>
              <a:r>
                <a:rPr lang="fi-FI" sz="1100" b="0" i="0" baseline="0">
                  <a:solidFill>
                    <a:schemeClr val="tx1"/>
                  </a:solidFill>
                  <a:effectLst/>
                  <a:latin typeface="+mn-lt"/>
                  <a:ea typeface="+mn-ea"/>
                  <a:cs typeface="+mn-cs"/>
                </a:rPr>
                <a:t> </a:t>
              </a:r>
              <a:r>
                <a:rPr lang="fi-FI" sz="1100" b="0" i="0">
                  <a:solidFill>
                    <a:schemeClr val="tx1"/>
                  </a:solidFill>
                  <a:effectLst/>
                  <a:latin typeface="+mn-lt"/>
                  <a:ea typeface="+mn-ea"/>
                  <a:cs typeface="+mn-cs"/>
                </a:rPr>
                <a:t>industry fund.</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Parameters:</a:t>
              </a:r>
              <a:endParaRPr lang="en-FI">
                <a:effectLst/>
              </a:endParaRPr>
            </a:p>
            <a:p>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0">
                          <a:solidFill>
                            <a:schemeClr val="tx1"/>
                          </a:solidFill>
                          <a:effectLst/>
                          <a:latin typeface="Cambria Math" panose="02040503050406030204" pitchFamily="18" charset="0"/>
                          <a:ea typeface="+mn-ea"/>
                          <a:cs typeface="+mn-cs"/>
                        </a:rPr>
                        <m:t>𝜇</m:t>
                      </m:r>
                    </m:e>
                    <m:sub>
                      <m:r>
                        <a:rPr lang="fi-FI" sz="1100" b="0" i="0">
                          <a:solidFill>
                            <a:schemeClr val="tx1"/>
                          </a:solidFill>
                          <a:effectLst/>
                          <a:latin typeface="Cambria Math" panose="02040503050406030204" pitchFamily="18" charset="0"/>
                          <a:ea typeface="+mn-ea"/>
                          <a:cs typeface="+mn-cs"/>
                        </a:rPr>
                        <m:t>𝑖</m:t>
                      </m:r>
                    </m:sub>
                  </m:sSub>
                </m:oMath>
              </a14:m>
              <a:r>
                <a:rPr lang="fi-FI" sz="1100" b="0" i="0">
                  <a:solidFill>
                    <a:schemeClr val="tx1"/>
                  </a:solidFill>
                  <a:effectLst/>
                  <a:latin typeface="+mn-lt"/>
                  <a:ea typeface="+mn-ea"/>
                  <a:cs typeface="+mn-cs"/>
                </a:rPr>
                <a:t>​: The expected monthly return for the</a:t>
              </a:r>
              <a:r>
                <a:rPr lang="fi-FI" sz="1100" b="0" i="0" baseline="0">
                  <a:solidFill>
                    <a:schemeClr val="tx1"/>
                  </a:solidFill>
                  <a:effectLst/>
                  <a:latin typeface="+mn-lt"/>
                  <a:ea typeface="+mn-ea"/>
                  <a:cs typeface="+mn-cs"/>
                </a:rPr>
                <a:t> i-th</a:t>
              </a:r>
              <a:r>
                <a:rPr lang="fi-FI" sz="1100" b="0" i="0">
                  <a:solidFill>
                    <a:schemeClr val="tx1"/>
                  </a:solidFill>
                  <a:effectLst/>
                  <a:latin typeface="+mn-lt"/>
                  <a:ea typeface="+mn-ea"/>
                  <a:cs typeface="+mn-cs"/>
                </a:rPr>
                <a:t> industry fund.</a:t>
              </a:r>
              <a:endParaRPr lang="en-FI">
                <a:effectLst/>
              </a:endParaRPr>
            </a:p>
            <a:p>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𝜎</m:t>
                      </m:r>
                    </m:e>
                    <m:sub>
                      <m:r>
                        <a:rPr lang="fi-FI" sz="1100" b="0" i="1">
                          <a:solidFill>
                            <a:schemeClr val="tx1"/>
                          </a:solidFill>
                          <a:effectLst/>
                          <a:latin typeface="Cambria Math" panose="02040503050406030204" pitchFamily="18" charset="0"/>
                          <a:ea typeface="+mn-ea"/>
                          <a:cs typeface="+mn-cs"/>
                        </a:rPr>
                        <m:t>𝑖</m:t>
                      </m:r>
                    </m:sub>
                  </m:sSub>
                </m:oMath>
              </a14:m>
              <a:r>
                <a:rPr lang="fi-FI" sz="1100" b="0" i="0">
                  <a:solidFill>
                    <a:schemeClr val="tx1"/>
                  </a:solidFill>
                  <a:effectLst/>
                  <a:latin typeface="+mn-lt"/>
                  <a:ea typeface="+mn-ea"/>
                  <a:cs typeface="+mn-cs"/>
                </a:rPr>
                <a:t>​: The standard deviation of monthly returns for the </a:t>
              </a:r>
              <a:r>
                <a:rPr lang="fi-FI" sz="1100" b="0" i="1">
                  <a:solidFill>
                    <a:schemeClr val="tx1"/>
                  </a:solidFill>
                  <a:effectLst/>
                  <a:latin typeface="+mn-lt"/>
                  <a:ea typeface="+mn-ea"/>
                  <a:cs typeface="+mn-cs"/>
                </a:rPr>
                <a:t>i-th</a:t>
              </a:r>
              <a:r>
                <a:rPr lang="fi-FI" sz="1100" b="0" i="0">
                  <a:solidFill>
                    <a:schemeClr val="tx1"/>
                  </a:solidFill>
                  <a:effectLst/>
                  <a:latin typeface="+mn-lt"/>
                  <a:ea typeface="+mn-ea"/>
                  <a:cs typeface="+mn-cs"/>
                </a:rPr>
                <a:t> industry fund (representing risk).</a:t>
              </a:r>
              <a:endParaRPr lang="en-FI">
                <a:effectLst/>
              </a:endParaRPr>
            </a:p>
            <a:p>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𝑅</m:t>
                      </m:r>
                    </m:e>
                    <m:sub>
                      <m:r>
                        <a:rPr lang="en-US" sz="1100" b="0" i="1">
                          <a:solidFill>
                            <a:schemeClr val="tx1"/>
                          </a:solidFill>
                          <a:effectLst/>
                          <a:latin typeface="Cambria Math" panose="02040503050406030204" pitchFamily="18" charset="0"/>
                          <a:ea typeface="+mn-ea"/>
                          <a:cs typeface="+mn-cs"/>
                        </a:rPr>
                        <m:t>𝑚𝑖</m:t>
                      </m:r>
                      <m:r>
                        <a:rPr lang="fi-FI" sz="1100" b="0" i="1">
                          <a:solidFill>
                            <a:schemeClr val="tx1"/>
                          </a:solidFill>
                          <a:effectLst/>
                          <a:latin typeface="Cambria Math" panose="02040503050406030204" pitchFamily="18" charset="0"/>
                          <a:ea typeface="+mn-ea"/>
                          <a:cs typeface="+mn-cs"/>
                        </a:rPr>
                        <m:t>𝑛</m:t>
                      </m:r>
                    </m:sub>
                  </m:sSub>
                </m:oMath>
              </a14:m>
              <a:r>
                <a:rPr lang="fi-FI" sz="1100" b="0" i="0">
                  <a:solidFill>
                    <a:schemeClr val="tx1"/>
                  </a:solidFill>
                  <a:effectLst/>
                  <a:latin typeface="+mn-lt"/>
                  <a:ea typeface="+mn-ea"/>
                  <a:cs typeface="+mn-cs"/>
                </a:rPr>
                <a:t>​: The minimum required monthly expected return (1.5% in this case).</a:t>
              </a:r>
              <a:endParaRPr lang="en-FI">
                <a:effectLst/>
              </a:endParaRP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Objective Function:</a:t>
              </a:r>
            </a:p>
            <a:p>
              <a:r>
                <a:rPr lang="fi-FI" sz="1100" b="0" i="0">
                  <a:solidFill>
                    <a:schemeClr val="tx1"/>
                  </a:solidFill>
                  <a:effectLst/>
                  <a:latin typeface="+mn-lt"/>
                  <a:ea typeface="+mn-ea"/>
                  <a:cs typeface="+mn-cs"/>
                </a:rPr>
                <a:t>Minimize the portfolio's risk (variance</a:t>
              </a:r>
              <a:r>
                <a:rPr lang="fi-FI" sz="1100" b="0" i="0" baseline="0">
                  <a:solidFill>
                    <a:schemeClr val="tx1"/>
                  </a:solidFill>
                  <a:effectLst/>
                  <a:latin typeface="+mn-lt"/>
                  <a:ea typeface="+mn-ea"/>
                  <a:cs typeface="+mn-cs"/>
                </a:rPr>
                <a:t> of returns)</a:t>
              </a:r>
              <a:r>
                <a:rPr lang="fi-FI" sz="1100" b="0" i="0">
                  <a:solidFill>
                    <a:schemeClr val="tx1"/>
                  </a:solidFill>
                  <a:effectLst/>
                  <a:latin typeface="+mn-lt"/>
                  <a:ea typeface="+mn-ea"/>
                  <a:cs typeface="+mn-cs"/>
                </a:rPr>
                <a:t>, which is typically a function of the weights and standard deviation</a:t>
              </a:r>
              <a:r>
                <a:rPr lang="fi-FI" sz="1100" b="0" i="0" baseline="0">
                  <a:solidFill>
                    <a:schemeClr val="tx1"/>
                  </a:solidFill>
                  <a:effectLst/>
                  <a:latin typeface="+mn-lt"/>
                  <a:ea typeface="+mn-ea"/>
                  <a:cs typeface="+mn-cs"/>
                </a:rPr>
                <a:t> of the returns</a:t>
              </a:r>
              <a:endParaRPr lang="fi-FI" sz="1100" b="0" i="0">
                <a:solidFill>
                  <a:schemeClr val="tx1"/>
                </a:solidFill>
                <a:effectLst/>
                <a:latin typeface="+mn-lt"/>
                <a:ea typeface="+mn-ea"/>
                <a:cs typeface="+mn-cs"/>
              </a:endParaRPr>
            </a:p>
            <a:p>
              <a:endParaRPr lang="fi-FI" sz="1100" b="1" i="0">
                <a:solidFill>
                  <a:schemeClr val="tx1"/>
                </a:solidFill>
                <a:effectLst/>
                <a:latin typeface="+mn-lt"/>
                <a:ea typeface="+mn-ea"/>
                <a:cs typeface="+mn-cs"/>
              </a:endParaRPr>
            </a:p>
            <a:p>
              <a:r>
                <a:rPr lang="en-US" sz="1100" b="0">
                  <a:solidFill>
                    <a:schemeClr val="tx1"/>
                  </a:solidFill>
                  <a:effectLst/>
                  <a:ea typeface="+mn-ea"/>
                  <a:cs typeface="+mn-cs"/>
                </a:rPr>
                <a:t> </a:t>
              </a:r>
              <a14:m>
                <m:oMath xmlns:m="http://schemas.openxmlformats.org/officeDocument/2006/math">
                  <m:r>
                    <m:rPr>
                      <m:sty m:val="p"/>
                    </m:rPr>
                    <a:rPr lang="en-US" sz="1100" b="0" i="0">
                      <a:solidFill>
                        <a:schemeClr val="tx1"/>
                      </a:solidFill>
                      <a:effectLst/>
                      <a:latin typeface="Cambria Math" panose="02040503050406030204" pitchFamily="18" charset="0"/>
                      <a:ea typeface="+mn-ea"/>
                      <a:cs typeface="+mn-cs"/>
                    </a:rPr>
                    <m:t>min</m:t>
                  </m:r>
                  <m:r>
                    <a:rPr lang="en-US" sz="1100" b="0" i="0">
                      <a:solidFill>
                        <a:schemeClr val="tx1"/>
                      </a:solidFill>
                      <a:effectLst/>
                      <a:latin typeface="Cambria Math" panose="02040503050406030204" pitchFamily="18" charset="0"/>
                      <a:ea typeface="+mn-ea"/>
                      <a:cs typeface="+mn-cs"/>
                    </a:rPr>
                    <m:t> </m:t>
                  </m:r>
                  <m:sSubSup>
                    <m:sSubSupPr>
                      <m:ctrlPr>
                        <a:rPr lang="el-GR" sz="1100" b="0" i="1">
                          <a:solidFill>
                            <a:schemeClr val="tx1"/>
                          </a:solidFill>
                          <a:effectLst/>
                          <a:latin typeface="Cambria Math" panose="02040503050406030204" pitchFamily="18" charset="0"/>
                          <a:ea typeface="Cambria Math" panose="02040503050406030204" pitchFamily="18" charset="0"/>
                          <a:cs typeface="+mn-cs"/>
                        </a:rPr>
                      </m:ctrlPr>
                    </m:sSubSupPr>
                    <m:e>
                      <m:r>
                        <m:rPr>
                          <m:sty m:val="p"/>
                        </m:rPr>
                        <a:rPr lang="el-GR" sz="1100" b="0" i="1">
                          <a:solidFill>
                            <a:schemeClr val="tx1"/>
                          </a:solidFill>
                          <a:effectLst/>
                          <a:latin typeface="Cambria Math" panose="02040503050406030204" pitchFamily="18" charset="0"/>
                          <a:ea typeface="+mn-ea"/>
                          <a:cs typeface="+mn-cs"/>
                        </a:rPr>
                        <m:t>σ</m:t>
                      </m:r>
                    </m:e>
                    <m:sub>
                      <m:r>
                        <a:rPr lang="en-US" sz="1100" b="0" i="1">
                          <a:solidFill>
                            <a:schemeClr val="tx1"/>
                          </a:solidFill>
                          <a:effectLst/>
                          <a:latin typeface="Cambria Math" panose="02040503050406030204" pitchFamily="18" charset="0"/>
                          <a:ea typeface="Cambria Math" panose="02040503050406030204" pitchFamily="18" charset="0"/>
                          <a:cs typeface="+mn-cs"/>
                        </a:rPr>
                        <m:t>𝑝</m:t>
                      </m:r>
                    </m:sub>
                    <m:sup>
                      <m:r>
                        <a:rPr lang="en-US" sz="1100" b="0" i="1">
                          <a:solidFill>
                            <a:schemeClr val="tx1"/>
                          </a:solidFill>
                          <a:effectLst/>
                          <a:latin typeface="Cambria Math" panose="02040503050406030204" pitchFamily="18" charset="0"/>
                          <a:ea typeface="Cambria Math" panose="02040503050406030204" pitchFamily="18" charset="0"/>
                          <a:cs typeface="+mn-cs"/>
                        </a:rPr>
                        <m:t>2</m:t>
                      </m:r>
                    </m:sup>
                  </m:sSubSup>
                  <m:r>
                    <a:rPr lang="en-US" sz="1100" b="0" i="0">
                      <a:solidFill>
                        <a:schemeClr val="tx1"/>
                      </a:solidFill>
                      <a:effectLst/>
                      <a:latin typeface="Cambria Math" panose="02040503050406030204" pitchFamily="18" charset="0"/>
                      <a:ea typeface="Cambria Math" panose="02040503050406030204" pitchFamily="18" charset="0"/>
                      <a:cs typeface="+mn-cs"/>
                    </a:rPr>
                    <m:t>=</m:t>
                  </m:r>
                  <m:nary>
                    <m:naryPr>
                      <m:chr m:val="∑"/>
                      <m:ctrlPr>
                        <a:rPr lang="en-US" sz="1100" b="0" i="1">
                          <a:solidFill>
                            <a:schemeClr val="tx1"/>
                          </a:solidFill>
                          <a:effectLst/>
                          <a:latin typeface="Cambria Math" panose="02040503050406030204" pitchFamily="18" charset="0"/>
                          <a:ea typeface="+mn-ea"/>
                          <a:cs typeface="+mn-cs"/>
                        </a:rPr>
                      </m:ctrlPr>
                    </m:naryPr>
                    <m:sub>
                      <m:r>
                        <a:rPr lang="en-US" sz="1100" b="0" i="1">
                          <a:solidFill>
                            <a:schemeClr val="tx1"/>
                          </a:solidFill>
                          <a:effectLst/>
                          <a:latin typeface="Cambria Math" panose="02040503050406030204" pitchFamily="18" charset="0"/>
                          <a:ea typeface="+mn-ea"/>
                          <a:cs typeface="+mn-cs"/>
                        </a:rPr>
                        <m:t>𝑠</m:t>
                      </m:r>
                      <m:r>
                        <a:rPr lang="en-US" sz="1100" b="0" i="1">
                          <a:solidFill>
                            <a:schemeClr val="tx1"/>
                          </a:solidFill>
                          <a:effectLst/>
                          <a:latin typeface="Cambria Math" panose="02040503050406030204" pitchFamily="18" charset="0"/>
                          <a:ea typeface="+mn-ea"/>
                          <a:cs typeface="+mn-cs"/>
                        </a:rPr>
                        <m:t>=1</m:t>
                      </m:r>
                    </m:sub>
                    <m:sup>
                      <m:r>
                        <a:rPr lang="en-US" sz="1100" b="0" i="1">
                          <a:solidFill>
                            <a:schemeClr val="tx1"/>
                          </a:solidFill>
                          <a:effectLst/>
                          <a:latin typeface="Cambria Math" panose="02040503050406030204" pitchFamily="18" charset="0"/>
                          <a:ea typeface="+mn-ea"/>
                          <a:cs typeface="+mn-cs"/>
                        </a:rPr>
                        <m:t>𝑆</m:t>
                      </m:r>
                    </m:sup>
                    <m:e>
                      <m:sSup>
                        <m:sSupPr>
                          <m:ctrlPr>
                            <a:rPr lang="en-US" sz="1100" b="0" i="1">
                              <a:solidFill>
                                <a:schemeClr val="tx1"/>
                              </a:solidFill>
                              <a:effectLst/>
                              <a:latin typeface="Cambria Math" panose="02040503050406030204" pitchFamily="18" charset="0"/>
                              <a:ea typeface="+mn-ea"/>
                              <a:cs typeface="+mn-cs"/>
                            </a:rPr>
                          </m:ctrlPr>
                        </m:sSupPr>
                        <m:e>
                          <m:r>
                            <a:rPr lang="en-US" sz="1100" b="0" i="1">
                              <a:solidFill>
                                <a:schemeClr val="tx1"/>
                              </a:solidFill>
                              <a:effectLst/>
                              <a:latin typeface="Cambria Math" panose="02040503050406030204" pitchFamily="18" charset="0"/>
                              <a:ea typeface="+mn-ea"/>
                              <a:cs typeface="+mn-cs"/>
                            </a:rPr>
                            <m:t>(</m:t>
                          </m:r>
                          <m:nary>
                            <m:naryPr>
                              <m:chr m:val="∑"/>
                              <m:ctrlPr>
                                <a:rPr lang="en-US" sz="1100" b="0" i="1">
                                  <a:solidFill>
                                    <a:schemeClr val="tx1"/>
                                  </a:solidFill>
                                  <a:effectLst/>
                                  <a:latin typeface="Cambria Math" panose="02040503050406030204" pitchFamily="18" charset="0"/>
                                  <a:ea typeface="+mn-ea"/>
                                  <a:cs typeface="+mn-cs"/>
                                </a:rPr>
                              </m:ctrlPr>
                            </m:naryPr>
                            <m:sub>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=1</m:t>
                              </m:r>
                            </m:sub>
                            <m:sup>
                              <m:r>
                                <a:rPr lang="en-US" sz="1100" b="0" i="1">
                                  <a:solidFill>
                                    <a:schemeClr val="tx1"/>
                                  </a:solidFill>
                                  <a:effectLst/>
                                  <a:latin typeface="Cambria Math" panose="02040503050406030204" pitchFamily="18" charset="0"/>
                                  <a:ea typeface="+mn-ea"/>
                                  <a:cs typeface="+mn-cs"/>
                                </a:rPr>
                                <m:t>𝑛</m:t>
                              </m:r>
                            </m:sup>
                            <m:e>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𝑤</m:t>
                                  </m:r>
                                </m:e>
                                <m:sub>
                                  <m:r>
                                    <a:rPr lang="en-US" sz="1100" b="0" i="1">
                                      <a:solidFill>
                                        <a:schemeClr val="tx1"/>
                                      </a:solidFill>
                                      <a:effectLst/>
                                      <a:latin typeface="Cambria Math" panose="02040503050406030204" pitchFamily="18" charset="0"/>
                                      <a:ea typeface="+mn-ea"/>
                                      <a:cs typeface="+mn-cs"/>
                                    </a:rPr>
                                    <m:t>𝑖</m:t>
                                  </m:r>
                                </m:sub>
                              </m:sSub>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𝑟</m:t>
                                  </m:r>
                                </m:e>
                                <m:sub>
                                  <m:r>
                                    <a:rPr lang="en-US" sz="1100" b="0" i="1">
                                      <a:solidFill>
                                        <a:schemeClr val="tx1"/>
                                      </a:solidFill>
                                      <a:effectLst/>
                                      <a:latin typeface="Cambria Math" panose="02040503050406030204" pitchFamily="18" charset="0"/>
                                      <a:ea typeface="+mn-ea"/>
                                      <a:cs typeface="+mn-cs"/>
                                    </a:rPr>
                                    <m:t>𝑖𝑠</m:t>
                                  </m:r>
                                </m:sub>
                              </m:sSub>
                              <m:r>
                                <a:rPr lang="en-US" sz="1100" b="0" i="1">
                                  <a:solidFill>
                                    <a:schemeClr val="tx1"/>
                                  </a:solidFill>
                                  <a:effectLst/>
                                  <a:latin typeface="Cambria Math" panose="02040503050406030204" pitchFamily="18" charset="0"/>
                                  <a:ea typeface="+mn-ea"/>
                                  <a:cs typeface="+mn-cs"/>
                                </a:rPr>
                                <m:t>−</m:t>
                              </m:r>
                              <m:acc>
                                <m:accPr>
                                  <m:chr m:val="̅"/>
                                  <m:ctrlPr>
                                    <a:rPr lang="en-US" sz="1100" b="0" i="1">
                                      <a:solidFill>
                                        <a:schemeClr val="tx1"/>
                                      </a:solidFill>
                                      <a:effectLst/>
                                      <a:latin typeface="Cambria Math" panose="02040503050406030204" pitchFamily="18" charset="0"/>
                                      <a:ea typeface="+mn-ea"/>
                                      <a:cs typeface="+mn-cs"/>
                                    </a:rPr>
                                  </m:ctrlPr>
                                </m:accPr>
                                <m:e>
                                  <m:r>
                                    <a:rPr lang="en-US" sz="1100" b="0" i="1">
                                      <a:solidFill>
                                        <a:schemeClr val="tx1"/>
                                      </a:solidFill>
                                      <a:effectLst/>
                                      <a:latin typeface="Cambria Math" panose="02040503050406030204" pitchFamily="18" charset="0"/>
                                      <a:ea typeface="+mn-ea"/>
                                      <a:cs typeface="+mn-cs"/>
                                    </a:rPr>
                                    <m:t>𝑟</m:t>
                                  </m:r>
                                </m:e>
                              </m:acc>
                            </m:e>
                          </m:nary>
                          <m:r>
                            <a:rPr lang="en-US" sz="1100" b="0" i="1">
                              <a:solidFill>
                                <a:schemeClr val="tx1"/>
                              </a:solidFill>
                              <a:effectLst/>
                              <a:latin typeface="Cambria Math" panose="02040503050406030204" pitchFamily="18" charset="0"/>
                              <a:ea typeface="+mn-ea"/>
                              <a:cs typeface="+mn-cs"/>
                            </a:rPr>
                            <m:t>)</m:t>
                          </m:r>
                        </m:e>
                        <m:sup>
                          <m:r>
                            <a:rPr lang="en-US" sz="1100" b="0" i="1">
                              <a:solidFill>
                                <a:schemeClr val="tx1"/>
                              </a:solidFill>
                              <a:effectLst/>
                              <a:latin typeface="Cambria Math" panose="02040503050406030204" pitchFamily="18" charset="0"/>
                              <a:ea typeface="+mn-ea"/>
                              <a:cs typeface="+mn-cs"/>
                            </a:rPr>
                            <m:t>2</m:t>
                          </m:r>
                        </m:sup>
                      </m:sSup>
                    </m:e>
                  </m:nary>
                  <m:r>
                    <a:rPr lang="en-US" sz="1100" b="0" i="0">
                      <a:solidFill>
                        <a:schemeClr val="tx1"/>
                      </a:solidFill>
                      <a:effectLst/>
                      <a:latin typeface="Cambria Math" panose="02040503050406030204" pitchFamily="18" charset="0"/>
                      <a:ea typeface="+mn-ea"/>
                      <a:cs typeface="+mn-cs"/>
                    </a:rPr>
                    <m:t> </m:t>
                  </m:r>
                </m:oMath>
              </a14:m>
              <a:endParaRPr lang="fi-FI" sz="1100" b="1" i="0">
                <a:solidFill>
                  <a:schemeClr val="tx1"/>
                </a:solidFill>
                <a:effectLst/>
                <a:latin typeface="+mn-lt"/>
                <a:ea typeface="+mn-ea"/>
                <a:cs typeface="+mn-cs"/>
              </a:endParaRPr>
            </a:p>
            <a:p>
              <a:endParaRPr lang="fi-FI" sz="1100" b="1" i="0">
                <a:solidFill>
                  <a:schemeClr val="tx1"/>
                </a:solidFill>
                <a:effectLst/>
                <a:latin typeface="+mn-lt"/>
                <a:ea typeface="+mn-ea"/>
                <a:cs typeface="+mn-cs"/>
              </a:endParaRP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Constraints:</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Capital Allocation Constraints</a:t>
              </a:r>
              <a:r>
                <a:rPr lang="fi-FI" sz="1100" b="0" i="0">
                  <a:solidFill>
                    <a:schemeClr val="tx1"/>
                  </a:solidFill>
                  <a:effectLst/>
                  <a:latin typeface="+mn-lt"/>
                  <a:ea typeface="+mn-ea"/>
                  <a:cs typeface="+mn-cs"/>
                </a:rPr>
                <a:t>:</a:t>
              </a:r>
            </a:p>
            <a:p>
              <a:r>
                <a:rPr lang="fi-FI" sz="1100" b="0" i="0">
                  <a:solidFill>
                    <a:schemeClr val="tx1"/>
                  </a:solidFill>
                  <a:effectLst/>
                  <a:latin typeface="+mn-lt"/>
                  <a:ea typeface="+mn-ea"/>
                  <a:cs typeface="+mn-cs"/>
                </a:rPr>
                <a:t>The sum of the weights must equal 100% of the capital</a:t>
              </a:r>
            </a:p>
            <a:p>
              <a:r>
                <a:rPr lang="en-US" sz="1100" b="0">
                  <a:solidFill>
                    <a:schemeClr val="tx1"/>
                  </a:solidFill>
                  <a:effectLst/>
                  <a:ea typeface="+mn-ea"/>
                  <a:cs typeface="+mn-cs"/>
                </a:rPr>
                <a:t> </a:t>
              </a:r>
              <a14:m>
                <m:oMath xmlns:m="http://schemas.openxmlformats.org/officeDocument/2006/math">
                  <m:nary>
                    <m:naryPr>
                      <m:chr m:val="∑"/>
                      <m:ctrlPr>
                        <a:rPr lang="en-US" sz="1100" b="0" i="1">
                          <a:solidFill>
                            <a:schemeClr val="tx1"/>
                          </a:solidFill>
                          <a:effectLst/>
                          <a:latin typeface="Cambria Math" panose="02040503050406030204" pitchFamily="18" charset="0"/>
                          <a:ea typeface="+mn-ea"/>
                          <a:cs typeface="+mn-cs"/>
                        </a:rPr>
                      </m:ctrlPr>
                    </m:naryPr>
                    <m:sub>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=1</m:t>
                      </m:r>
                    </m:sub>
                    <m:sup>
                      <m:r>
                        <a:rPr lang="en-US" sz="1100" b="0" i="1">
                          <a:solidFill>
                            <a:schemeClr val="tx1"/>
                          </a:solidFill>
                          <a:effectLst/>
                          <a:latin typeface="Cambria Math" panose="02040503050406030204" pitchFamily="18" charset="0"/>
                          <a:ea typeface="+mn-ea"/>
                          <a:cs typeface="+mn-cs"/>
                        </a:rPr>
                        <m:t>12</m:t>
                      </m:r>
                    </m:sup>
                    <m:e>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𝑤</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mn-ea"/>
                          <a:cs typeface="+mn-cs"/>
                        </a:rPr>
                        <m:t>=1</m:t>
                      </m:r>
                    </m:e>
                  </m:nary>
                </m:oMath>
              </a14:m>
              <a:endParaRPr lang="en-US" sz="1100" b="0">
                <a:solidFill>
                  <a:schemeClr val="tx1"/>
                </a:solidFill>
                <a:effectLst/>
                <a:ea typeface="+mn-ea"/>
                <a:cs typeface="+mn-cs"/>
              </a:endParaRP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Industry-Specific Constraints</a:t>
              </a:r>
              <a:r>
                <a:rPr lang="fi-FI" sz="1100" b="0" i="0">
                  <a:solidFill>
                    <a:schemeClr val="tx1"/>
                  </a:solidFill>
                  <a:effectLst/>
                  <a:latin typeface="+mn-lt"/>
                  <a:ea typeface="+mn-ea"/>
                  <a:cs typeface="+mn-cs"/>
                </a:rPr>
                <a:t>:</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most 1% of the capital can be allocated to the NoDur fund</a:t>
              </a:r>
            </a:p>
            <a:p>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𝑤</m:t>
                      </m:r>
                    </m:e>
                    <m:sub>
                      <m:r>
                        <a:rPr lang="en-US" sz="1100" b="0" i="1">
                          <a:solidFill>
                            <a:schemeClr val="tx1"/>
                          </a:solidFill>
                          <a:effectLst/>
                          <a:latin typeface="Cambria Math" panose="02040503050406030204" pitchFamily="18" charset="0"/>
                          <a:ea typeface="+mn-ea"/>
                          <a:cs typeface="+mn-cs"/>
                        </a:rPr>
                        <m:t>𝑁𝑜𝐷𝑢𝑟</m:t>
                      </m:r>
                    </m:sub>
                  </m:sSub>
                  <m:r>
                    <a:rPr lang="en-US" sz="1100" b="0" i="1">
                      <a:solidFill>
                        <a:schemeClr val="tx1"/>
                      </a:solidFill>
                      <a:effectLst/>
                      <a:latin typeface="Cambria Math" panose="02040503050406030204" pitchFamily="18" charset="0"/>
                      <a:ea typeface="Cambria Math" panose="02040503050406030204" pitchFamily="18" charset="0"/>
                      <a:cs typeface="+mn-cs"/>
                    </a:rPr>
                    <m:t>≤0.01</m:t>
                  </m:r>
                </m:oMath>
              </a14:m>
              <a:r>
                <a:rPr lang="fi-FI" sz="1100" b="0" i="0">
                  <a:solidFill>
                    <a:schemeClr val="tx1"/>
                  </a:solidFill>
                  <a:effectLst/>
                  <a:latin typeface="+mn-lt"/>
                  <a:ea typeface="+mn-ea"/>
                  <a:cs typeface="+mn-cs"/>
                </a:rPr>
                <a:t> </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most 2% of the capital can be allocated to the Enrgy fund</a:t>
              </a:r>
            </a:p>
            <a:p>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𝑤</m:t>
                      </m:r>
                    </m:e>
                    <m:sub>
                      <m:r>
                        <a:rPr lang="en-US" sz="1100" b="0" i="1">
                          <a:solidFill>
                            <a:schemeClr val="tx1"/>
                          </a:solidFill>
                          <a:effectLst/>
                          <a:latin typeface="Cambria Math" panose="02040503050406030204" pitchFamily="18" charset="0"/>
                          <a:ea typeface="+mn-ea"/>
                          <a:cs typeface="+mn-cs"/>
                        </a:rPr>
                        <m:t>𝐸𝑛𝑟𝑔𝑦</m:t>
                      </m:r>
                    </m:sub>
                  </m:sSub>
                  <m:r>
                    <a:rPr lang="en-US" sz="1100" b="0" i="1">
                      <a:solidFill>
                        <a:schemeClr val="tx1"/>
                      </a:solidFill>
                      <a:effectLst/>
                      <a:latin typeface="Cambria Math" panose="02040503050406030204" pitchFamily="18" charset="0"/>
                      <a:ea typeface="+mn-ea"/>
                      <a:cs typeface="+mn-cs"/>
                    </a:rPr>
                    <m:t>≤0.02</m:t>
                  </m:r>
                </m:oMath>
              </a14:m>
              <a:r>
                <a:rPr lang="fi-FI" sz="1100" b="0" i="0">
                  <a:solidFill>
                    <a:schemeClr val="tx1"/>
                  </a:solidFill>
                  <a:effectLst/>
                  <a:latin typeface="+mn-lt"/>
                  <a:ea typeface="+mn-ea"/>
                  <a:cs typeface="+mn-cs"/>
                </a:rPr>
                <a:t> </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least 7% of the capital should be invested in the Hlth fund</a:t>
              </a:r>
            </a:p>
            <a:p>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𝑤</m:t>
                      </m:r>
                    </m:e>
                    <m:sub>
                      <m:r>
                        <a:rPr lang="en-US" sz="1100" b="0" i="1">
                          <a:solidFill>
                            <a:schemeClr val="tx1"/>
                          </a:solidFill>
                          <a:effectLst/>
                          <a:latin typeface="Cambria Math" panose="02040503050406030204" pitchFamily="18" charset="0"/>
                          <a:ea typeface="+mn-ea"/>
                          <a:cs typeface="+mn-cs"/>
                        </a:rPr>
                        <m:t>𝐻𝑙𝑡h</m:t>
                      </m:r>
                    </m:sub>
                  </m:sSub>
                  <m:r>
                    <a:rPr lang="en-US" sz="1100" b="0" i="1">
                      <a:solidFill>
                        <a:schemeClr val="tx1"/>
                      </a:solidFill>
                      <a:effectLst/>
                      <a:latin typeface="Cambria Math" panose="02040503050406030204" pitchFamily="18" charset="0"/>
                      <a:ea typeface="+mn-ea"/>
                      <a:cs typeface="+mn-cs"/>
                    </a:rPr>
                    <m:t>≥0.07</m:t>
                  </m:r>
                </m:oMath>
              </a14:m>
              <a:r>
                <a:rPr lang="fi-FI" sz="1100" b="0" i="0">
                  <a:solidFill>
                    <a:schemeClr val="tx1"/>
                  </a:solidFill>
                  <a:effectLst/>
                  <a:latin typeface="+mn-lt"/>
                  <a:ea typeface="+mn-ea"/>
                  <a:cs typeface="+mn-cs"/>
                </a:rPr>
                <a:t> </a:t>
              </a:r>
              <a:endParaRPr lang="en-FI">
                <a:effectLst/>
              </a:endParaRP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Return Constraint</a:t>
              </a:r>
              <a:r>
                <a:rPr lang="fi-FI" sz="1100" b="0" i="0">
                  <a:solidFill>
                    <a:schemeClr val="tx1"/>
                  </a:solidFill>
                  <a:effectLst/>
                  <a:latin typeface="+mn-lt"/>
                  <a:ea typeface="+mn-ea"/>
                  <a:cs typeface="+mn-cs"/>
                </a:rPr>
                <a:t>:</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The portfolio's expected monthly return must be at least 1.5%</a:t>
              </a:r>
            </a:p>
            <a:p>
              <a14:m>
                <m:oMath xmlns:m="http://schemas.openxmlformats.org/officeDocument/2006/math">
                  <m:nary>
                    <m:naryPr>
                      <m:chr m:val="∑"/>
                      <m:ctrlPr>
                        <a:rPr lang="en-US" sz="1100" b="0" i="1">
                          <a:solidFill>
                            <a:schemeClr val="tx1"/>
                          </a:solidFill>
                          <a:effectLst/>
                          <a:latin typeface="Cambria Math" panose="02040503050406030204" pitchFamily="18" charset="0"/>
                          <a:ea typeface="+mn-ea"/>
                          <a:cs typeface="+mn-cs"/>
                        </a:rPr>
                      </m:ctrlPr>
                    </m:naryPr>
                    <m:sub>
                      <m:r>
                        <a:rPr lang="en-US" sz="1100" b="0" i="1">
                          <a:solidFill>
                            <a:schemeClr val="tx1"/>
                          </a:solidFill>
                          <a:effectLst/>
                          <a:latin typeface="Cambria Math" panose="02040503050406030204" pitchFamily="18" charset="0"/>
                          <a:ea typeface="+mn-ea"/>
                          <a:cs typeface="+mn-cs"/>
                        </a:rPr>
                        <m:t>𝑖</m:t>
                      </m:r>
                      <m:r>
                        <a:rPr lang="en-US" sz="1100" b="0" i="1">
                          <a:solidFill>
                            <a:schemeClr val="tx1"/>
                          </a:solidFill>
                          <a:effectLst/>
                          <a:latin typeface="Cambria Math" panose="02040503050406030204" pitchFamily="18" charset="0"/>
                          <a:ea typeface="+mn-ea"/>
                          <a:cs typeface="+mn-cs"/>
                        </a:rPr>
                        <m:t>=1</m:t>
                      </m:r>
                    </m:sub>
                    <m:sup>
                      <m:r>
                        <a:rPr lang="en-US" sz="1100" b="0" i="1">
                          <a:solidFill>
                            <a:schemeClr val="tx1"/>
                          </a:solidFill>
                          <a:effectLst/>
                          <a:latin typeface="Cambria Math" panose="02040503050406030204" pitchFamily="18" charset="0"/>
                          <a:ea typeface="+mn-ea"/>
                          <a:cs typeface="+mn-cs"/>
                        </a:rPr>
                        <m:t>12</m:t>
                      </m:r>
                    </m:sup>
                    <m:e>
                      <m:sSub>
                        <m:sSubPr>
                          <m:ctrlPr>
                            <a:rPr lang="fi-FI" sz="1100" b="0" i="1">
                              <a:solidFill>
                                <a:schemeClr val="tx1"/>
                              </a:solidFill>
                              <a:effectLst/>
                              <a:latin typeface="Cambria Math" panose="02040503050406030204" pitchFamily="18" charset="0"/>
                              <a:ea typeface="+mn-ea"/>
                              <a:cs typeface="+mn-cs"/>
                            </a:rPr>
                          </m:ctrlPr>
                        </m:sSubPr>
                        <m:e>
                          <m:sSub>
                            <m:sSubPr>
                              <m:ctrlPr>
                                <a:rPr lang="fi-FI" sz="1100" b="0" i="1">
                                  <a:solidFill>
                                    <a:schemeClr val="tx1"/>
                                  </a:solidFill>
                                  <a:effectLst/>
                                  <a:latin typeface="Cambria Math" panose="02040503050406030204" pitchFamily="18" charset="0"/>
                                  <a:ea typeface="+mn-ea"/>
                                  <a:cs typeface="+mn-cs"/>
                                </a:rPr>
                              </m:ctrlPr>
                            </m:sSubPr>
                            <m:e>
                              <m:r>
                                <a:rPr lang="fi-FI" sz="1100" b="0" i="0">
                                  <a:solidFill>
                                    <a:schemeClr val="tx1"/>
                                  </a:solidFill>
                                  <a:effectLst/>
                                  <a:latin typeface="Cambria Math" panose="02040503050406030204" pitchFamily="18" charset="0"/>
                                  <a:ea typeface="+mn-ea"/>
                                  <a:cs typeface="+mn-cs"/>
                                </a:rPr>
                                <m:t>𝜇</m:t>
                              </m:r>
                            </m:e>
                            <m:sub>
                              <m:r>
                                <a:rPr lang="fi-FI" sz="1100" b="0" i="0">
                                  <a:solidFill>
                                    <a:schemeClr val="tx1"/>
                                  </a:solidFill>
                                  <a:effectLst/>
                                  <a:latin typeface="Cambria Math" panose="02040503050406030204" pitchFamily="18" charset="0"/>
                                  <a:ea typeface="+mn-ea"/>
                                  <a:cs typeface="+mn-cs"/>
                                </a:rPr>
                                <m:t>𝑖</m:t>
                              </m:r>
                            </m:sub>
                          </m:sSub>
                          <m:r>
                            <m:rPr>
                              <m:nor/>
                            </m:rPr>
                            <a:rPr lang="fi-FI" sz="1100" b="0" i="0">
                              <a:solidFill>
                                <a:schemeClr val="tx1"/>
                              </a:solidFill>
                              <a:effectLst/>
                              <a:latin typeface="+mn-lt"/>
                              <a:ea typeface="+mn-ea"/>
                              <a:cs typeface="+mn-cs"/>
                            </a:rPr>
                            <m:t>​</m:t>
                          </m:r>
                          <m:r>
                            <a:rPr lang="en-US" sz="1100" b="0" i="1">
                              <a:solidFill>
                                <a:schemeClr val="tx1"/>
                              </a:solidFill>
                              <a:effectLst/>
                              <a:latin typeface="Cambria Math" panose="02040503050406030204" pitchFamily="18" charset="0"/>
                              <a:ea typeface="+mn-ea"/>
                              <a:cs typeface="+mn-cs"/>
                            </a:rPr>
                            <m:t>𝑤</m:t>
                          </m:r>
                        </m:e>
                        <m:sub>
                          <m:r>
                            <a:rPr lang="en-US" sz="1100" b="0" i="1">
                              <a:solidFill>
                                <a:schemeClr val="tx1"/>
                              </a:solidFill>
                              <a:effectLst/>
                              <a:latin typeface="Cambria Math" panose="02040503050406030204" pitchFamily="18" charset="0"/>
                              <a:ea typeface="+mn-ea"/>
                              <a:cs typeface="+mn-cs"/>
                            </a:rPr>
                            <m:t>𝑖</m:t>
                          </m:r>
                        </m:sub>
                      </m:sSub>
                      <m:r>
                        <a:rPr lang="en-US" sz="1100" b="0" i="1">
                          <a:solidFill>
                            <a:schemeClr val="tx1"/>
                          </a:solidFill>
                          <a:effectLst/>
                          <a:latin typeface="Cambria Math" panose="02040503050406030204" pitchFamily="18" charset="0"/>
                          <a:ea typeface="Cambria Math" panose="02040503050406030204" pitchFamily="18" charset="0"/>
                          <a:cs typeface="+mn-cs"/>
                        </a:rPr>
                        <m:t>≥</m:t>
                      </m:r>
                    </m:e>
                  </m:nary>
                  <m:sSub>
                    <m:sSubPr>
                      <m:ctrlPr>
                        <a:rPr lang="fi-FI" sz="1100" b="0" i="1">
                          <a:solidFill>
                            <a:schemeClr val="tx1"/>
                          </a:solidFill>
                          <a:effectLst/>
                          <a:latin typeface="Cambria Math" panose="02040503050406030204" pitchFamily="18" charset="0"/>
                          <a:ea typeface="+mn-ea"/>
                          <a:cs typeface="+mn-cs"/>
                        </a:rPr>
                      </m:ctrlPr>
                    </m:sSubPr>
                    <m:e>
                      <m:r>
                        <a:rPr lang="fi-FI" sz="1100" b="0" i="1">
                          <a:solidFill>
                            <a:schemeClr val="tx1"/>
                          </a:solidFill>
                          <a:effectLst/>
                          <a:latin typeface="Cambria Math" panose="02040503050406030204" pitchFamily="18" charset="0"/>
                          <a:ea typeface="+mn-ea"/>
                          <a:cs typeface="+mn-cs"/>
                        </a:rPr>
                        <m:t>𝑅</m:t>
                      </m:r>
                    </m:e>
                    <m:sub>
                      <m:r>
                        <a:rPr lang="en-US" sz="1100" b="0" i="1">
                          <a:solidFill>
                            <a:schemeClr val="tx1"/>
                          </a:solidFill>
                          <a:effectLst/>
                          <a:latin typeface="Cambria Math" panose="02040503050406030204" pitchFamily="18" charset="0"/>
                          <a:ea typeface="+mn-ea"/>
                          <a:cs typeface="+mn-cs"/>
                        </a:rPr>
                        <m:t>𝑚𝑖</m:t>
                      </m:r>
                      <m:r>
                        <a:rPr lang="fi-FI" sz="1100" b="0" i="1">
                          <a:solidFill>
                            <a:schemeClr val="tx1"/>
                          </a:solidFill>
                          <a:effectLst/>
                          <a:latin typeface="Cambria Math" panose="02040503050406030204" pitchFamily="18" charset="0"/>
                          <a:ea typeface="+mn-ea"/>
                          <a:cs typeface="+mn-cs"/>
                        </a:rPr>
                        <m:t>𝑛</m:t>
                      </m:r>
                    </m:sub>
                  </m:sSub>
                </m:oMath>
              </a14:m>
              <a:r>
                <a:rPr lang="fi-FI" sz="1100" b="0" i="0">
                  <a:solidFill>
                    <a:schemeClr val="tx1"/>
                  </a:solidFill>
                  <a:effectLst/>
                  <a:latin typeface="+mn-lt"/>
                  <a:ea typeface="+mn-ea"/>
                  <a:cs typeface="+mn-cs"/>
                </a:rPr>
                <a:t> </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Non-Negativity Constraint</a:t>
              </a:r>
              <a:r>
                <a:rPr lang="fi-FI" sz="1100" b="0" i="0">
                  <a:solidFill>
                    <a:schemeClr val="tx1"/>
                  </a:solidFill>
                  <a:effectLst/>
                  <a:latin typeface="+mn-lt"/>
                  <a:ea typeface="+mn-ea"/>
                  <a:cs typeface="+mn-cs"/>
                </a:rPr>
                <a:t>:</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No short selling is allowed; fund weights must be non-negative</a:t>
              </a:r>
            </a:p>
            <a:p>
              <a14:m>
                <m:oMath xmlns:m="http://schemas.openxmlformats.org/officeDocument/2006/math">
                  <m:sSub>
                    <m:sSubPr>
                      <m:ctrlPr>
                        <a:rPr lang="fi-FI" sz="1100" b="0" i="1">
                          <a:solidFill>
                            <a:schemeClr val="tx1"/>
                          </a:solidFill>
                          <a:effectLst/>
                          <a:latin typeface="Cambria Math" panose="02040503050406030204" pitchFamily="18" charset="0"/>
                          <a:ea typeface="+mn-ea"/>
                          <a:cs typeface="+mn-cs"/>
                        </a:rPr>
                      </m:ctrlPr>
                    </m:sSubPr>
                    <m:e>
                      <m:r>
                        <a:rPr lang="en-US" sz="1100" b="0" i="1">
                          <a:solidFill>
                            <a:schemeClr val="tx1"/>
                          </a:solidFill>
                          <a:effectLst/>
                          <a:latin typeface="Cambria Math" panose="02040503050406030204" pitchFamily="18" charset="0"/>
                          <a:ea typeface="+mn-ea"/>
                          <a:cs typeface="+mn-cs"/>
                        </a:rPr>
                        <m:t>𝑤</m:t>
                      </m:r>
                    </m:e>
                    <m:sub>
                      <m:r>
                        <a:rPr lang="en-US" sz="1100" b="0" i="1">
                          <a:solidFill>
                            <a:schemeClr val="tx1"/>
                          </a:solidFill>
                          <a:effectLst/>
                          <a:latin typeface="Cambria Math" panose="02040503050406030204" pitchFamily="18" charset="0"/>
                          <a:ea typeface="+mn-ea"/>
                          <a:cs typeface="+mn-cs"/>
                        </a:rPr>
                        <m:t>𝑖</m:t>
                      </m:r>
                    </m:sub>
                  </m:sSub>
                </m:oMath>
              </a14:m>
              <a:r>
                <a:rPr lang="fi-FI" sz="1100" b="0" i="0">
                  <a:solidFill>
                    <a:schemeClr val="tx1"/>
                  </a:solidFill>
                  <a:effectLst/>
                  <a:latin typeface="+mn-lt"/>
                  <a:ea typeface="+mn-ea"/>
                  <a:cs typeface="+mn-cs"/>
                </a:rPr>
                <a:t> for all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To solve this NLP, we</a:t>
              </a:r>
              <a:r>
                <a:rPr lang="en-US" sz="1100" b="0" i="0" u="none" strike="noStrike" baseline="0">
                  <a:solidFill>
                    <a:schemeClr val="tx1"/>
                  </a:solidFill>
                  <a:effectLst/>
                  <a:latin typeface="+mn-lt"/>
                  <a:ea typeface="+mn-ea"/>
                  <a:cs typeface="+mn-cs"/>
                </a:rPr>
                <a:t> can use </a:t>
              </a:r>
              <a:r>
                <a:rPr lang="en-US" sz="1100" b="0" i="0" u="none" strike="noStrike">
                  <a:solidFill>
                    <a:schemeClr val="tx1"/>
                  </a:solidFill>
                  <a:effectLst/>
                  <a:latin typeface="+mn-lt"/>
                  <a:ea typeface="+mn-ea"/>
                  <a:cs typeface="+mn-cs"/>
                </a:rPr>
                <a:t>Excel Solver with the GRG Nonlinear method </a:t>
              </a:r>
            </a:p>
            <a:p>
              <a:endParaRPr lang="en-US" sz="1100" b="0" i="0" u="none" strike="noStrike">
                <a:solidFill>
                  <a:schemeClr val="tx1"/>
                </a:solidFill>
                <a:effectLst/>
                <a:latin typeface="+mn-lt"/>
                <a:ea typeface="+mn-ea"/>
                <a:cs typeface="+mn-cs"/>
              </a:endParaRPr>
            </a:p>
            <a:p>
              <a:r>
                <a:rPr lang="en-US" sz="1100" b="0" i="0" u="none" strike="noStrike">
                  <a:solidFill>
                    <a:srgbClr val="FF0000"/>
                  </a:solidFill>
                  <a:effectLst/>
                  <a:latin typeface="+mn-lt"/>
                  <a:ea typeface="+mn-ea"/>
                  <a:cs typeface="+mn-cs"/>
                </a:rPr>
                <a:t>Task (b): </a:t>
              </a:r>
              <a:r>
                <a:rPr lang="en-US" sz="1100" b="0" i="0">
                  <a:solidFill>
                    <a:srgbClr val="FF0000"/>
                  </a:solidFill>
                  <a:effectLst/>
                  <a:latin typeface="+mn-lt"/>
                  <a:ea typeface="+mn-ea"/>
                  <a:cs typeface="+mn-cs"/>
                </a:rPr>
                <a:t>To which funds should H.E. Pennypacker allocate capital and how much? </a:t>
              </a:r>
              <a:r>
                <a:rPr lang="en-US" sz="1100" b="0" i="0" u="none" strike="noStrike">
                  <a:solidFill>
                    <a:srgbClr val="FF0000"/>
                  </a:solidFill>
                  <a:effectLst/>
                  <a:latin typeface="+mn-lt"/>
                  <a:ea typeface="+mn-ea"/>
                  <a:cs typeface="+mn-cs"/>
                </a:rPr>
                <a:t>What is the expected return and standard deviation of returns of the optimal allocation? (1p)</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The funds that H.E</a:t>
              </a:r>
              <a:r>
                <a:rPr lang="en-US" sz="1100" b="0" i="0" u="none" strike="noStrike" baseline="0">
                  <a:solidFill>
                    <a:schemeClr val="tx1"/>
                  </a:solidFill>
                  <a:effectLst/>
                  <a:latin typeface="+mn-lt"/>
                  <a:ea typeface="+mn-ea"/>
                  <a:cs typeface="+mn-cs"/>
                </a:rPr>
                <a:t>Pennypacker should allocate capital to and there weights are: </a:t>
              </a:r>
            </a:p>
            <a:p>
              <a:r>
                <a:rPr lang="en-US" sz="1100" b="0" i="0" u="none" strike="noStrike" baseline="0">
                  <a:solidFill>
                    <a:schemeClr val="tx1"/>
                  </a:solidFill>
                  <a:effectLst/>
                  <a:latin typeface="+mn-lt"/>
                  <a:ea typeface="+mn-ea"/>
                  <a:cs typeface="+mn-cs"/>
                </a:rPr>
                <a:t>BusEq: </a:t>
              </a:r>
              <a:r>
                <a:rPr lang="en-US" sz="1100" b="1" i="0" u="none" strike="noStrike" baseline="0">
                  <a:solidFill>
                    <a:schemeClr val="tx1"/>
                  </a:solidFill>
                  <a:effectLst/>
                  <a:latin typeface="+mn-lt"/>
                  <a:ea typeface="+mn-ea"/>
                  <a:cs typeface="+mn-cs"/>
                </a:rPr>
                <a:t>0.76607</a:t>
              </a:r>
            </a:p>
            <a:p>
              <a:r>
                <a:rPr lang="en-US" sz="1100" b="0" i="0" u="none" strike="noStrike" baseline="0">
                  <a:solidFill>
                    <a:schemeClr val="tx1"/>
                  </a:solidFill>
                  <a:effectLst/>
                  <a:latin typeface="+mn-lt"/>
                  <a:ea typeface="+mn-ea"/>
                  <a:cs typeface="+mn-cs"/>
                </a:rPr>
                <a:t>Hlth: </a:t>
              </a:r>
              <a:r>
                <a:rPr lang="en-US" sz="1100" b="1" i="0" u="none" strike="noStrike" baseline="0">
                  <a:solidFill>
                    <a:schemeClr val="tx1"/>
                  </a:solidFill>
                  <a:effectLst/>
                  <a:latin typeface="+mn-lt"/>
                  <a:ea typeface="+mn-ea"/>
                  <a:cs typeface="+mn-cs"/>
                </a:rPr>
                <a:t>0.23393</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Expected</a:t>
              </a:r>
              <a:r>
                <a:rPr lang="en-US" sz="1100" b="0" i="0" u="none" strike="noStrike" baseline="0">
                  <a:solidFill>
                    <a:schemeClr val="tx1"/>
                  </a:solidFill>
                  <a:effectLst/>
                  <a:latin typeface="+mn-lt"/>
                  <a:ea typeface="+mn-ea"/>
                  <a:cs typeface="+mn-cs"/>
                </a:rPr>
                <a:t> returns of returns of the optimal allocation: </a:t>
              </a:r>
              <a:r>
                <a:rPr lang="en-US" sz="1100" b="1" i="0" u="none" strike="noStrike" baseline="0">
                  <a:solidFill>
                    <a:schemeClr val="tx1"/>
                  </a:solidFill>
                  <a:effectLst/>
                  <a:latin typeface="+mn-lt"/>
                  <a:ea typeface="+mn-ea"/>
                  <a:cs typeface="+mn-cs"/>
                </a:rPr>
                <a:t>1.5%</a:t>
              </a:r>
            </a:p>
            <a:p>
              <a:r>
                <a:rPr lang="en-US" sz="1100" b="0" i="0" u="none" strike="noStrike">
                  <a:solidFill>
                    <a:schemeClr val="tx1"/>
                  </a:solidFill>
                  <a:effectLst/>
                  <a:latin typeface="+mn-lt"/>
                  <a:ea typeface="+mn-ea"/>
                  <a:cs typeface="+mn-cs"/>
                </a:rPr>
                <a:t>standard deviation of returns of the optimal allocation: </a:t>
              </a:r>
              <a:r>
                <a:rPr lang="en-US" sz="1100" b="1" i="0" u="none" strike="noStrike">
                  <a:solidFill>
                    <a:schemeClr val="tx1"/>
                  </a:solidFill>
                  <a:effectLst/>
                  <a:latin typeface="+mn-lt"/>
                  <a:ea typeface="+mn-ea"/>
                  <a:cs typeface="+mn-cs"/>
                </a:rPr>
                <a:t>5.23%</a:t>
              </a:r>
            </a:p>
            <a:p>
              <a:endParaRPr lang="en-US" sz="1100" b="0" i="0" u="none" strike="noStrike">
                <a:solidFill>
                  <a:schemeClr val="tx1"/>
                </a:solidFill>
                <a:effectLst/>
                <a:latin typeface="+mn-lt"/>
                <a:ea typeface="+mn-ea"/>
                <a:cs typeface="+mn-cs"/>
              </a:endParaRPr>
            </a:p>
            <a:p>
              <a:r>
                <a:rPr lang="en-US" sz="1100" b="0" i="0" u="none" strike="noStrike">
                  <a:solidFill>
                    <a:srgbClr val="FF0000"/>
                  </a:solidFill>
                  <a:effectLst/>
                  <a:latin typeface="+mn-lt"/>
                  <a:ea typeface="+mn-ea"/>
                  <a:cs typeface="+mn-cs"/>
                </a:rPr>
                <a:t>Task (c) After seeing the results H.E. Pennypacker wants you to analyze the tradeoff</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between risk and expected returns more closely. Solve the model for a range of</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different values for the expected return requirement and produce a graph showing</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standard deviation of returns as a function of the expected returns.</a:t>
              </a:r>
              <a:r>
                <a:rPr lang="en-US" sz="1100" b="0" i="0" u="none" strike="noStrike" baseline="0">
                  <a:solidFill>
                    <a:srgbClr val="FF0000"/>
                  </a:solidFill>
                  <a:effectLst/>
                  <a:latin typeface="+mn-lt"/>
                  <a:ea typeface="+mn-ea"/>
                  <a:cs typeface="+mn-cs"/>
                </a:rPr>
                <a:t> R</a:t>
              </a:r>
              <a:r>
                <a:rPr lang="en-US" sz="1100" b="0" i="0" u="none" strike="noStrike">
                  <a:solidFill>
                    <a:srgbClr val="FF0000"/>
                  </a:solidFill>
                  <a:effectLst/>
                  <a:latin typeface="+mn-lt"/>
                  <a:ea typeface="+mn-ea"/>
                  <a:cs typeface="+mn-cs"/>
                </a:rPr>
                <a:t>ange of 5-10 values suffices, i.e., no use of macros is required.</a:t>
              </a:r>
              <a:r>
                <a:rPr lang="en-US" sz="1100" b="0" i="0" u="none" strike="noStrike" baseline="0">
                  <a:solidFill>
                    <a:srgbClr val="FF0000"/>
                  </a:solidFill>
                  <a:effectLst/>
                  <a:latin typeface="+mn-lt"/>
                  <a:ea typeface="+mn-ea"/>
                  <a:cs typeface="+mn-cs"/>
                </a:rPr>
                <a:t> M</a:t>
              </a:r>
              <a:r>
                <a:rPr lang="en-US" sz="1100" b="0" i="0" u="none" strike="noStrike">
                  <a:solidFill>
                    <a:srgbClr val="FF0000"/>
                  </a:solidFill>
                  <a:effectLst/>
                  <a:latin typeface="+mn-lt"/>
                  <a:ea typeface="+mn-ea"/>
                  <a:cs typeface="+mn-cs"/>
                </a:rPr>
                <a:t>ake sure that this</a:t>
              </a:r>
              <a:r>
                <a:rPr lang="en-US" sz="1100" b="0" i="0" u="none" strike="noStrike" baseline="0">
                  <a:solidFill>
                    <a:srgbClr val="FF0000"/>
                  </a:solidFill>
                  <a:effectLst/>
                  <a:latin typeface="+mn-lt"/>
                  <a:ea typeface="+mn-ea"/>
                  <a:cs typeface="+mn-cs"/>
                </a:rPr>
                <a:t> range includes the maximum </a:t>
              </a:r>
              <a:r>
                <a:rPr lang="en-US" sz="1100" b="0" i="0" u="none" strike="noStrike">
                  <a:solidFill>
                    <a:srgbClr val="FF0000"/>
                  </a:solidFill>
                  <a:effectLst/>
                  <a:latin typeface="+mn-lt"/>
                  <a:ea typeface="+mn-ea"/>
                  <a:cs typeface="+mn-cs"/>
                </a:rPr>
                <a:t>return</a:t>
              </a:r>
              <a:r>
                <a:rPr lang="en-US" sz="1100" b="0" i="0" u="none" strike="noStrike" baseline="0">
                  <a:solidFill>
                    <a:srgbClr val="FF0000"/>
                  </a:solidFill>
                  <a:effectLst/>
                  <a:latin typeface="+mn-lt"/>
                  <a:ea typeface="+mn-ea"/>
                  <a:cs typeface="+mn-cs"/>
                </a:rPr>
                <a:t> and minimum risk portfolios</a:t>
              </a:r>
              <a:r>
                <a:rPr lang="en-US" sz="1100" b="0" i="0" u="none" strike="noStrike">
                  <a:solidFill>
                    <a:srgbClr val="FF0000"/>
                  </a:solidFill>
                  <a:effectLst/>
                  <a:latin typeface="+mn-lt"/>
                  <a:ea typeface="+mn-ea"/>
                  <a:cs typeface="+mn-cs"/>
                </a:rPr>
                <a:t>.</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(3p) </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The Sensitivity</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report shows the final values of the decision variables (the weights of the funds), the reduced gradients, and the Lagrange multipliers for the constraints. The weights tell us</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how much of each fund to include in the portfolio. The reduced gradient indicates how sensitive the objective function is to changes in the decision variables; a reduced gradient of zero means that small changes in this variable will not affect the value of the objective function near the optimal solution.</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We can now</a:t>
              </a:r>
              <a:r>
                <a:rPr lang="en-US" sz="1100" b="0" i="0" u="none" strike="noStrike" baseline="0">
                  <a:solidFill>
                    <a:schemeClr val="tx1"/>
                  </a:solidFill>
                  <a:effectLst/>
                  <a:latin typeface="+mn-lt"/>
                  <a:ea typeface="+mn-ea"/>
                  <a:cs typeface="+mn-cs"/>
                </a:rPr>
                <a:t> l</a:t>
              </a:r>
              <a:r>
                <a:rPr lang="en-US" sz="1100" b="0" i="0" u="none" strike="noStrike">
                  <a:solidFill>
                    <a:schemeClr val="tx1"/>
                  </a:solidFill>
                  <a:effectLst/>
                  <a:latin typeface="+mn-lt"/>
                  <a:ea typeface="+mn-ea"/>
                  <a:cs typeface="+mn-cs"/>
                </a:rPr>
                <a:t>ook at the Lagrange multipliers in the constraints section. A large Lagrange multiplier suggests that the constraint is binding and that relaxing this constraint could have a significant impact on the objective function value. In my report, the constraint for the scenario-specific return has a large Lagrange multiplier (31.98), indicating that the expected return constraint is very active in determining the solution. Therefore it is good to study its effect</a:t>
              </a:r>
              <a:r>
                <a:rPr lang="en-US" sz="1100" b="0" i="0" u="none" strike="noStrike" baseline="0">
                  <a:solidFill>
                    <a:schemeClr val="tx1"/>
                  </a:solidFill>
                  <a:effectLst/>
                  <a:latin typeface="+mn-lt"/>
                  <a:ea typeface="+mn-ea"/>
                  <a:cs typeface="+mn-cs"/>
                </a:rPr>
                <a:t> on the standard deviation of returns. </a:t>
              </a:r>
            </a:p>
            <a:p>
              <a:br>
                <a:rPr lang="en-US" sz="1100" b="0" i="0" u="none" strike="noStrike" baseline="0">
                  <a:solidFill>
                    <a:schemeClr val="tx1"/>
                  </a:solidFill>
                  <a:effectLst/>
                  <a:latin typeface="+mn-lt"/>
                  <a:ea typeface="+mn-ea"/>
                  <a:cs typeface="+mn-cs"/>
                </a:rPr>
              </a:br>
              <a:r>
                <a:rPr lang="en-US" sz="1100" b="0" i="0" u="none" strike="noStrike" baseline="0">
                  <a:solidFill>
                    <a:schemeClr val="tx1"/>
                  </a:solidFill>
                  <a:effectLst/>
                  <a:latin typeface="+mn-lt"/>
                  <a:ea typeface="+mn-ea"/>
                  <a:cs typeface="+mn-cs"/>
                </a:rPr>
                <a:t>To make sure that this range includes the maximum return and minimum risk portfolios, we need to obtain the two points such that</a:t>
              </a:r>
            </a:p>
            <a:p>
              <a:r>
                <a:rPr lang="en-US" sz="1100" b="0" i="0" u="none" strike="noStrike" baseline="0">
                  <a:solidFill>
                    <a:schemeClr val="tx1"/>
                  </a:solidFill>
                  <a:effectLst/>
                  <a:latin typeface="+mn-lt"/>
                  <a:ea typeface="+mn-ea"/>
                  <a:cs typeface="+mn-cs"/>
                </a:rPr>
                <a:t>- Minimum Risk Portfolio: This is the portfolio that has the lowest possible risk (standard deviation) regardless of the return. It is found by setting the optimization model to minimize the standard deviation without imposing expected return constraint.</a:t>
              </a:r>
            </a:p>
            <a:p>
              <a:r>
                <a:rPr lang="en-US" sz="1100" b="0" i="0" u="none" strike="noStrike" baseline="0">
                  <a:solidFill>
                    <a:schemeClr val="tx1"/>
                  </a:solidFill>
                  <a:effectLst/>
                  <a:latin typeface="+mn-lt"/>
                  <a:ea typeface="+mn-ea"/>
                  <a:cs typeface="+mn-cs"/>
                </a:rPr>
                <a:t>This point is </a:t>
              </a:r>
              <a:r>
                <a:rPr lang="en-US" sz="1100" b="1" i="0" u="none" strike="noStrike" baseline="0">
                  <a:solidFill>
                    <a:schemeClr val="tx1"/>
                  </a:solidFill>
                  <a:effectLst/>
                  <a:latin typeface="+mn-lt"/>
                  <a:ea typeface="+mn-ea"/>
                  <a:cs typeface="+mn-cs"/>
                </a:rPr>
                <a:t>(expected return, std risk) = (0.685%, 3.78%)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 Maximum Return Portfolio: This is the portfolio that has the highest possible expected return that can be achieved with the available assets, regardless of the risk. It is found by setting the optimization model to maximize the expected return without imposing the risk constraint.</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This point is </a:t>
              </a:r>
              <a:r>
                <a:rPr lang="en-US" sz="1100" b="1" i="0" baseline="0">
                  <a:solidFill>
                    <a:schemeClr val="tx1"/>
                  </a:solidFill>
                  <a:effectLst/>
                  <a:latin typeface="+mn-lt"/>
                  <a:ea typeface="+mn-ea"/>
                  <a:cs typeface="+mn-cs"/>
                </a:rPr>
                <a:t>(expected return, std risk) = (2.0%, 11.17%)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For the expected returns, 7 points are created as linear spacing between 0.685 and 2.0. The 7 expected returns are:</a:t>
              </a:r>
              <a:br>
                <a:rPr lang="en-US" sz="1100" b="0" i="0" baseline="0">
                  <a:solidFill>
                    <a:schemeClr val="tx1"/>
                  </a:solidFill>
                  <a:effectLst/>
                  <a:latin typeface="+mn-lt"/>
                  <a:ea typeface="+mn-ea"/>
                  <a:cs typeface="+mn-cs"/>
                </a:rPr>
              </a:b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[0.685 0.904 1.123 1.342 1.561 1.78   2]</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b="0">
                  <a:effectLst/>
                </a:rPr>
                <a:t>Now, plugging them</a:t>
              </a:r>
              <a:r>
                <a:rPr lang="en-US" b="0" baseline="0">
                  <a:effectLst/>
                </a:rPr>
                <a:t> back to the GRG solver, we obtain this minimum std risk values:</a:t>
              </a:r>
            </a:p>
            <a:p>
              <a:pPr marL="0" marR="0" lvl="0" indent="0" defTabSz="914400" eaLnBrk="1" fontAlgn="auto" latinLnBrk="0" hangingPunct="1">
                <a:lnSpc>
                  <a:spcPct val="100000"/>
                </a:lnSpc>
                <a:spcBef>
                  <a:spcPts val="0"/>
                </a:spcBef>
                <a:spcAft>
                  <a:spcPts val="0"/>
                </a:spcAft>
                <a:buClrTx/>
                <a:buSzTx/>
                <a:buFontTx/>
                <a:buNone/>
                <a:tabLst/>
                <a:defRPr/>
              </a:pPr>
              <a:endParaRPr lang="en-US" b="0"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[3.78   3.91   4.25  4.77  5.42  7.35  11.17]</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FI" b="0">
                <a:effectLst/>
              </a:endParaRPr>
            </a:p>
            <a:p>
              <a:r>
                <a:rPr lang="en-US" sz="1100" b="0" i="0" u="none" strike="noStrike">
                  <a:solidFill>
                    <a:schemeClr val="tx1"/>
                  </a:solidFill>
                  <a:effectLst/>
                  <a:latin typeface="+mn-lt"/>
                  <a:ea typeface="+mn-ea"/>
                  <a:cs typeface="+mn-cs"/>
                </a:rPr>
                <a:t>The figure of tradeoff between risk and expected returns is attached</a:t>
              </a:r>
              <a:r>
                <a:rPr lang="en-US" sz="1100" b="0" i="0" u="none" strike="noStrike" baseline="0">
                  <a:solidFill>
                    <a:schemeClr val="tx1"/>
                  </a:solidFill>
                  <a:effectLst/>
                  <a:latin typeface="+mn-lt"/>
                  <a:ea typeface="+mn-ea"/>
                  <a:cs typeface="+mn-cs"/>
                </a:rPr>
                <a:t> to the right</a:t>
              </a:r>
              <a:endParaRPr lang="en-US" sz="1100" b="0" i="0" u="none" strike="noStrike">
                <a:solidFill>
                  <a:schemeClr val="tx1"/>
                </a:solidFill>
                <a:effectLst/>
                <a:latin typeface="+mn-lt"/>
                <a:ea typeface="+mn-ea"/>
                <a:cs typeface="+mn-cs"/>
              </a:endParaRPr>
            </a:p>
          </xdr:txBody>
        </xdr:sp>
      </mc:Choice>
      <mc:Fallback xmlns="">
        <xdr:sp macro="" textlink="">
          <xdr:nvSpPr>
            <xdr:cNvPr id="2" name="TextBox 2">
              <a:extLst>
                <a:ext uri="{FF2B5EF4-FFF2-40B4-BE49-F238E27FC236}">
                  <a16:creationId xmlns:a16="http://schemas.microsoft.com/office/drawing/2014/main" id="{0DF54E8C-10CC-477D-B647-55B1FA4AB107}"/>
                </a:ext>
              </a:extLst>
            </xdr:cNvPr>
            <xdr:cNvSpPr txBox="1"/>
          </xdr:nvSpPr>
          <xdr:spPr>
            <a:xfrm>
              <a:off x="77787" y="333690"/>
              <a:ext cx="8987674" cy="20432155"/>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600" b="1" i="0" u="none" strike="noStrike" kern="0" cap="none" spc="0" normalizeH="0" baseline="0" noProof="0">
                  <a:ln>
                    <a:noFill/>
                  </a:ln>
                  <a:solidFill>
                    <a:prstClr val="black"/>
                  </a:solidFill>
                  <a:effectLst/>
                  <a:uLnTx/>
                  <a:uFillTx/>
                  <a:latin typeface="+mn-lt"/>
                  <a:ea typeface="+mn-ea"/>
                  <a:cs typeface="+mn-cs"/>
                </a:rPr>
                <a:t>Non-linear portfolio optimization problem (7 pts)</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Wealthy industrialist H.E. Pennypacker is restructuring her investment portfolio and has decided to allocate capital across  12 industry funds: </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1.       NoDur:  Consumer NonDurables -- Food, Tobacco, Textiles, Apparel, Leather, Toys        </a:t>
              </a:r>
            </a:p>
            <a:p>
              <a:r>
                <a:rPr lang="en-US" sz="1100" b="0" i="0" u="none" strike="noStrike">
                  <a:solidFill>
                    <a:schemeClr val="tx1"/>
                  </a:solidFill>
                  <a:effectLst/>
                  <a:latin typeface="+mn-lt"/>
                  <a:ea typeface="+mn-ea"/>
                  <a:cs typeface="+mn-cs"/>
                </a:rPr>
                <a:t>2.       Durbl:  Consumer Durables -- Cars, TV's, Furniture, Household Appliances</a:t>
              </a:r>
            </a:p>
            <a:p>
              <a:r>
                <a:rPr lang="en-US" sz="1100" b="0" i="0" u="none" strike="noStrike">
                  <a:solidFill>
                    <a:schemeClr val="tx1"/>
                  </a:solidFill>
                  <a:effectLst/>
                  <a:latin typeface="+mn-lt"/>
                  <a:ea typeface="+mn-ea"/>
                  <a:cs typeface="+mn-cs"/>
                </a:rPr>
                <a:t>3.       Manuf:  Manufacturing -- Machinery, Trucks, Planes, Off Furn, Paper, Com Printing</a:t>
              </a:r>
            </a:p>
            <a:p>
              <a:r>
                <a:rPr lang="en-US" sz="1100" b="0" i="0" u="none" strike="noStrike">
                  <a:solidFill>
                    <a:schemeClr val="tx1"/>
                  </a:solidFill>
                  <a:effectLst/>
                  <a:latin typeface="+mn-lt"/>
                  <a:ea typeface="+mn-ea"/>
                  <a:cs typeface="+mn-cs"/>
                </a:rPr>
                <a:t>4.       Enrgy: Oil, Gas, and Coal Extraction and Products</a:t>
              </a:r>
            </a:p>
            <a:p>
              <a:r>
                <a:rPr lang="en-US" sz="1100" b="0" i="0" u="none" strike="noStrike">
                  <a:solidFill>
                    <a:schemeClr val="tx1"/>
                  </a:solidFill>
                  <a:effectLst/>
                  <a:latin typeface="+mn-lt"/>
                  <a:ea typeface="+mn-ea"/>
                  <a:cs typeface="+mn-cs"/>
                </a:rPr>
                <a:t>5.       Chems:  Chemicals and Allied Products</a:t>
              </a:r>
            </a:p>
            <a:p>
              <a:r>
                <a:rPr lang="en-US" sz="1100" b="0" i="0" u="none" strike="noStrike">
                  <a:solidFill>
                    <a:schemeClr val="tx1"/>
                  </a:solidFill>
                  <a:effectLst/>
                  <a:latin typeface="+mn-lt"/>
                  <a:ea typeface="+mn-ea"/>
                  <a:cs typeface="+mn-cs"/>
                </a:rPr>
                <a:t>6.       BusEq:  Business Equipment -- Computers, Software, and Electronic Equipment</a:t>
              </a:r>
            </a:p>
            <a:p>
              <a:r>
                <a:rPr lang="en-US" sz="1100" b="0" i="0" u="none" strike="noStrike">
                  <a:solidFill>
                    <a:schemeClr val="tx1"/>
                  </a:solidFill>
                  <a:effectLst/>
                  <a:latin typeface="+mn-lt"/>
                  <a:ea typeface="+mn-ea"/>
                  <a:cs typeface="+mn-cs"/>
                </a:rPr>
                <a:t>7.       Telcm:  Telephone and Television Transmission</a:t>
              </a:r>
            </a:p>
            <a:p>
              <a:r>
                <a:rPr lang="en-US" sz="1100" b="0" i="0" u="none" strike="noStrike">
                  <a:solidFill>
                    <a:schemeClr val="tx1"/>
                  </a:solidFill>
                  <a:effectLst/>
                  <a:latin typeface="+mn-lt"/>
                  <a:ea typeface="+mn-ea"/>
                  <a:cs typeface="+mn-cs"/>
                </a:rPr>
                <a:t>8.       Utils:  Utilities</a:t>
              </a:r>
            </a:p>
            <a:p>
              <a:r>
                <a:rPr lang="en-US" sz="1100" b="0" i="0" u="none" strike="noStrike">
                  <a:solidFill>
                    <a:schemeClr val="tx1"/>
                  </a:solidFill>
                  <a:effectLst/>
                  <a:latin typeface="+mn-lt"/>
                  <a:ea typeface="+mn-ea"/>
                  <a:cs typeface="+mn-cs"/>
                </a:rPr>
                <a:t>9.       Shops:  Wholesale, Retail, and Some Services (Laundries, Repair Shops)</a:t>
              </a:r>
            </a:p>
            <a:p>
              <a:r>
                <a:rPr lang="en-US" sz="1100" b="0" i="0" u="none" strike="noStrike">
                  <a:solidFill>
                    <a:schemeClr val="tx1"/>
                  </a:solidFill>
                  <a:effectLst/>
                  <a:latin typeface="+mn-lt"/>
                  <a:ea typeface="+mn-ea"/>
                  <a:cs typeface="+mn-cs"/>
                </a:rPr>
                <a:t>10.   Hlth:   Healthcare, Medical Equipment, and Drugs</a:t>
              </a:r>
            </a:p>
            <a:p>
              <a:r>
                <a:rPr lang="en-US" sz="1100" b="0" i="0" u="none" strike="noStrike">
                  <a:solidFill>
                    <a:schemeClr val="tx1"/>
                  </a:solidFill>
                  <a:effectLst/>
                  <a:latin typeface="+mn-lt"/>
                  <a:ea typeface="+mn-ea"/>
                  <a:cs typeface="+mn-cs"/>
                </a:rPr>
                <a:t>11.   Money:  Finance</a:t>
              </a:r>
            </a:p>
            <a:p>
              <a:r>
                <a:rPr lang="en-US" sz="1100" b="0" i="0" u="none" strike="noStrike">
                  <a:solidFill>
                    <a:schemeClr val="tx1"/>
                  </a:solidFill>
                  <a:effectLst/>
                  <a:latin typeface="+mn-lt"/>
                  <a:ea typeface="+mn-ea"/>
                  <a:cs typeface="+mn-cs"/>
                </a:rPr>
                <a:t>12.   Other: Mines, Constr, BldMt, Trans, Hotels, Bus Serv, Entertainment</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She has hired you</a:t>
              </a:r>
              <a:r>
                <a:rPr lang="en-US" sz="1100" b="0" i="0" u="none" strike="noStrike" baseline="0">
                  <a:solidFill>
                    <a:schemeClr val="tx1"/>
                  </a:solidFill>
                  <a:effectLst/>
                  <a:latin typeface="+mn-lt"/>
                  <a:ea typeface="+mn-ea"/>
                  <a:cs typeface="+mn-cs"/>
                </a:rPr>
                <a:t> for</a:t>
              </a:r>
              <a:r>
                <a:rPr lang="en-US" sz="1100" b="0" i="0" u="none" strike="noStrike">
                  <a:solidFill>
                    <a:schemeClr val="tx1"/>
                  </a:solidFill>
                  <a:effectLst/>
                  <a:latin typeface="+mn-lt"/>
                  <a:ea typeface="+mn-ea"/>
                  <a:cs typeface="+mn-cs"/>
                </a:rPr>
                <a:t> support the decision</a:t>
              </a:r>
              <a:r>
                <a:rPr lang="en-US" sz="1100" b="0" i="0" u="none" strike="noStrike" baseline="0">
                  <a:solidFill>
                    <a:schemeClr val="tx1"/>
                  </a:solidFill>
                  <a:effectLst/>
                  <a:latin typeface="+mn-lt"/>
                  <a:ea typeface="+mn-ea"/>
                  <a:cs typeface="+mn-cs"/>
                </a:rPr>
                <a:t>-</a:t>
              </a:r>
              <a:r>
                <a:rPr lang="en-US" sz="1100" b="0" i="0" u="none" strike="noStrike">
                  <a:solidFill>
                    <a:schemeClr val="tx1"/>
                  </a:solidFill>
                  <a:effectLst/>
                  <a:latin typeface="+mn-lt"/>
                  <a:ea typeface="+mn-ea"/>
                  <a:cs typeface="+mn-cs"/>
                </a:rPr>
                <a:t>making, and asks you to construct a Markowitz model to identify an allocation with minimal risk (in terms of</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standard deviation of monthly returns), and a monthly expected return of at least 1.5%. Furthermore, at most 1% of the capital can be allocated to NoDur fund and at most 2% to Enrgy fund, since H.E. Pennypacker does not want to appear as a supporter of the Tobacco and Oil &amp; Gas industries. At least </a:t>
              </a:r>
            </a:p>
            <a:p>
              <a:r>
                <a:rPr lang="en-US" sz="1100" b="0" i="0" u="none" strike="noStrike">
                  <a:solidFill>
                    <a:schemeClr val="tx1"/>
                  </a:solidFill>
                  <a:effectLst/>
                  <a:latin typeface="+mn-lt"/>
                  <a:ea typeface="+mn-ea"/>
                  <a:cs typeface="+mn-cs"/>
                </a:rPr>
                <a:t>7% of the capital should be invested in Health</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fund. The planning horizon is one</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month and the model should use data on monthly historical returns of the industry</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funds (Table 1). </a:t>
              </a:r>
            </a:p>
            <a:p>
              <a:endParaRPr lang="en-US" sz="1100" b="0" i="0" u="none" strike="noStrike">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u="none" strike="noStrike">
                  <a:solidFill>
                    <a:srgbClr val="FF0000"/>
                  </a:solidFill>
                  <a:effectLst/>
                  <a:latin typeface="+mn-lt"/>
                  <a:ea typeface="+mn-ea"/>
                  <a:cs typeface="+mn-cs"/>
                </a:rPr>
                <a:t>Task</a:t>
              </a:r>
              <a:r>
                <a:rPr lang="en-US" sz="1100" b="0" i="0" u="none" strike="noStrike" baseline="0">
                  <a:solidFill>
                    <a:srgbClr val="FF0000"/>
                  </a:solidFill>
                  <a:effectLst/>
                  <a:latin typeface="+mn-lt"/>
                  <a:ea typeface="+mn-ea"/>
                  <a:cs typeface="+mn-cs"/>
                </a:rPr>
                <a:t> (a):</a:t>
              </a:r>
              <a:r>
                <a:rPr lang="en-US" sz="1100" b="1" i="0" u="none" strike="noStrike">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Build the NLP model using spreadsheets and solve the optimal allocation.</a:t>
              </a:r>
              <a:r>
                <a:rPr lang="en-US" sz="1100" b="0" i="0">
                  <a:solidFill>
                    <a:srgbClr val="FF0000"/>
                  </a:solidFill>
                  <a:effectLst/>
                  <a:latin typeface="+mn-lt"/>
                  <a:ea typeface="+mn-ea"/>
                  <a:cs typeface="+mn-cs"/>
                </a:rPr>
                <a:t> Shorting of the funds is not allowed, i.e., fund weights must be non-negative. (3p) [HINT: To check the correctness of your implementation, make sure that if you invest in only one fund, then the expected return and risk given by your model match those in the historical data].</a:t>
              </a:r>
              <a:endParaRPr lang="en-US">
                <a:solidFill>
                  <a:srgbClr val="FF0000"/>
                </a:solidFill>
                <a:effectLst/>
              </a:endParaRPr>
            </a:p>
            <a:p>
              <a:endParaRPr lang="en-US" sz="1100" b="0" i="0" u="none" strike="noStrike">
                <a:solidFill>
                  <a:schemeClr val="tx1"/>
                </a:solidFill>
                <a:effectLst/>
                <a:latin typeface="+mn-lt"/>
                <a:ea typeface="+mn-ea"/>
                <a:cs typeface="+mn-cs"/>
              </a:endParaRPr>
            </a:p>
            <a:p>
              <a:br>
                <a:rPr lang="en-US" sz="1100" b="0" i="0" u="none" strike="noStrike">
                  <a:solidFill>
                    <a:schemeClr val="tx1"/>
                  </a:solidFill>
                  <a:effectLst/>
                  <a:latin typeface="+mn-lt"/>
                  <a:ea typeface="+mn-ea"/>
                  <a:cs typeface="+mn-cs"/>
                </a:rPr>
              </a:br>
              <a:r>
                <a:rPr lang="en-US" sz="1100" b="0" i="0" u="none" strike="noStrike">
                  <a:solidFill>
                    <a:schemeClr val="tx1"/>
                  </a:solidFill>
                  <a:effectLst/>
                  <a:latin typeface="+mn-lt"/>
                  <a:ea typeface="+mn-ea"/>
                  <a:cs typeface="+mn-cs"/>
                </a:rPr>
                <a:t>To build a Non-Linear Programming (NLP) model for H.E. Pennypacker's investment portfolio, we will use the Markowitz mean-variance optimization framework. This approach aims to minimize the portfolio's risk (variance) while achieving a target expected return. We will use the historical monthly returns of the 12 industry funds to estimate the mean returns and the variance</a:t>
              </a:r>
              <a:r>
                <a:rPr lang="en-US" sz="1100" b="0" i="0" u="none" strike="noStrike" baseline="0">
                  <a:solidFill>
                    <a:schemeClr val="tx1"/>
                  </a:solidFill>
                  <a:effectLst/>
                  <a:latin typeface="+mn-lt"/>
                  <a:ea typeface="+mn-ea"/>
                  <a:cs typeface="+mn-cs"/>
                </a:rPr>
                <a:t> of the funds. Each scenario is one row of record of returns for all portfolios</a:t>
              </a:r>
            </a:p>
            <a:p>
              <a:endParaRPr lang="fi-FI" sz="1100" b="0" i="0" u="none" strike="noStrike">
                <a:solidFill>
                  <a:schemeClr val="tx1"/>
                </a:solidFill>
                <a:effectLst/>
                <a:latin typeface="+mn-lt"/>
                <a:ea typeface="+mn-ea"/>
                <a:cs typeface="+mn-cs"/>
              </a:endParaRPr>
            </a:p>
            <a:p>
              <a:r>
                <a:rPr lang="fi-FI" sz="1100" b="1" i="0">
                  <a:solidFill>
                    <a:schemeClr val="tx1"/>
                  </a:solidFill>
                  <a:effectLst/>
                  <a:latin typeface="+mn-lt"/>
                  <a:ea typeface="+mn-ea"/>
                  <a:cs typeface="+mn-cs"/>
                </a:rPr>
                <a:t>Decision Variables:</a:t>
              </a:r>
            </a:p>
            <a:p>
              <a:r>
                <a:rPr lang="en-US" sz="1100" b="0" i="0">
                  <a:solidFill>
                    <a:schemeClr val="tx1"/>
                  </a:solidFill>
                  <a:effectLst/>
                  <a:latin typeface="+mn-lt"/>
                  <a:ea typeface="+mn-ea"/>
                  <a:cs typeface="+mn-cs"/>
                </a:rPr>
                <a:t>𝑤</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𝑖</a:t>
              </a:r>
              <a:r>
                <a:rPr lang="fi-FI" sz="1100" b="0" i="0">
                  <a:solidFill>
                    <a:schemeClr val="tx1"/>
                  </a:solidFill>
                  <a:effectLst/>
                  <a:latin typeface="+mn-lt"/>
                  <a:ea typeface="+mn-ea"/>
                  <a:cs typeface="+mn-cs"/>
                </a:rPr>
                <a:t>​: The proportion of the total capital allocated to the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-th</a:t>
              </a:r>
              <a:r>
                <a:rPr lang="fi-FI" sz="1100" b="0" i="0" baseline="0">
                  <a:solidFill>
                    <a:schemeClr val="tx1"/>
                  </a:solidFill>
                  <a:effectLst/>
                  <a:latin typeface="+mn-lt"/>
                  <a:ea typeface="+mn-ea"/>
                  <a:cs typeface="+mn-cs"/>
                </a:rPr>
                <a:t> </a:t>
              </a:r>
              <a:r>
                <a:rPr lang="fi-FI" sz="1100" b="0" i="0">
                  <a:solidFill>
                    <a:schemeClr val="tx1"/>
                  </a:solidFill>
                  <a:effectLst/>
                  <a:latin typeface="+mn-lt"/>
                  <a:ea typeface="+mn-ea"/>
                  <a:cs typeface="+mn-cs"/>
                </a:rPr>
                <a:t>industry fund.</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Parameters:</a:t>
              </a:r>
              <a:endParaRPr lang="en-FI">
                <a:effectLst/>
              </a:endParaRPr>
            </a:p>
            <a:p>
              <a:r>
                <a:rPr lang="fi-FI" sz="1100" b="0" i="0">
                  <a:solidFill>
                    <a:schemeClr val="tx1"/>
                  </a:solidFill>
                  <a:effectLst/>
                  <a:latin typeface="+mn-lt"/>
                  <a:ea typeface="+mn-ea"/>
                  <a:cs typeface="+mn-cs"/>
                </a:rPr>
                <a:t>𝜇_𝑖​: The expected monthly return for the</a:t>
              </a:r>
              <a:r>
                <a:rPr lang="fi-FI" sz="1100" b="0" i="0" baseline="0">
                  <a:solidFill>
                    <a:schemeClr val="tx1"/>
                  </a:solidFill>
                  <a:effectLst/>
                  <a:latin typeface="+mn-lt"/>
                  <a:ea typeface="+mn-ea"/>
                  <a:cs typeface="+mn-cs"/>
                </a:rPr>
                <a:t> i-th</a:t>
              </a:r>
              <a:r>
                <a:rPr lang="fi-FI" sz="1100" b="0" i="0">
                  <a:solidFill>
                    <a:schemeClr val="tx1"/>
                  </a:solidFill>
                  <a:effectLst/>
                  <a:latin typeface="+mn-lt"/>
                  <a:ea typeface="+mn-ea"/>
                  <a:cs typeface="+mn-cs"/>
                </a:rPr>
                <a:t> industry fund.</a:t>
              </a:r>
              <a:endParaRPr lang="en-FI">
                <a:effectLst/>
              </a:endParaRPr>
            </a:p>
            <a:p>
              <a:r>
                <a:rPr lang="fi-FI" sz="1100" b="0" i="0">
                  <a:solidFill>
                    <a:schemeClr val="tx1"/>
                  </a:solidFill>
                  <a:effectLst/>
                  <a:latin typeface="+mn-lt"/>
                  <a:ea typeface="+mn-ea"/>
                  <a:cs typeface="+mn-cs"/>
                </a:rPr>
                <a:t>𝜎_𝑖​: The standard deviation of monthly returns for the </a:t>
              </a:r>
              <a:r>
                <a:rPr lang="fi-FI" sz="1100" b="0" i="1">
                  <a:solidFill>
                    <a:schemeClr val="tx1"/>
                  </a:solidFill>
                  <a:effectLst/>
                  <a:latin typeface="+mn-lt"/>
                  <a:ea typeface="+mn-ea"/>
                  <a:cs typeface="+mn-cs"/>
                </a:rPr>
                <a:t>i-th</a:t>
              </a:r>
              <a:r>
                <a:rPr lang="fi-FI" sz="1100" b="0" i="0">
                  <a:solidFill>
                    <a:schemeClr val="tx1"/>
                  </a:solidFill>
                  <a:effectLst/>
                  <a:latin typeface="+mn-lt"/>
                  <a:ea typeface="+mn-ea"/>
                  <a:cs typeface="+mn-cs"/>
                </a:rPr>
                <a:t> industry fund (representing risk).</a:t>
              </a:r>
              <a:endParaRPr lang="en-FI">
                <a:effectLst/>
              </a:endParaRPr>
            </a:p>
            <a:p>
              <a:r>
                <a:rPr lang="fi-FI" sz="1100" b="0" i="0">
                  <a:solidFill>
                    <a:schemeClr val="tx1"/>
                  </a:solidFill>
                  <a:effectLst/>
                  <a:latin typeface="+mn-lt"/>
                  <a:ea typeface="+mn-ea"/>
                  <a:cs typeface="+mn-cs"/>
                </a:rPr>
                <a:t>𝑅_</a:t>
              </a:r>
              <a:r>
                <a:rPr lang="en-US" sz="1100" b="0" i="0">
                  <a:solidFill>
                    <a:schemeClr val="tx1"/>
                  </a:solidFill>
                  <a:effectLst/>
                  <a:latin typeface="+mn-lt"/>
                  <a:ea typeface="+mn-ea"/>
                  <a:cs typeface="+mn-cs"/>
                </a:rPr>
                <a:t>𝑚𝑖</a:t>
              </a:r>
              <a:r>
                <a:rPr lang="fi-FI" sz="1100" b="0" i="0">
                  <a:solidFill>
                    <a:schemeClr val="tx1"/>
                  </a:solidFill>
                  <a:effectLst/>
                  <a:latin typeface="+mn-lt"/>
                  <a:ea typeface="+mn-ea"/>
                  <a:cs typeface="+mn-cs"/>
                </a:rPr>
                <a:t>𝑛​: The minimum required monthly expected return (1.5% in this case).</a:t>
              </a:r>
              <a:endParaRPr lang="en-FI">
                <a:effectLst/>
              </a:endParaRP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Objective Function:</a:t>
              </a:r>
            </a:p>
            <a:p>
              <a:r>
                <a:rPr lang="fi-FI" sz="1100" b="0" i="0">
                  <a:solidFill>
                    <a:schemeClr val="tx1"/>
                  </a:solidFill>
                  <a:effectLst/>
                  <a:latin typeface="+mn-lt"/>
                  <a:ea typeface="+mn-ea"/>
                  <a:cs typeface="+mn-cs"/>
                </a:rPr>
                <a:t>Minimize the portfolio's risk (variance</a:t>
              </a:r>
              <a:r>
                <a:rPr lang="fi-FI" sz="1100" b="0" i="0" baseline="0">
                  <a:solidFill>
                    <a:schemeClr val="tx1"/>
                  </a:solidFill>
                  <a:effectLst/>
                  <a:latin typeface="+mn-lt"/>
                  <a:ea typeface="+mn-ea"/>
                  <a:cs typeface="+mn-cs"/>
                </a:rPr>
                <a:t> of returns)</a:t>
              </a:r>
              <a:r>
                <a:rPr lang="fi-FI" sz="1100" b="0" i="0">
                  <a:solidFill>
                    <a:schemeClr val="tx1"/>
                  </a:solidFill>
                  <a:effectLst/>
                  <a:latin typeface="+mn-lt"/>
                  <a:ea typeface="+mn-ea"/>
                  <a:cs typeface="+mn-cs"/>
                </a:rPr>
                <a:t>, which is typically a function of the weights and standard deviation</a:t>
              </a:r>
              <a:r>
                <a:rPr lang="fi-FI" sz="1100" b="0" i="0" baseline="0">
                  <a:solidFill>
                    <a:schemeClr val="tx1"/>
                  </a:solidFill>
                  <a:effectLst/>
                  <a:latin typeface="+mn-lt"/>
                  <a:ea typeface="+mn-ea"/>
                  <a:cs typeface="+mn-cs"/>
                </a:rPr>
                <a:t> of the returns</a:t>
              </a:r>
              <a:endParaRPr lang="fi-FI" sz="1100" b="0" i="0">
                <a:solidFill>
                  <a:schemeClr val="tx1"/>
                </a:solidFill>
                <a:effectLst/>
                <a:latin typeface="+mn-lt"/>
                <a:ea typeface="+mn-ea"/>
                <a:cs typeface="+mn-cs"/>
              </a:endParaRPr>
            </a:p>
            <a:p>
              <a:endParaRPr lang="fi-FI" sz="1100" b="1" i="0">
                <a:solidFill>
                  <a:schemeClr val="tx1"/>
                </a:solidFill>
                <a:effectLst/>
                <a:latin typeface="+mn-lt"/>
                <a:ea typeface="+mn-ea"/>
                <a:cs typeface="+mn-cs"/>
              </a:endParaRPr>
            </a:p>
            <a:p>
              <a:r>
                <a:rPr lang="en-US" sz="1100" b="0">
                  <a:solidFill>
                    <a:schemeClr val="tx1"/>
                  </a:solidFill>
                  <a:effectLst/>
                  <a:ea typeface="+mn-ea"/>
                  <a:cs typeface="+mn-cs"/>
                </a:rPr>
                <a:t> </a:t>
              </a:r>
              <a:r>
                <a:rPr lang="en-US" sz="1100" b="0" i="0">
                  <a:solidFill>
                    <a:schemeClr val="tx1"/>
                  </a:solidFill>
                  <a:effectLst/>
                  <a:latin typeface="+mn-lt"/>
                  <a:ea typeface="+mn-ea"/>
                  <a:cs typeface="+mn-cs"/>
                </a:rPr>
                <a:t>min </a:t>
              </a:r>
              <a:r>
                <a:rPr lang="el-GR" sz="1100" b="0" i="0">
                  <a:solidFill>
                    <a:schemeClr val="tx1"/>
                  </a:solidFill>
                  <a:effectLst/>
                  <a:latin typeface="+mn-lt"/>
                  <a:ea typeface="+mn-ea"/>
                  <a:cs typeface="+mn-cs"/>
                </a:rPr>
                <a:t>σ</a:t>
              </a:r>
              <a:r>
                <a:rPr lang="el-GR" sz="1100" b="0" i="0">
                  <a:solidFill>
                    <a:schemeClr val="tx1"/>
                  </a:solidFill>
                  <a:effectLst/>
                  <a:latin typeface="Cambria Math" panose="02040503050406030204" pitchFamily="18" charset="0"/>
                  <a:ea typeface="Cambria Math" panose="02040503050406030204" pitchFamily="18" charset="0"/>
                  <a:cs typeface="+mn-cs"/>
                </a:rPr>
                <a:t>_</a:t>
              </a:r>
              <a:r>
                <a:rPr lang="en-US" sz="1100" b="0" i="0">
                  <a:solidFill>
                    <a:schemeClr val="tx1"/>
                  </a:solidFill>
                  <a:effectLst/>
                  <a:latin typeface="Cambria Math" panose="02040503050406030204" pitchFamily="18" charset="0"/>
                  <a:ea typeface="Cambria Math" panose="02040503050406030204" pitchFamily="18" charset="0"/>
                  <a:cs typeface="+mn-cs"/>
                </a:rPr>
                <a:t>𝑝</a:t>
              </a:r>
              <a:r>
                <a:rPr lang="el-GR" sz="1100" b="0" i="0">
                  <a:solidFill>
                    <a:schemeClr val="tx1"/>
                  </a:solidFill>
                  <a:effectLst/>
                  <a:latin typeface="Cambria Math" panose="02040503050406030204" pitchFamily="18" charset="0"/>
                  <a:ea typeface="Cambria Math" panose="02040503050406030204" pitchFamily="18" charset="0"/>
                  <a:cs typeface="+mn-cs"/>
                </a:rPr>
                <a:t>^</a:t>
              </a:r>
              <a:r>
                <a:rPr lang="en-US" sz="1100" b="0" i="0">
                  <a:solidFill>
                    <a:schemeClr val="tx1"/>
                  </a:solidFill>
                  <a:effectLst/>
                  <a:latin typeface="Cambria Math" panose="02040503050406030204" pitchFamily="18" charset="0"/>
                  <a:ea typeface="Cambria Math" panose="02040503050406030204" pitchFamily="18" charset="0"/>
                  <a:cs typeface="+mn-cs"/>
                </a:rPr>
                <a:t>2=</a:t>
              </a:r>
              <a:r>
                <a:rPr lang="en-US"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𝑠</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𝑆</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a:t>
              </a:r>
              <a:r>
                <a:rPr lang="en-US"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𝑖</a:t>
              </a:r>
              <a:r>
                <a:rPr lang="en-US" sz="1100" b="0" i="0">
                  <a:solidFill>
                    <a:schemeClr val="tx1"/>
                  </a:solidFill>
                  <a:effectLst/>
                  <a:latin typeface="+mn-lt"/>
                  <a:ea typeface="+mn-ea"/>
                  <a:cs typeface="+mn-cs"/>
                </a:rPr>
                <a:t>=1)^</a:t>
              </a:r>
              <a:r>
                <a:rPr lang="en-US" sz="1100" b="0" i="0">
                  <a:solidFill>
                    <a:schemeClr val="tx1"/>
                  </a:solidFill>
                  <a:effectLst/>
                  <a:latin typeface="Cambria Math" panose="02040503050406030204" pitchFamily="18" charset="0"/>
                  <a:ea typeface="+mn-ea"/>
                  <a:cs typeface="+mn-cs"/>
                </a:rPr>
                <a:t>𝑛</a:t>
              </a:r>
              <a:r>
                <a:rPr lang="en-US" sz="1100" b="0" i="0">
                  <a:solidFill>
                    <a:schemeClr val="tx1"/>
                  </a:solidFill>
                  <a:effectLst/>
                  <a:latin typeface="+mn-lt"/>
                  <a:ea typeface="+mn-ea"/>
                  <a:cs typeface="+mn-cs"/>
                </a:rPr>
                <a:t>▒〖𝑤</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𝑖</a:t>
              </a:r>
              <a:r>
                <a:rPr lang="fi-FI" sz="1100" b="0" i="0">
                  <a:solidFill>
                    <a:schemeClr val="tx1"/>
                  </a:solidFill>
                  <a:effectLst/>
                  <a:latin typeface="+mn-lt"/>
                  <a:ea typeface="+mn-ea"/>
                  <a:cs typeface="+mn-cs"/>
                </a:rPr>
                <a:t> </a:t>
              </a:r>
              <a:r>
                <a:rPr lang="en-US" sz="1100" b="0" i="0">
                  <a:solidFill>
                    <a:schemeClr val="tx1"/>
                  </a:solidFill>
                  <a:effectLst/>
                  <a:latin typeface="+mn-lt"/>
                  <a:ea typeface="+mn-ea"/>
                  <a:cs typeface="+mn-cs"/>
                </a:rPr>
                <a:t>𝑟</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𝑖𝑠</a:t>
              </a:r>
              <a:r>
                <a:rPr lang="en-US" sz="1100" b="0" i="0">
                  <a:solidFill>
                    <a:schemeClr val="tx1"/>
                  </a:solidFill>
                  <a:effectLst/>
                  <a:latin typeface="Cambria Math" panose="02040503050406030204" pitchFamily="18" charset="0"/>
                  <a:ea typeface="+mn-ea"/>
                  <a:cs typeface="+mn-cs"/>
                </a:rPr>
                <a:t>−𝑟 ̅</a:t>
              </a:r>
              <a:r>
                <a:rPr lang="en-US" sz="1100" b="0" i="0">
                  <a:solidFill>
                    <a:schemeClr val="tx1"/>
                  </a:solidFill>
                  <a:effectLst/>
                  <a:latin typeface="+mn-lt"/>
                  <a:ea typeface="+mn-ea"/>
                  <a:cs typeface="+mn-cs"/>
                </a:rPr>
                <a:t> 〗</a:t>
              </a:r>
              <a:r>
                <a:rPr lang="en-US" sz="1100" b="0" i="0">
                  <a:solidFill>
                    <a:schemeClr val="tx1"/>
                  </a:solidFill>
                  <a:effectLst/>
                  <a:latin typeface="Cambria Math" panose="02040503050406030204" pitchFamily="18" charset="0"/>
                  <a:ea typeface="+mn-ea"/>
                  <a:cs typeface="+mn-cs"/>
                </a:rPr>
                <a:t>)〗^2</a:t>
              </a:r>
              <a:r>
                <a:rPr lang="en-US" sz="1100" b="0" i="0">
                  <a:solidFill>
                    <a:schemeClr val="tx1"/>
                  </a:solidFill>
                  <a:effectLst/>
                  <a:latin typeface="+mn-lt"/>
                  <a:ea typeface="+mn-ea"/>
                  <a:cs typeface="+mn-cs"/>
                </a:rPr>
                <a:t>   </a:t>
              </a:r>
              <a:endParaRPr lang="fi-FI" sz="1100" b="1" i="0">
                <a:solidFill>
                  <a:schemeClr val="tx1"/>
                </a:solidFill>
                <a:effectLst/>
                <a:latin typeface="+mn-lt"/>
                <a:ea typeface="+mn-ea"/>
                <a:cs typeface="+mn-cs"/>
              </a:endParaRPr>
            </a:p>
            <a:p>
              <a:endParaRPr lang="fi-FI" sz="1100" b="1" i="0">
                <a:solidFill>
                  <a:schemeClr val="tx1"/>
                </a:solidFill>
                <a:effectLst/>
                <a:latin typeface="+mn-lt"/>
                <a:ea typeface="+mn-ea"/>
                <a:cs typeface="+mn-cs"/>
              </a:endParaRP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Constraints:</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Capital Allocation Constraints</a:t>
              </a:r>
              <a:r>
                <a:rPr lang="fi-FI" sz="1100" b="0" i="0">
                  <a:solidFill>
                    <a:schemeClr val="tx1"/>
                  </a:solidFill>
                  <a:effectLst/>
                  <a:latin typeface="+mn-lt"/>
                  <a:ea typeface="+mn-ea"/>
                  <a:cs typeface="+mn-cs"/>
                </a:rPr>
                <a:t>:</a:t>
              </a:r>
            </a:p>
            <a:p>
              <a:r>
                <a:rPr lang="fi-FI" sz="1100" b="0" i="0">
                  <a:solidFill>
                    <a:schemeClr val="tx1"/>
                  </a:solidFill>
                  <a:effectLst/>
                  <a:latin typeface="+mn-lt"/>
                  <a:ea typeface="+mn-ea"/>
                  <a:cs typeface="+mn-cs"/>
                </a:rPr>
                <a:t>The sum of the weights must equal 100% of the capital</a:t>
              </a:r>
            </a:p>
            <a:p>
              <a:r>
                <a:rPr lang="en-US" sz="1100" b="0">
                  <a:solidFill>
                    <a:schemeClr val="tx1"/>
                  </a:solidFill>
                  <a:effectLst/>
                  <a:ea typeface="+mn-ea"/>
                  <a:cs typeface="+mn-cs"/>
                </a:rPr>
                <a:t> </a:t>
              </a:r>
              <a:r>
                <a:rPr lang="en-US"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𝑖</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12</a:t>
              </a:r>
              <a:r>
                <a:rPr lang="en-US" sz="1100" b="0" i="0">
                  <a:solidFill>
                    <a:schemeClr val="tx1"/>
                  </a:solidFill>
                  <a:effectLst/>
                  <a:latin typeface="+mn-lt"/>
                  <a:ea typeface="+mn-ea"/>
                  <a:cs typeface="+mn-cs"/>
                </a:rPr>
                <a:t>▒〖</a:t>
              </a:r>
              <a:r>
                <a:rPr lang="en-US" sz="1100" b="0" i="0">
                  <a:solidFill>
                    <a:schemeClr val="tx1"/>
                  </a:solidFill>
                  <a:effectLst/>
                  <a:latin typeface="Cambria Math" panose="02040503050406030204" pitchFamily="18" charset="0"/>
                  <a:ea typeface="+mn-ea"/>
                  <a:cs typeface="+mn-cs"/>
                </a:rPr>
                <a:t>𝑤</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𝑖</a:t>
              </a:r>
              <a:r>
                <a:rPr lang="en-US" sz="1100" b="0" i="0">
                  <a:solidFill>
                    <a:schemeClr val="tx1"/>
                  </a:solidFill>
                  <a:effectLst/>
                  <a:latin typeface="Cambria Math" panose="02040503050406030204" pitchFamily="18" charset="0"/>
                  <a:ea typeface="+mn-ea"/>
                  <a:cs typeface="+mn-cs"/>
                </a:rPr>
                <a:t>=1</a:t>
              </a:r>
              <a:r>
                <a:rPr lang="en-US" sz="1100" b="0" i="0">
                  <a:solidFill>
                    <a:schemeClr val="tx1"/>
                  </a:solidFill>
                  <a:effectLst/>
                  <a:latin typeface="+mn-lt"/>
                  <a:ea typeface="+mn-ea"/>
                  <a:cs typeface="+mn-cs"/>
                </a:rPr>
                <a:t>〗</a:t>
              </a:r>
              <a:endParaRPr lang="en-US" sz="1100" b="0">
                <a:solidFill>
                  <a:schemeClr val="tx1"/>
                </a:solidFill>
                <a:effectLst/>
                <a:ea typeface="+mn-ea"/>
                <a:cs typeface="+mn-cs"/>
              </a:endParaRP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Industry-Specific Constraints</a:t>
              </a:r>
              <a:r>
                <a:rPr lang="fi-FI" sz="1100" b="0" i="0">
                  <a:solidFill>
                    <a:schemeClr val="tx1"/>
                  </a:solidFill>
                  <a:effectLst/>
                  <a:latin typeface="+mn-lt"/>
                  <a:ea typeface="+mn-ea"/>
                  <a:cs typeface="+mn-cs"/>
                </a:rPr>
                <a:t>:</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most 1% of the capital can be allocated to the NoDur fund</a:t>
              </a:r>
            </a:p>
            <a:p>
              <a:r>
                <a:rPr lang="en-US" sz="1100" b="0" i="0">
                  <a:solidFill>
                    <a:schemeClr val="tx1"/>
                  </a:solidFill>
                  <a:effectLst/>
                  <a:latin typeface="+mn-lt"/>
                  <a:ea typeface="+mn-ea"/>
                  <a:cs typeface="+mn-cs"/>
                </a:rPr>
                <a:t>𝑤</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𝑁𝑜𝐷𝑢𝑟</a:t>
              </a:r>
              <a:r>
                <a:rPr lang="en-US" sz="1100" b="0" i="0">
                  <a:solidFill>
                    <a:schemeClr val="tx1"/>
                  </a:solidFill>
                  <a:effectLst/>
                  <a:latin typeface="Cambria Math" panose="02040503050406030204" pitchFamily="18" charset="0"/>
                  <a:ea typeface="Cambria Math" panose="02040503050406030204" pitchFamily="18" charset="0"/>
                  <a:cs typeface="+mn-cs"/>
                </a:rPr>
                <a:t>≤0.01</a:t>
              </a:r>
              <a:r>
                <a:rPr lang="fi-FI" sz="1100" b="0" i="0">
                  <a:solidFill>
                    <a:schemeClr val="tx1"/>
                  </a:solidFill>
                  <a:effectLst/>
                  <a:latin typeface="+mn-lt"/>
                  <a:ea typeface="+mn-ea"/>
                  <a:cs typeface="+mn-cs"/>
                </a:rPr>
                <a:t> </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most 2% of the capital can be allocated to the Enrgy fund</a:t>
              </a:r>
            </a:p>
            <a:p>
              <a:r>
                <a:rPr lang="en-US" sz="1100" b="0" i="0">
                  <a:solidFill>
                    <a:schemeClr val="tx1"/>
                  </a:solidFill>
                  <a:effectLst/>
                  <a:latin typeface="+mn-lt"/>
                  <a:ea typeface="+mn-ea"/>
                  <a:cs typeface="+mn-cs"/>
                </a:rPr>
                <a:t>𝑤</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𝐸𝑛𝑟𝑔𝑦</a:t>
              </a:r>
              <a:r>
                <a:rPr lang="en-US" sz="1100" b="0" i="0">
                  <a:solidFill>
                    <a:schemeClr val="tx1"/>
                  </a:solidFill>
                  <a:effectLst/>
                  <a:latin typeface="+mn-lt"/>
                  <a:ea typeface="+mn-ea"/>
                  <a:cs typeface="+mn-cs"/>
                </a:rPr>
                <a:t>≤0.0</a:t>
              </a:r>
              <a:r>
                <a:rPr lang="en-US" sz="1100" b="0" i="0">
                  <a:solidFill>
                    <a:schemeClr val="tx1"/>
                  </a:solidFill>
                  <a:effectLst/>
                  <a:latin typeface="Cambria Math" panose="02040503050406030204" pitchFamily="18" charset="0"/>
                  <a:ea typeface="+mn-ea"/>
                  <a:cs typeface="+mn-cs"/>
                </a:rPr>
                <a:t>2</a:t>
              </a:r>
              <a:r>
                <a:rPr lang="fi-FI" sz="1100" b="0" i="0">
                  <a:solidFill>
                    <a:schemeClr val="tx1"/>
                  </a:solidFill>
                  <a:effectLst/>
                  <a:latin typeface="+mn-lt"/>
                  <a:ea typeface="+mn-ea"/>
                  <a:cs typeface="+mn-cs"/>
                </a:rPr>
                <a:t> </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At least 7% of the capital should be invested in the Hlth fund</a:t>
              </a:r>
            </a:p>
            <a:p>
              <a:r>
                <a:rPr lang="en-US" sz="1100" b="0" i="0">
                  <a:solidFill>
                    <a:schemeClr val="tx1"/>
                  </a:solidFill>
                  <a:effectLst/>
                  <a:latin typeface="+mn-lt"/>
                  <a:ea typeface="+mn-ea"/>
                  <a:cs typeface="+mn-cs"/>
                </a:rPr>
                <a:t>𝑤</a:t>
              </a:r>
              <a:r>
                <a:rPr lang="fi-FI" sz="1100" b="0" i="0">
                  <a:solidFill>
                    <a:schemeClr val="tx1"/>
                  </a:solidFill>
                  <a:effectLst/>
                  <a:latin typeface="+mn-lt"/>
                  <a:ea typeface="+mn-ea"/>
                  <a:cs typeface="+mn-cs"/>
                </a:rPr>
                <a:t>_</a:t>
              </a:r>
              <a:r>
                <a:rPr lang="en-US" sz="1100" b="0" i="0">
                  <a:solidFill>
                    <a:schemeClr val="tx1"/>
                  </a:solidFill>
                  <a:effectLst/>
                  <a:latin typeface="Cambria Math" panose="02040503050406030204" pitchFamily="18" charset="0"/>
                  <a:ea typeface="+mn-ea"/>
                  <a:cs typeface="+mn-cs"/>
                </a:rPr>
                <a:t>𝐻𝑙𝑡ℎ</a:t>
              </a:r>
              <a:r>
                <a:rPr lang="en-US" sz="1100" b="0" i="0">
                  <a:solidFill>
                    <a:schemeClr val="tx1"/>
                  </a:solidFill>
                  <a:effectLst/>
                  <a:latin typeface="+mn-lt"/>
                  <a:ea typeface="+mn-ea"/>
                  <a:cs typeface="+mn-cs"/>
                </a:rPr>
                <a:t>≥0.0</a:t>
              </a:r>
              <a:r>
                <a:rPr lang="en-US" sz="1100" b="0" i="0">
                  <a:solidFill>
                    <a:schemeClr val="tx1"/>
                  </a:solidFill>
                  <a:effectLst/>
                  <a:latin typeface="Cambria Math" panose="02040503050406030204" pitchFamily="18" charset="0"/>
                  <a:ea typeface="+mn-ea"/>
                  <a:cs typeface="+mn-cs"/>
                </a:rPr>
                <a:t>7</a:t>
              </a:r>
              <a:r>
                <a:rPr lang="fi-FI" sz="1100" b="0" i="0">
                  <a:solidFill>
                    <a:schemeClr val="tx1"/>
                  </a:solidFill>
                  <a:effectLst/>
                  <a:latin typeface="+mn-lt"/>
                  <a:ea typeface="+mn-ea"/>
                  <a:cs typeface="+mn-cs"/>
                </a:rPr>
                <a:t> </a:t>
              </a:r>
              <a:endParaRPr lang="en-FI">
                <a:effectLst/>
              </a:endParaRP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Return Constraint</a:t>
              </a:r>
              <a:r>
                <a:rPr lang="fi-FI" sz="1100" b="0" i="0">
                  <a:solidFill>
                    <a:schemeClr val="tx1"/>
                  </a:solidFill>
                  <a:effectLst/>
                  <a:latin typeface="+mn-lt"/>
                  <a:ea typeface="+mn-ea"/>
                  <a:cs typeface="+mn-cs"/>
                </a:rPr>
                <a:t>:</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The portfolio's expected monthly return must be at least 1.5%</a:t>
              </a:r>
            </a:p>
            <a:p>
              <a:r>
                <a:rPr lang="en-US" sz="1100" b="0" i="0">
                  <a:solidFill>
                    <a:schemeClr val="tx1"/>
                  </a:solidFill>
                  <a:effectLst/>
                  <a:latin typeface="+mn-lt"/>
                  <a:ea typeface="+mn-ea"/>
                  <a:cs typeface="+mn-cs"/>
                </a:rPr>
                <a:t>∑_(𝑖=1)^12▒〖</a:t>
              </a:r>
              <a:r>
                <a:rPr lang="fi-FI" sz="1100" b="0" i="0">
                  <a:solidFill>
                    <a:schemeClr val="tx1"/>
                  </a:solidFill>
                  <a:effectLst/>
                  <a:latin typeface="+mn-lt"/>
                  <a:ea typeface="+mn-ea"/>
                  <a:cs typeface="+mn-cs"/>
                </a:rPr>
                <a:t>〖𝜇_𝑖 "​</a:t>
              </a:r>
              <a:r>
                <a:rPr lang="en-US" sz="1100" b="0" i="0">
                  <a:solidFill>
                    <a:schemeClr val="tx1"/>
                  </a:solidFill>
                  <a:effectLst/>
                  <a:latin typeface="+mn-lt"/>
                  <a:ea typeface="+mn-ea"/>
                  <a:cs typeface="+mn-cs"/>
                </a:rPr>
                <a:t>" 𝑤</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𝑖</a:t>
              </a:r>
              <a:r>
                <a:rPr lang="en-US" sz="1100" b="0" i="0">
                  <a:solidFill>
                    <a:schemeClr val="tx1"/>
                  </a:solidFill>
                  <a:effectLst/>
                  <a:latin typeface="Cambria Math" panose="02040503050406030204" pitchFamily="18" charset="0"/>
                  <a:ea typeface="Cambria Math" panose="02040503050406030204" pitchFamily="18" charset="0"/>
                  <a:cs typeface="+mn-cs"/>
                </a:rPr>
                <a:t>≥</a:t>
              </a:r>
              <a:r>
                <a:rPr lang="en-US" sz="1100" b="0" i="0">
                  <a:solidFill>
                    <a:schemeClr val="tx1"/>
                  </a:solidFill>
                  <a:effectLst/>
                  <a:latin typeface="+mn-lt"/>
                  <a:ea typeface="+mn-ea"/>
                  <a:cs typeface="+mn-cs"/>
                </a:rPr>
                <a:t>〗</a:t>
              </a:r>
              <a:r>
                <a:rPr lang="fi-FI" sz="1100" b="0" i="0">
                  <a:solidFill>
                    <a:schemeClr val="tx1"/>
                  </a:solidFill>
                  <a:effectLst/>
                  <a:latin typeface="+mn-lt"/>
                  <a:ea typeface="+mn-ea"/>
                  <a:cs typeface="+mn-cs"/>
                </a:rPr>
                <a:t> 𝑅_</a:t>
              </a:r>
              <a:r>
                <a:rPr lang="en-US" sz="1100" b="0" i="0">
                  <a:solidFill>
                    <a:schemeClr val="tx1"/>
                  </a:solidFill>
                  <a:effectLst/>
                  <a:latin typeface="+mn-lt"/>
                  <a:ea typeface="+mn-ea"/>
                  <a:cs typeface="+mn-cs"/>
                </a:rPr>
                <a:t>𝑚𝑖</a:t>
              </a:r>
              <a:r>
                <a:rPr lang="fi-FI" sz="1100" b="0" i="0">
                  <a:solidFill>
                    <a:schemeClr val="tx1"/>
                  </a:solidFill>
                  <a:effectLst/>
                  <a:latin typeface="+mn-lt"/>
                  <a:ea typeface="+mn-ea"/>
                  <a:cs typeface="+mn-cs"/>
                </a:rPr>
                <a:t>𝑛 </a:t>
              </a:r>
            </a:p>
            <a:p>
              <a:endParaRPr lang="fi-FI" sz="1100" b="1" i="0">
                <a:solidFill>
                  <a:schemeClr val="tx1"/>
                </a:solidFill>
                <a:effectLst/>
                <a:latin typeface="+mn-lt"/>
                <a:ea typeface="+mn-ea"/>
                <a:cs typeface="+mn-cs"/>
              </a:endParaRPr>
            </a:p>
            <a:p>
              <a:r>
                <a:rPr lang="fi-FI" sz="1100" b="1" i="0">
                  <a:solidFill>
                    <a:schemeClr val="tx1"/>
                  </a:solidFill>
                  <a:effectLst/>
                  <a:latin typeface="+mn-lt"/>
                  <a:ea typeface="+mn-ea"/>
                  <a:cs typeface="+mn-cs"/>
                </a:rPr>
                <a:t>Non-Negativity Constraint</a:t>
              </a:r>
              <a:r>
                <a:rPr lang="fi-FI" sz="1100" b="0" i="0">
                  <a:solidFill>
                    <a:schemeClr val="tx1"/>
                  </a:solidFill>
                  <a:effectLst/>
                  <a:latin typeface="+mn-lt"/>
                  <a:ea typeface="+mn-ea"/>
                  <a:cs typeface="+mn-cs"/>
                </a:rPr>
                <a:t>:</a:t>
              </a:r>
            </a:p>
            <a:p>
              <a:endParaRPr lang="fi-FI" sz="1100" b="0" i="0">
                <a:solidFill>
                  <a:schemeClr val="tx1"/>
                </a:solidFill>
                <a:effectLst/>
                <a:latin typeface="+mn-lt"/>
                <a:ea typeface="+mn-ea"/>
                <a:cs typeface="+mn-cs"/>
              </a:endParaRPr>
            </a:p>
            <a:p>
              <a:r>
                <a:rPr lang="fi-FI" sz="1100" b="0" i="0">
                  <a:solidFill>
                    <a:schemeClr val="tx1"/>
                  </a:solidFill>
                  <a:effectLst/>
                  <a:latin typeface="+mn-lt"/>
                  <a:ea typeface="+mn-ea"/>
                  <a:cs typeface="+mn-cs"/>
                </a:rPr>
                <a:t>No short selling is allowed; fund weights must be non-negative</a:t>
              </a:r>
            </a:p>
            <a:p>
              <a:r>
                <a:rPr lang="en-US" sz="1100" b="0" i="0">
                  <a:solidFill>
                    <a:schemeClr val="tx1"/>
                  </a:solidFill>
                  <a:effectLst/>
                  <a:latin typeface="+mn-lt"/>
                  <a:ea typeface="+mn-ea"/>
                  <a:cs typeface="+mn-cs"/>
                </a:rPr>
                <a:t>𝑤</a:t>
              </a:r>
              <a:r>
                <a:rPr lang="fi-FI" sz="1100" b="0" i="0">
                  <a:solidFill>
                    <a:schemeClr val="tx1"/>
                  </a:solidFill>
                  <a:effectLst/>
                  <a:latin typeface="+mn-lt"/>
                  <a:ea typeface="+mn-ea"/>
                  <a:cs typeface="+mn-cs"/>
                </a:rPr>
                <a:t>_</a:t>
              </a:r>
              <a:r>
                <a:rPr lang="en-US" sz="1100" b="0" i="0">
                  <a:solidFill>
                    <a:schemeClr val="tx1"/>
                  </a:solidFill>
                  <a:effectLst/>
                  <a:latin typeface="+mn-lt"/>
                  <a:ea typeface="+mn-ea"/>
                  <a:cs typeface="+mn-cs"/>
                </a:rPr>
                <a:t>𝑖</a:t>
              </a:r>
              <a:r>
                <a:rPr lang="fi-FI" sz="1100" b="0" i="0">
                  <a:solidFill>
                    <a:schemeClr val="tx1"/>
                  </a:solidFill>
                  <a:effectLst/>
                  <a:latin typeface="+mn-lt"/>
                  <a:ea typeface="+mn-ea"/>
                  <a:cs typeface="+mn-cs"/>
                </a:rPr>
                <a:t> for all </a:t>
              </a:r>
              <a:r>
                <a:rPr lang="fi-FI" sz="1100" b="0" i="1">
                  <a:solidFill>
                    <a:schemeClr val="tx1"/>
                  </a:solidFill>
                  <a:effectLst/>
                  <a:latin typeface="+mn-lt"/>
                  <a:ea typeface="+mn-ea"/>
                  <a:cs typeface="+mn-cs"/>
                </a:rPr>
                <a:t>i</a:t>
              </a:r>
              <a:r>
                <a:rPr lang="fi-FI" sz="1100" b="0" i="0">
                  <a:solidFill>
                    <a:schemeClr val="tx1"/>
                  </a:solidFill>
                  <a:effectLst/>
                  <a:latin typeface="+mn-lt"/>
                  <a:ea typeface="+mn-ea"/>
                  <a:cs typeface="+mn-cs"/>
                </a:rPr>
                <a:t> </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To solve this NLP, we</a:t>
              </a:r>
              <a:r>
                <a:rPr lang="en-US" sz="1100" b="0" i="0" u="none" strike="noStrike" baseline="0">
                  <a:solidFill>
                    <a:schemeClr val="tx1"/>
                  </a:solidFill>
                  <a:effectLst/>
                  <a:latin typeface="+mn-lt"/>
                  <a:ea typeface="+mn-ea"/>
                  <a:cs typeface="+mn-cs"/>
                </a:rPr>
                <a:t> can use </a:t>
              </a:r>
              <a:r>
                <a:rPr lang="en-US" sz="1100" b="0" i="0" u="none" strike="noStrike">
                  <a:solidFill>
                    <a:schemeClr val="tx1"/>
                  </a:solidFill>
                  <a:effectLst/>
                  <a:latin typeface="+mn-lt"/>
                  <a:ea typeface="+mn-ea"/>
                  <a:cs typeface="+mn-cs"/>
                </a:rPr>
                <a:t>Excel Solver with the GRG Nonlinear method </a:t>
              </a:r>
            </a:p>
            <a:p>
              <a:endParaRPr lang="en-US" sz="1100" b="0" i="0" u="none" strike="noStrike">
                <a:solidFill>
                  <a:schemeClr val="tx1"/>
                </a:solidFill>
                <a:effectLst/>
                <a:latin typeface="+mn-lt"/>
                <a:ea typeface="+mn-ea"/>
                <a:cs typeface="+mn-cs"/>
              </a:endParaRPr>
            </a:p>
            <a:p>
              <a:r>
                <a:rPr lang="en-US" sz="1100" b="0" i="0" u="none" strike="noStrike">
                  <a:solidFill>
                    <a:srgbClr val="FF0000"/>
                  </a:solidFill>
                  <a:effectLst/>
                  <a:latin typeface="+mn-lt"/>
                  <a:ea typeface="+mn-ea"/>
                  <a:cs typeface="+mn-cs"/>
                </a:rPr>
                <a:t>Task (b): </a:t>
              </a:r>
              <a:r>
                <a:rPr lang="en-US" sz="1100" b="0" i="0">
                  <a:solidFill>
                    <a:srgbClr val="FF0000"/>
                  </a:solidFill>
                  <a:effectLst/>
                  <a:latin typeface="+mn-lt"/>
                  <a:ea typeface="+mn-ea"/>
                  <a:cs typeface="+mn-cs"/>
                </a:rPr>
                <a:t>To which funds should H.E. Pennypacker allocate capital and how much? </a:t>
              </a:r>
              <a:r>
                <a:rPr lang="en-US" sz="1100" b="0" i="0" u="none" strike="noStrike">
                  <a:solidFill>
                    <a:srgbClr val="FF0000"/>
                  </a:solidFill>
                  <a:effectLst/>
                  <a:latin typeface="+mn-lt"/>
                  <a:ea typeface="+mn-ea"/>
                  <a:cs typeface="+mn-cs"/>
                </a:rPr>
                <a:t>What is the expected return and standard deviation of returns of the optimal allocation? (1p)</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The funds that H.E</a:t>
              </a:r>
              <a:r>
                <a:rPr lang="en-US" sz="1100" b="0" i="0" u="none" strike="noStrike" baseline="0">
                  <a:solidFill>
                    <a:schemeClr val="tx1"/>
                  </a:solidFill>
                  <a:effectLst/>
                  <a:latin typeface="+mn-lt"/>
                  <a:ea typeface="+mn-ea"/>
                  <a:cs typeface="+mn-cs"/>
                </a:rPr>
                <a:t>Pennypacker should allocate capital to and there weights are: </a:t>
              </a:r>
            </a:p>
            <a:p>
              <a:r>
                <a:rPr lang="en-US" sz="1100" b="0" i="0" u="none" strike="noStrike" baseline="0">
                  <a:solidFill>
                    <a:schemeClr val="tx1"/>
                  </a:solidFill>
                  <a:effectLst/>
                  <a:latin typeface="+mn-lt"/>
                  <a:ea typeface="+mn-ea"/>
                  <a:cs typeface="+mn-cs"/>
                </a:rPr>
                <a:t>BusEq: </a:t>
              </a:r>
              <a:r>
                <a:rPr lang="en-US" sz="1100" b="1" i="0" u="none" strike="noStrike" baseline="0">
                  <a:solidFill>
                    <a:schemeClr val="tx1"/>
                  </a:solidFill>
                  <a:effectLst/>
                  <a:latin typeface="+mn-lt"/>
                  <a:ea typeface="+mn-ea"/>
                  <a:cs typeface="+mn-cs"/>
                </a:rPr>
                <a:t>0.76607</a:t>
              </a:r>
            </a:p>
            <a:p>
              <a:r>
                <a:rPr lang="en-US" sz="1100" b="0" i="0" u="none" strike="noStrike" baseline="0">
                  <a:solidFill>
                    <a:schemeClr val="tx1"/>
                  </a:solidFill>
                  <a:effectLst/>
                  <a:latin typeface="+mn-lt"/>
                  <a:ea typeface="+mn-ea"/>
                  <a:cs typeface="+mn-cs"/>
                </a:rPr>
                <a:t>Hlth: </a:t>
              </a:r>
              <a:r>
                <a:rPr lang="en-US" sz="1100" b="1" i="0" u="none" strike="noStrike" baseline="0">
                  <a:solidFill>
                    <a:schemeClr val="tx1"/>
                  </a:solidFill>
                  <a:effectLst/>
                  <a:latin typeface="+mn-lt"/>
                  <a:ea typeface="+mn-ea"/>
                  <a:cs typeface="+mn-cs"/>
                </a:rPr>
                <a:t>0.23393</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Expected</a:t>
              </a:r>
              <a:r>
                <a:rPr lang="en-US" sz="1100" b="0" i="0" u="none" strike="noStrike" baseline="0">
                  <a:solidFill>
                    <a:schemeClr val="tx1"/>
                  </a:solidFill>
                  <a:effectLst/>
                  <a:latin typeface="+mn-lt"/>
                  <a:ea typeface="+mn-ea"/>
                  <a:cs typeface="+mn-cs"/>
                </a:rPr>
                <a:t> returns of returns of the optimal allocation: </a:t>
              </a:r>
              <a:r>
                <a:rPr lang="en-US" sz="1100" b="1" i="0" u="none" strike="noStrike" baseline="0">
                  <a:solidFill>
                    <a:schemeClr val="tx1"/>
                  </a:solidFill>
                  <a:effectLst/>
                  <a:latin typeface="+mn-lt"/>
                  <a:ea typeface="+mn-ea"/>
                  <a:cs typeface="+mn-cs"/>
                </a:rPr>
                <a:t>1.5%</a:t>
              </a:r>
            </a:p>
            <a:p>
              <a:r>
                <a:rPr lang="en-US" sz="1100" b="0" i="0" u="none" strike="noStrike">
                  <a:solidFill>
                    <a:schemeClr val="tx1"/>
                  </a:solidFill>
                  <a:effectLst/>
                  <a:latin typeface="+mn-lt"/>
                  <a:ea typeface="+mn-ea"/>
                  <a:cs typeface="+mn-cs"/>
                </a:rPr>
                <a:t>standard deviation of returns of the optimal allocation: </a:t>
              </a:r>
              <a:r>
                <a:rPr lang="en-US" sz="1100" b="1" i="0" u="none" strike="noStrike">
                  <a:solidFill>
                    <a:schemeClr val="tx1"/>
                  </a:solidFill>
                  <a:effectLst/>
                  <a:latin typeface="+mn-lt"/>
                  <a:ea typeface="+mn-ea"/>
                  <a:cs typeface="+mn-cs"/>
                </a:rPr>
                <a:t>5.23%</a:t>
              </a:r>
            </a:p>
            <a:p>
              <a:endParaRPr lang="en-US" sz="1100" b="0" i="0" u="none" strike="noStrike">
                <a:solidFill>
                  <a:schemeClr val="tx1"/>
                </a:solidFill>
                <a:effectLst/>
                <a:latin typeface="+mn-lt"/>
                <a:ea typeface="+mn-ea"/>
                <a:cs typeface="+mn-cs"/>
              </a:endParaRPr>
            </a:p>
            <a:p>
              <a:r>
                <a:rPr lang="en-US" sz="1100" b="0" i="0" u="none" strike="noStrike">
                  <a:solidFill>
                    <a:srgbClr val="FF0000"/>
                  </a:solidFill>
                  <a:effectLst/>
                  <a:latin typeface="+mn-lt"/>
                  <a:ea typeface="+mn-ea"/>
                  <a:cs typeface="+mn-cs"/>
                </a:rPr>
                <a:t>Task (c) After seeing the results H.E. Pennypacker wants you to analyze the tradeoff</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between risk and expected returns more closely. Solve the model for a range of</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different values for the expected return requirement and produce a graph showing</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standard deviation of returns as a function of the expected returns.</a:t>
              </a:r>
              <a:r>
                <a:rPr lang="en-US" sz="1100" b="0" i="0" u="none" strike="noStrike" baseline="0">
                  <a:solidFill>
                    <a:srgbClr val="FF0000"/>
                  </a:solidFill>
                  <a:effectLst/>
                  <a:latin typeface="+mn-lt"/>
                  <a:ea typeface="+mn-ea"/>
                  <a:cs typeface="+mn-cs"/>
                </a:rPr>
                <a:t> R</a:t>
              </a:r>
              <a:r>
                <a:rPr lang="en-US" sz="1100" b="0" i="0" u="none" strike="noStrike">
                  <a:solidFill>
                    <a:srgbClr val="FF0000"/>
                  </a:solidFill>
                  <a:effectLst/>
                  <a:latin typeface="+mn-lt"/>
                  <a:ea typeface="+mn-ea"/>
                  <a:cs typeface="+mn-cs"/>
                </a:rPr>
                <a:t>ange of 5-10 values suffices, i.e., no use of macros is required.</a:t>
              </a:r>
              <a:r>
                <a:rPr lang="en-US" sz="1100" b="0" i="0" u="none" strike="noStrike" baseline="0">
                  <a:solidFill>
                    <a:srgbClr val="FF0000"/>
                  </a:solidFill>
                  <a:effectLst/>
                  <a:latin typeface="+mn-lt"/>
                  <a:ea typeface="+mn-ea"/>
                  <a:cs typeface="+mn-cs"/>
                </a:rPr>
                <a:t> M</a:t>
              </a:r>
              <a:r>
                <a:rPr lang="en-US" sz="1100" b="0" i="0" u="none" strike="noStrike">
                  <a:solidFill>
                    <a:srgbClr val="FF0000"/>
                  </a:solidFill>
                  <a:effectLst/>
                  <a:latin typeface="+mn-lt"/>
                  <a:ea typeface="+mn-ea"/>
                  <a:cs typeface="+mn-cs"/>
                </a:rPr>
                <a:t>ake sure that this</a:t>
              </a:r>
              <a:r>
                <a:rPr lang="en-US" sz="1100" b="0" i="0" u="none" strike="noStrike" baseline="0">
                  <a:solidFill>
                    <a:srgbClr val="FF0000"/>
                  </a:solidFill>
                  <a:effectLst/>
                  <a:latin typeface="+mn-lt"/>
                  <a:ea typeface="+mn-ea"/>
                  <a:cs typeface="+mn-cs"/>
                </a:rPr>
                <a:t> range includes the maximum </a:t>
              </a:r>
              <a:r>
                <a:rPr lang="en-US" sz="1100" b="0" i="0" u="none" strike="noStrike">
                  <a:solidFill>
                    <a:srgbClr val="FF0000"/>
                  </a:solidFill>
                  <a:effectLst/>
                  <a:latin typeface="+mn-lt"/>
                  <a:ea typeface="+mn-ea"/>
                  <a:cs typeface="+mn-cs"/>
                </a:rPr>
                <a:t>return</a:t>
              </a:r>
              <a:r>
                <a:rPr lang="en-US" sz="1100" b="0" i="0" u="none" strike="noStrike" baseline="0">
                  <a:solidFill>
                    <a:srgbClr val="FF0000"/>
                  </a:solidFill>
                  <a:effectLst/>
                  <a:latin typeface="+mn-lt"/>
                  <a:ea typeface="+mn-ea"/>
                  <a:cs typeface="+mn-cs"/>
                </a:rPr>
                <a:t> and minimum risk portfolios</a:t>
              </a:r>
              <a:r>
                <a:rPr lang="en-US" sz="1100" b="0" i="0" u="none" strike="noStrike">
                  <a:solidFill>
                    <a:srgbClr val="FF0000"/>
                  </a:solidFill>
                  <a:effectLst/>
                  <a:latin typeface="+mn-lt"/>
                  <a:ea typeface="+mn-ea"/>
                  <a:cs typeface="+mn-cs"/>
                </a:rPr>
                <a:t>.</a:t>
              </a:r>
              <a:r>
                <a:rPr lang="en-US" sz="1100" b="0" i="0" u="none" strike="noStrike" baseline="0">
                  <a:solidFill>
                    <a:srgbClr val="FF0000"/>
                  </a:solidFill>
                  <a:effectLst/>
                  <a:latin typeface="+mn-lt"/>
                  <a:ea typeface="+mn-ea"/>
                  <a:cs typeface="+mn-cs"/>
                </a:rPr>
                <a:t> </a:t>
              </a:r>
              <a:r>
                <a:rPr lang="en-US" sz="1100" b="0" i="0" u="none" strike="noStrike">
                  <a:solidFill>
                    <a:srgbClr val="FF0000"/>
                  </a:solidFill>
                  <a:effectLst/>
                  <a:latin typeface="+mn-lt"/>
                  <a:ea typeface="+mn-ea"/>
                  <a:cs typeface="+mn-cs"/>
                </a:rPr>
                <a:t>(3p) </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The Sensitivity</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report shows the final values of the decision variables (the weights of the funds), the reduced gradients, and the Lagrange multipliers for the constraints. The weights tell us</a:t>
              </a:r>
              <a:r>
                <a:rPr lang="en-US" sz="1100" b="0" i="0" u="none" strike="noStrike" baseline="0">
                  <a:solidFill>
                    <a:schemeClr val="tx1"/>
                  </a:solidFill>
                  <a:effectLst/>
                  <a:latin typeface="+mn-lt"/>
                  <a:ea typeface="+mn-ea"/>
                  <a:cs typeface="+mn-cs"/>
                </a:rPr>
                <a:t> </a:t>
              </a:r>
              <a:r>
                <a:rPr lang="en-US" sz="1100" b="0" i="0" u="none" strike="noStrike">
                  <a:solidFill>
                    <a:schemeClr val="tx1"/>
                  </a:solidFill>
                  <a:effectLst/>
                  <a:latin typeface="+mn-lt"/>
                  <a:ea typeface="+mn-ea"/>
                  <a:cs typeface="+mn-cs"/>
                </a:rPr>
                <a:t>how much of each fund to include in the portfolio. The reduced gradient indicates how sensitive the objective function is to changes in the decision variables; a reduced gradient of zero means that small changes in this variable will not affect the value of the objective function near the optimal solution.</a:t>
              </a:r>
            </a:p>
            <a:p>
              <a:endParaRPr lang="en-US" sz="1100" b="0" i="0" u="none" strike="noStrike">
                <a:solidFill>
                  <a:schemeClr val="tx1"/>
                </a:solidFill>
                <a:effectLst/>
                <a:latin typeface="+mn-lt"/>
                <a:ea typeface="+mn-ea"/>
                <a:cs typeface="+mn-cs"/>
              </a:endParaRPr>
            </a:p>
            <a:p>
              <a:r>
                <a:rPr lang="en-US" sz="1100" b="0" i="0" u="none" strike="noStrike">
                  <a:solidFill>
                    <a:schemeClr val="tx1"/>
                  </a:solidFill>
                  <a:effectLst/>
                  <a:latin typeface="+mn-lt"/>
                  <a:ea typeface="+mn-ea"/>
                  <a:cs typeface="+mn-cs"/>
                </a:rPr>
                <a:t>We can now</a:t>
              </a:r>
              <a:r>
                <a:rPr lang="en-US" sz="1100" b="0" i="0" u="none" strike="noStrike" baseline="0">
                  <a:solidFill>
                    <a:schemeClr val="tx1"/>
                  </a:solidFill>
                  <a:effectLst/>
                  <a:latin typeface="+mn-lt"/>
                  <a:ea typeface="+mn-ea"/>
                  <a:cs typeface="+mn-cs"/>
                </a:rPr>
                <a:t> l</a:t>
              </a:r>
              <a:r>
                <a:rPr lang="en-US" sz="1100" b="0" i="0" u="none" strike="noStrike">
                  <a:solidFill>
                    <a:schemeClr val="tx1"/>
                  </a:solidFill>
                  <a:effectLst/>
                  <a:latin typeface="+mn-lt"/>
                  <a:ea typeface="+mn-ea"/>
                  <a:cs typeface="+mn-cs"/>
                </a:rPr>
                <a:t>ook at the Lagrange multipliers in the constraints section. A large Lagrange multiplier suggests that the constraint is binding and that relaxing this constraint could have a significant impact on the objective function value. In my report, the constraint for the scenario-specific return has a large Lagrange multiplier (31.98), indicating that the expected return constraint is very active in determining the solution. Therefore it is good to study its effect</a:t>
              </a:r>
              <a:r>
                <a:rPr lang="en-US" sz="1100" b="0" i="0" u="none" strike="noStrike" baseline="0">
                  <a:solidFill>
                    <a:schemeClr val="tx1"/>
                  </a:solidFill>
                  <a:effectLst/>
                  <a:latin typeface="+mn-lt"/>
                  <a:ea typeface="+mn-ea"/>
                  <a:cs typeface="+mn-cs"/>
                </a:rPr>
                <a:t> on the standard deviation of returns. </a:t>
              </a:r>
            </a:p>
            <a:p>
              <a:br>
                <a:rPr lang="en-US" sz="1100" b="0" i="0" u="none" strike="noStrike" baseline="0">
                  <a:solidFill>
                    <a:schemeClr val="tx1"/>
                  </a:solidFill>
                  <a:effectLst/>
                  <a:latin typeface="+mn-lt"/>
                  <a:ea typeface="+mn-ea"/>
                  <a:cs typeface="+mn-cs"/>
                </a:rPr>
              </a:br>
              <a:r>
                <a:rPr lang="en-US" sz="1100" b="0" i="0" u="none" strike="noStrike" baseline="0">
                  <a:solidFill>
                    <a:schemeClr val="tx1"/>
                  </a:solidFill>
                  <a:effectLst/>
                  <a:latin typeface="+mn-lt"/>
                  <a:ea typeface="+mn-ea"/>
                  <a:cs typeface="+mn-cs"/>
                </a:rPr>
                <a:t>To make sure that this range includes the maximum return and minimum risk portfolios, we need to obtain the two points such that</a:t>
              </a:r>
            </a:p>
            <a:p>
              <a:r>
                <a:rPr lang="en-US" sz="1100" b="0" i="0" u="none" strike="noStrike" baseline="0">
                  <a:solidFill>
                    <a:schemeClr val="tx1"/>
                  </a:solidFill>
                  <a:effectLst/>
                  <a:latin typeface="+mn-lt"/>
                  <a:ea typeface="+mn-ea"/>
                  <a:cs typeface="+mn-cs"/>
                </a:rPr>
                <a:t>- Minimum Risk Portfolio: This is the portfolio that has the lowest possible risk (standard deviation) regardless of the return. It is found by setting the optimization model to minimize the standard deviation without imposing expected return constraint.</a:t>
              </a:r>
            </a:p>
            <a:p>
              <a:r>
                <a:rPr lang="en-US" sz="1100" b="0" i="0" u="none" strike="noStrike" baseline="0">
                  <a:solidFill>
                    <a:schemeClr val="tx1"/>
                  </a:solidFill>
                  <a:effectLst/>
                  <a:latin typeface="+mn-lt"/>
                  <a:ea typeface="+mn-ea"/>
                  <a:cs typeface="+mn-cs"/>
                </a:rPr>
                <a:t>This point is </a:t>
              </a:r>
              <a:r>
                <a:rPr lang="en-US" sz="1100" b="1" i="0" u="none" strike="noStrike" baseline="0">
                  <a:solidFill>
                    <a:schemeClr val="tx1"/>
                  </a:solidFill>
                  <a:effectLst/>
                  <a:latin typeface="+mn-lt"/>
                  <a:ea typeface="+mn-ea"/>
                  <a:cs typeface="+mn-cs"/>
                </a:rPr>
                <a:t>(expected return, std risk) = (0.685%, 3.78%)  </a:t>
              </a:r>
            </a:p>
            <a:p>
              <a:endParaRPr lang="en-US" sz="1100" b="0" i="0" u="none" strike="noStrike" baseline="0">
                <a:solidFill>
                  <a:schemeClr val="tx1"/>
                </a:solidFill>
                <a:effectLst/>
                <a:latin typeface="+mn-lt"/>
                <a:ea typeface="+mn-ea"/>
                <a:cs typeface="+mn-cs"/>
              </a:endParaRPr>
            </a:p>
            <a:p>
              <a:r>
                <a:rPr lang="en-US" sz="1100" b="0" i="0" u="none" strike="noStrike" baseline="0">
                  <a:solidFill>
                    <a:schemeClr val="tx1"/>
                  </a:solidFill>
                  <a:effectLst/>
                  <a:latin typeface="+mn-lt"/>
                  <a:ea typeface="+mn-ea"/>
                  <a:cs typeface="+mn-cs"/>
                </a:rPr>
                <a:t>- Maximum Return Portfolio: This is the portfolio that has the highest possible expected return that can be achieved with the available assets, regardless of the risk. It is found by setting the optimization model to maximize the expected return without imposing the risk constraint.</a:t>
              </a: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This point is </a:t>
              </a:r>
              <a:r>
                <a:rPr lang="en-US" sz="1100" b="1" i="0" baseline="0">
                  <a:solidFill>
                    <a:schemeClr val="tx1"/>
                  </a:solidFill>
                  <a:effectLst/>
                  <a:latin typeface="+mn-lt"/>
                  <a:ea typeface="+mn-ea"/>
                  <a:cs typeface="+mn-cs"/>
                </a:rPr>
                <a:t>(expected return, std risk) = (2.0%, 11.17%)  </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For the expected returns, 7 points are created as linear spacing between 0.685 and 2.0. The 7 expected returns are:</a:t>
              </a:r>
              <a:br>
                <a:rPr lang="en-US" sz="1100" b="0" i="0" baseline="0">
                  <a:solidFill>
                    <a:schemeClr val="tx1"/>
                  </a:solidFill>
                  <a:effectLst/>
                  <a:latin typeface="+mn-lt"/>
                  <a:ea typeface="+mn-ea"/>
                  <a:cs typeface="+mn-cs"/>
                </a:rPr>
              </a:br>
              <a:br>
                <a:rPr lang="en-US" sz="1100" b="0" i="0" baseline="0">
                  <a:solidFill>
                    <a:schemeClr val="tx1"/>
                  </a:solidFill>
                  <a:effectLst/>
                  <a:latin typeface="+mn-lt"/>
                  <a:ea typeface="+mn-ea"/>
                  <a:cs typeface="+mn-cs"/>
                </a:rPr>
              </a:br>
              <a:r>
                <a:rPr lang="en-US" sz="1100" b="0" i="0" baseline="0">
                  <a:solidFill>
                    <a:schemeClr val="tx1"/>
                  </a:solidFill>
                  <a:effectLst/>
                  <a:latin typeface="+mn-lt"/>
                  <a:ea typeface="+mn-ea"/>
                  <a:cs typeface="+mn-cs"/>
                </a:rPr>
                <a:t>[0.685 0.904 1.123 1.342 1.561 1.78   2]</a:t>
              </a:r>
            </a:p>
            <a:p>
              <a:pPr marL="0" marR="0" lvl="0" indent="0" defTabSz="914400" eaLnBrk="1" fontAlgn="auto" latinLnBrk="0" hangingPunct="1">
                <a:lnSpc>
                  <a:spcPct val="100000"/>
                </a:lnSpc>
                <a:spcBef>
                  <a:spcPts val="0"/>
                </a:spcBef>
                <a:spcAft>
                  <a:spcPts val="0"/>
                </a:spcAft>
                <a:buClrTx/>
                <a:buSzTx/>
                <a:buFontTx/>
                <a:buNone/>
                <a:tabLst/>
                <a:defRPr/>
              </a:pPr>
              <a:endParaRPr lang="en-US" sz="1100" b="1" i="0" baseline="0">
                <a:solidFill>
                  <a:schemeClr val="tx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US" b="0">
                  <a:effectLst/>
                </a:rPr>
                <a:t>Now, plugging them</a:t>
              </a:r>
              <a:r>
                <a:rPr lang="en-US" b="0" baseline="0">
                  <a:effectLst/>
                </a:rPr>
                <a:t> back to the GRG solver, we obtain this minimum std risk values:</a:t>
              </a:r>
            </a:p>
            <a:p>
              <a:pPr marL="0" marR="0" lvl="0" indent="0" defTabSz="914400" eaLnBrk="1" fontAlgn="auto" latinLnBrk="0" hangingPunct="1">
                <a:lnSpc>
                  <a:spcPct val="100000"/>
                </a:lnSpc>
                <a:spcBef>
                  <a:spcPts val="0"/>
                </a:spcBef>
                <a:spcAft>
                  <a:spcPts val="0"/>
                </a:spcAft>
                <a:buClrTx/>
                <a:buSzTx/>
                <a:buFontTx/>
                <a:buNone/>
                <a:tabLst/>
                <a:defRPr/>
              </a:pPr>
              <a:endParaRPr lang="en-US" b="0" baseline="0">
                <a:effectLst/>
              </a:endParaRPr>
            </a:p>
            <a:p>
              <a:pPr marL="0" marR="0" lvl="0" indent="0" defTabSz="914400" eaLnBrk="1" fontAlgn="auto" latinLnBrk="0" hangingPunct="1">
                <a:lnSpc>
                  <a:spcPct val="100000"/>
                </a:lnSpc>
                <a:spcBef>
                  <a:spcPts val="0"/>
                </a:spcBef>
                <a:spcAft>
                  <a:spcPts val="0"/>
                </a:spcAft>
                <a:buClrTx/>
                <a:buSzTx/>
                <a:buFontTx/>
                <a:buNone/>
                <a:tabLst/>
                <a:defRPr/>
              </a:pPr>
              <a:r>
                <a:rPr lang="en-US" sz="1100" b="0" i="0" baseline="0">
                  <a:solidFill>
                    <a:schemeClr val="tx1"/>
                  </a:solidFill>
                  <a:effectLst/>
                  <a:latin typeface="+mn-lt"/>
                  <a:ea typeface="+mn-ea"/>
                  <a:cs typeface="+mn-cs"/>
                </a:rPr>
                <a:t>[3.78   3.91   4.25  4.77  5.42  7.35  11.17]</a:t>
              </a:r>
              <a:endParaRPr lang="en-FI">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FI" b="0">
                <a:effectLst/>
              </a:endParaRPr>
            </a:p>
            <a:p>
              <a:r>
                <a:rPr lang="en-US" sz="1100" b="0" i="0" u="none" strike="noStrike">
                  <a:solidFill>
                    <a:schemeClr val="tx1"/>
                  </a:solidFill>
                  <a:effectLst/>
                  <a:latin typeface="+mn-lt"/>
                  <a:ea typeface="+mn-ea"/>
                  <a:cs typeface="+mn-cs"/>
                </a:rPr>
                <a:t>The figure of tradeoff between risk and expected returns is attached</a:t>
              </a:r>
              <a:r>
                <a:rPr lang="en-US" sz="1100" b="0" i="0" u="none" strike="noStrike" baseline="0">
                  <a:solidFill>
                    <a:schemeClr val="tx1"/>
                  </a:solidFill>
                  <a:effectLst/>
                  <a:latin typeface="+mn-lt"/>
                  <a:ea typeface="+mn-ea"/>
                  <a:cs typeface="+mn-cs"/>
                </a:rPr>
                <a:t> to the right</a:t>
              </a:r>
              <a:endParaRPr lang="en-US" sz="1100" b="0" i="0" u="none" strike="noStrike">
                <a:solidFill>
                  <a:schemeClr val="tx1"/>
                </a:solidFill>
                <a:effectLst/>
                <a:latin typeface="+mn-lt"/>
                <a:ea typeface="+mn-ea"/>
                <a:cs typeface="+mn-cs"/>
              </a:endParaRPr>
            </a:p>
          </xdr:txBody>
        </xdr:sp>
      </mc:Fallback>
    </mc:AlternateContent>
    <xdr:clientData/>
  </xdr:oneCellAnchor>
  <xdr:oneCellAnchor>
    <xdr:from>
      <xdr:col>17</xdr:col>
      <xdr:colOff>407735</xdr:colOff>
      <xdr:row>2</xdr:row>
      <xdr:rowOff>23560</xdr:rowOff>
    </xdr:from>
    <xdr:ext cx="5897563" cy="1892826"/>
    <xdr:sp macro="" textlink="">
      <xdr:nvSpPr>
        <xdr:cNvPr id="3" name="TextBox 2">
          <a:extLst>
            <a:ext uri="{FF2B5EF4-FFF2-40B4-BE49-F238E27FC236}">
              <a16:creationId xmlns:a16="http://schemas.microsoft.com/office/drawing/2014/main" id="{4013FA4F-CDE7-4CE1-8B48-927AB44582F1}"/>
            </a:ext>
          </a:extLst>
        </xdr:cNvPr>
        <xdr:cNvSpPr txBox="1"/>
      </xdr:nvSpPr>
      <xdr:spPr>
        <a:xfrm>
          <a:off x="10770935" y="389320"/>
          <a:ext cx="5897563" cy="1892826"/>
        </a:xfrm>
        <a:prstGeom prst="rect">
          <a:avLst/>
        </a:prstGeom>
        <a:solidFill>
          <a:schemeClr val="bg1"/>
        </a:solidFill>
        <a:ln>
          <a:solidFill>
            <a:sysClr val="windowText" lastClr="000000"/>
          </a:solid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600" b="1"/>
            <a:t>Grading</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sz="1400"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r>
            <a:rPr lang="en-US" sz="1100" b="0" i="0" u="none" strike="noStrike">
              <a:solidFill>
                <a:schemeClr val="tx1"/>
              </a:solidFill>
              <a:effectLst/>
              <a:latin typeface="+mn-lt"/>
              <a:ea typeface="+mn-ea"/>
              <a:cs typeface="+mn-cs"/>
            </a:rPr>
            <a:t> </a:t>
          </a:r>
          <a:r>
            <a:rPr lang="en-US" b="0"/>
            <a:t> </a:t>
          </a:r>
        </a:p>
        <a:p>
          <a:pPr eaLnBrk="1" fontAlgn="auto" latinLnBrk="0" hangingPunct="1"/>
          <a:r>
            <a:rPr lang="en-US" sz="1100" b="1" i="0" u="none" strike="noStrike">
              <a:solidFill>
                <a:schemeClr val="tx1"/>
              </a:solidFill>
              <a:effectLst/>
              <a:latin typeface="+mn-lt"/>
              <a:ea typeface="+mn-ea"/>
              <a:cs typeface="+mn-cs"/>
            </a:rPr>
            <a:t>a) </a:t>
          </a:r>
          <a:r>
            <a:rPr lang="en-US" sz="1100" b="0" i="1" baseline="0">
              <a:solidFill>
                <a:schemeClr val="tx1"/>
              </a:solidFill>
              <a:effectLst/>
              <a:latin typeface="+mn-lt"/>
              <a:ea typeface="+mn-ea"/>
              <a:cs typeface="+mn-cs"/>
            </a:rPr>
            <a:t>Is the implementation reasonable? </a:t>
          </a:r>
          <a:r>
            <a:rPr lang="en-US" sz="1100" b="0" i="0" baseline="0">
              <a:solidFill>
                <a:schemeClr val="tx1"/>
              </a:solidFill>
              <a:effectLst/>
              <a:latin typeface="+mn-lt"/>
              <a:ea typeface="+mn-ea"/>
              <a:cs typeface="+mn-cs"/>
            </a:rPr>
            <a:t>(+0-3pts)</a:t>
          </a:r>
          <a:endParaRPr lang="en-US">
            <a:effectLst/>
          </a:endParaRPr>
        </a:p>
        <a:p>
          <a:pPr eaLnBrk="1" fontAlgn="auto" latinLnBrk="0" hangingPunct="1"/>
          <a:r>
            <a:rPr lang="en-US" sz="1100" b="0" i="0" baseline="0">
              <a:solidFill>
                <a:schemeClr val="tx1"/>
              </a:solidFill>
              <a:effectLst/>
              <a:latin typeface="+mn-lt"/>
              <a:ea typeface="+mn-ea"/>
              <a:cs typeface="+mn-cs"/>
            </a:rPr>
            <a:t>Implementation is reasonable and correct. (Note that multiple equivalent formulations exist.) (3 pts)</a:t>
          </a:r>
          <a:endParaRPr lang="en-US">
            <a:effectLst/>
          </a:endParaRPr>
        </a:p>
        <a:p>
          <a:pPr eaLnBrk="1" fontAlgn="auto" latinLnBrk="0" hangingPunct="1"/>
          <a:r>
            <a:rPr lang="en-US" sz="1100" b="0" i="0" baseline="0">
              <a:solidFill>
                <a:schemeClr val="tx1"/>
              </a:solidFill>
              <a:effectLst/>
              <a:latin typeface="+mn-lt"/>
              <a:ea typeface="+mn-ea"/>
              <a:cs typeface="+mn-cs"/>
            </a:rPr>
            <a:t>Implementation  is reasonable, but there are minor mistakes  (2pts)</a:t>
          </a:r>
          <a:endParaRPr lang="en-US">
            <a:effectLst/>
          </a:endParaRPr>
        </a:p>
        <a:p>
          <a:pPr eaLnBrk="1" fontAlgn="auto" latinLnBrk="0" hangingPunct="1"/>
          <a:r>
            <a:rPr lang="en-US" sz="1100" b="0" i="0" baseline="0">
              <a:solidFill>
                <a:schemeClr val="tx1"/>
              </a:solidFill>
              <a:effectLst/>
              <a:latin typeface="+mn-lt"/>
              <a:ea typeface="+mn-ea"/>
              <a:cs typeface="+mn-cs"/>
            </a:rPr>
            <a:t>Implementation  is reasonable, but there are major mistakes. (1pts)</a:t>
          </a:r>
          <a:endParaRPr lang="en-US">
            <a:effectLst/>
          </a:endParaRPr>
        </a:p>
        <a:p>
          <a:r>
            <a:rPr lang="en-US" sz="1100" b="0" i="0" baseline="0">
              <a:solidFill>
                <a:schemeClr val="tx1"/>
              </a:solidFill>
              <a:effectLst/>
              <a:latin typeface="+mn-lt"/>
              <a:ea typeface="+mn-ea"/>
              <a:cs typeface="+mn-cs"/>
            </a:rPr>
            <a:t>Completely unreasonable or no mathematical formulation given. (0 pts)</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r>
            <a:rPr lang="en-US" sz="1100" b="0" i="0">
              <a:solidFill>
                <a:schemeClr val="tx1"/>
              </a:solidFill>
              <a:effectLst/>
              <a:latin typeface="+mn-lt"/>
              <a:ea typeface="+mn-ea"/>
              <a:cs typeface="+mn-cs"/>
            </a:rPr>
            <a:t> </a:t>
          </a:r>
          <a:r>
            <a:rPr lang="en-US" sz="1100" b="0">
              <a:solidFill>
                <a:schemeClr val="tx1"/>
              </a:solidFill>
              <a:effectLst/>
              <a:latin typeface="+mn-lt"/>
              <a:ea typeface="+mn-ea"/>
              <a:cs typeface="+mn-cs"/>
            </a:rPr>
            <a:t> </a:t>
          </a:r>
        </a:p>
        <a:p>
          <a:r>
            <a:rPr lang="en-US" sz="1100" b="0">
              <a:solidFill>
                <a:schemeClr val="tx1"/>
              </a:solidFill>
              <a:effectLst/>
              <a:latin typeface="+mn-lt"/>
              <a:ea typeface="+mn-ea"/>
              <a:cs typeface="+mn-cs"/>
            </a:rPr>
            <a:t>b) Everyting correct 1p</a:t>
          </a:r>
        </a:p>
        <a:p>
          <a:r>
            <a:rPr lang="en-US" sz="1100" b="0">
              <a:solidFill>
                <a:schemeClr val="tx1"/>
              </a:solidFill>
              <a:effectLst/>
              <a:latin typeface="+mn-lt"/>
              <a:ea typeface="+mn-ea"/>
              <a:cs typeface="+mn-cs"/>
            </a:rPr>
            <a:t>c) 3</a:t>
          </a:r>
          <a:r>
            <a:rPr lang="en-US" sz="1100" b="0" baseline="0">
              <a:solidFill>
                <a:schemeClr val="tx1"/>
              </a:solidFill>
              <a:effectLst/>
              <a:latin typeface="+mn-lt"/>
              <a:ea typeface="+mn-ea"/>
              <a:cs typeface="+mn-cs"/>
            </a:rPr>
            <a:t> points if the graph has been done. -1p if axes not labeled, the frontier is at the wrong place, min/max not included etc.</a:t>
          </a:r>
          <a:endParaRPr lang="en-US">
            <a:effectLst/>
          </a:endParaRPr>
        </a:p>
        <a:p>
          <a:pPr marL="0" marR="0" lvl="0" indent="0" defTabSz="914400" eaLnBrk="1" fontAlgn="auto" latinLnBrk="0" hangingPunct="1">
            <a:lnSpc>
              <a:spcPct val="100000"/>
            </a:lnSpc>
            <a:spcBef>
              <a:spcPts val="0"/>
            </a:spcBef>
            <a:spcAft>
              <a:spcPts val="0"/>
            </a:spcAft>
            <a:buClrTx/>
            <a:buSzTx/>
            <a:buFontTx/>
            <a:buNone/>
            <a:tabLst/>
            <a:defRPr/>
          </a:pPr>
          <a:endParaRPr lang="en-US" sz="1100" b="0" i="0" u="none" strike="noStrike">
            <a:solidFill>
              <a:schemeClr val="tx1"/>
            </a:solidFill>
            <a:effectLst/>
            <a:latin typeface="+mn-lt"/>
            <a:ea typeface="+mn-ea"/>
            <a:cs typeface="+mn-cs"/>
          </a:endParaRPr>
        </a:p>
      </xdr:txBody>
    </xdr:sp>
    <xdr:clientData/>
  </xdr:oneCellAnchor>
  <xdr:twoCellAnchor>
    <xdr:from>
      <xdr:col>30</xdr:col>
      <xdr:colOff>78827</xdr:colOff>
      <xdr:row>1</xdr:row>
      <xdr:rowOff>168167</xdr:rowOff>
    </xdr:from>
    <xdr:to>
      <xdr:col>41</xdr:col>
      <xdr:colOff>567750</xdr:colOff>
      <xdr:row>12</xdr:row>
      <xdr:rowOff>52553</xdr:rowOff>
    </xdr:to>
    <xdr:graphicFrame macro="">
      <xdr:nvGraphicFramePr>
        <xdr:cNvPr id="4" name="Chart 3">
          <a:extLst>
            <a:ext uri="{FF2B5EF4-FFF2-40B4-BE49-F238E27FC236}">
              <a16:creationId xmlns:a16="http://schemas.microsoft.com/office/drawing/2014/main" id="{2A9A8F25-8D01-4F26-8734-0995B72F63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oneCellAnchor>
    <xdr:from>
      <xdr:col>18</xdr:col>
      <xdr:colOff>26895</xdr:colOff>
      <xdr:row>110</xdr:row>
      <xdr:rowOff>143436</xdr:rowOff>
    </xdr:from>
    <xdr:ext cx="5567082" cy="4112524"/>
    <xdr:pic>
      <xdr:nvPicPr>
        <xdr:cNvPr id="5" name="Picture 4">
          <a:extLst>
            <a:ext uri="{FF2B5EF4-FFF2-40B4-BE49-F238E27FC236}">
              <a16:creationId xmlns:a16="http://schemas.microsoft.com/office/drawing/2014/main" id="{34022678-A0FC-41D8-83CA-FF47D5141D1B}"/>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0999695" y="20260236"/>
          <a:ext cx="5567082" cy="4112524"/>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springnuance\Desktop\Business-Analytics-I\Lectures%20and%20Assignment%203\problem5.xlsx" TargetMode="External"/><Relationship Id="rId1" Type="http://schemas.openxmlformats.org/officeDocument/2006/relationships/externalLinkPath" Target="problem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roblem 5 Sensitivity Report 1"/>
      <sheetName val="Problem 5"/>
    </sheetNames>
    <sheetDataSet>
      <sheetData sheetId="0"/>
      <sheetData sheetId="1">
        <row r="18">
          <cell r="U18" t="str">
            <v>NoDur</v>
          </cell>
          <cell r="V18" t="str">
            <v>Durbl</v>
          </cell>
        </row>
        <row r="19">
          <cell r="T19">
            <v>1</v>
          </cell>
          <cell r="U19">
            <v>1.63</v>
          </cell>
          <cell r="V19">
            <v>2.74</v>
          </cell>
        </row>
        <row r="20">
          <cell r="T20">
            <v>2</v>
          </cell>
          <cell r="U20">
            <v>3.69</v>
          </cell>
          <cell r="V20">
            <v>0.66</v>
          </cell>
        </row>
        <row r="21">
          <cell r="T21">
            <v>3</v>
          </cell>
          <cell r="U21">
            <v>0.91</v>
          </cell>
          <cell r="V21">
            <v>0.11</v>
          </cell>
        </row>
        <row r="22">
          <cell r="T22">
            <v>4</v>
          </cell>
          <cell r="U22">
            <v>0.52</v>
          </cell>
          <cell r="V22">
            <v>1.73</v>
          </cell>
        </row>
        <row r="23">
          <cell r="T23">
            <v>5</v>
          </cell>
          <cell r="U23">
            <v>3.12</v>
          </cell>
          <cell r="V23">
            <v>-0.51</v>
          </cell>
        </row>
        <row r="24">
          <cell r="T24">
            <v>6</v>
          </cell>
          <cell r="U24">
            <v>-1.03</v>
          </cell>
          <cell r="V24">
            <v>3.51</v>
          </cell>
        </row>
        <row r="25">
          <cell r="T25">
            <v>7</v>
          </cell>
          <cell r="U25">
            <v>-0.13</v>
          </cell>
          <cell r="V25">
            <v>-1.17</v>
          </cell>
        </row>
        <row r="26">
          <cell r="T26">
            <v>8</v>
          </cell>
          <cell r="U26">
            <v>-1.73</v>
          </cell>
          <cell r="V26">
            <v>-0.1</v>
          </cell>
        </row>
        <row r="27">
          <cell r="T27">
            <v>9</v>
          </cell>
          <cell r="U27">
            <v>-0.33</v>
          </cell>
          <cell r="V27">
            <v>5.28</v>
          </cell>
        </row>
        <row r="28">
          <cell r="T28">
            <v>10</v>
          </cell>
          <cell r="U28">
            <v>0.09</v>
          </cell>
          <cell r="V28">
            <v>1.25</v>
          </cell>
        </row>
        <row r="29">
          <cell r="T29">
            <v>11</v>
          </cell>
          <cell r="U29">
            <v>4.1100000000000003</v>
          </cell>
          <cell r="V29">
            <v>-0.56999999999999995</v>
          </cell>
        </row>
        <row r="30">
          <cell r="T30">
            <v>12</v>
          </cell>
          <cell r="U30">
            <v>2.0099999999999998</v>
          </cell>
          <cell r="V30">
            <v>-0.89</v>
          </cell>
        </row>
        <row r="31">
          <cell r="T31">
            <v>13</v>
          </cell>
          <cell r="U31">
            <v>1.9</v>
          </cell>
          <cell r="V31">
            <v>2.61</v>
          </cell>
        </row>
        <row r="32">
          <cell r="T32">
            <v>14</v>
          </cell>
          <cell r="U32">
            <v>-6.22</v>
          </cell>
          <cell r="V32">
            <v>-6.04</v>
          </cell>
        </row>
        <row r="33">
          <cell r="T33">
            <v>15</v>
          </cell>
          <cell r="U33">
            <v>-1.05</v>
          </cell>
          <cell r="V33">
            <v>-5.61</v>
          </cell>
        </row>
        <row r="34">
          <cell r="T34">
            <v>16</v>
          </cell>
          <cell r="U34">
            <v>-3.96</v>
          </cell>
          <cell r="V34">
            <v>-0.14000000000000001</v>
          </cell>
        </row>
        <row r="35">
          <cell r="T35">
            <v>17</v>
          </cell>
          <cell r="U35">
            <v>-0.51</v>
          </cell>
          <cell r="V35">
            <v>2.97</v>
          </cell>
        </row>
        <row r="36">
          <cell r="T36">
            <v>18</v>
          </cell>
          <cell r="U36">
            <v>4.5199999999999996</v>
          </cell>
          <cell r="V36">
            <v>0.73</v>
          </cell>
        </row>
        <row r="37">
          <cell r="T37">
            <v>19</v>
          </cell>
          <cell r="U37">
            <v>2.8</v>
          </cell>
          <cell r="V37">
            <v>-1.56</v>
          </cell>
        </row>
        <row r="38">
          <cell r="T38">
            <v>20</v>
          </cell>
          <cell r="U38">
            <v>-1.07</v>
          </cell>
          <cell r="V38">
            <v>-0.56000000000000005</v>
          </cell>
        </row>
        <row r="39">
          <cell r="T39">
            <v>21</v>
          </cell>
          <cell r="U39">
            <v>0.71</v>
          </cell>
          <cell r="V39">
            <v>-3.79</v>
          </cell>
        </row>
        <row r="40">
          <cell r="T40">
            <v>22</v>
          </cell>
          <cell r="U40">
            <v>-0.24</v>
          </cell>
          <cell r="V40">
            <v>-3.18</v>
          </cell>
        </row>
        <row r="41">
          <cell r="T41">
            <v>23</v>
          </cell>
          <cell r="U41">
            <v>0.46</v>
          </cell>
          <cell r="V41">
            <v>5.17</v>
          </cell>
        </row>
        <row r="42">
          <cell r="T42">
            <v>24</v>
          </cell>
          <cell r="U42">
            <v>-11.23</v>
          </cell>
          <cell r="V42">
            <v>-11.43</v>
          </cell>
        </row>
        <row r="43">
          <cell r="T43">
            <v>25</v>
          </cell>
          <cell r="U43">
            <v>7.3</v>
          </cell>
          <cell r="V43">
            <v>10.73</v>
          </cell>
        </row>
        <row r="44">
          <cell r="T44">
            <v>26</v>
          </cell>
          <cell r="U44">
            <v>1.42</v>
          </cell>
          <cell r="V44">
            <v>3.97</v>
          </cell>
        </row>
        <row r="45">
          <cell r="T45">
            <v>27</v>
          </cell>
          <cell r="U45">
            <v>3.68</v>
          </cell>
          <cell r="V45">
            <v>-5.29</v>
          </cell>
        </row>
        <row r="46">
          <cell r="T46">
            <v>28</v>
          </cell>
          <cell r="U46">
            <v>3.19</v>
          </cell>
          <cell r="V46">
            <v>3.35</v>
          </cell>
        </row>
        <row r="47">
          <cell r="T47">
            <v>29</v>
          </cell>
          <cell r="U47">
            <v>-5.54</v>
          </cell>
          <cell r="V47">
            <v>-12.09</v>
          </cell>
        </row>
        <row r="48">
          <cell r="T48">
            <v>30</v>
          </cell>
          <cell r="U48">
            <v>4.93</v>
          </cell>
          <cell r="V48">
            <v>13.01</v>
          </cell>
        </row>
        <row r="49">
          <cell r="T49">
            <v>31</v>
          </cell>
          <cell r="U49">
            <v>1.73</v>
          </cell>
          <cell r="V49">
            <v>1.02</v>
          </cell>
        </row>
        <row r="50">
          <cell r="T50">
            <v>32</v>
          </cell>
          <cell r="U50">
            <v>-1.33</v>
          </cell>
          <cell r="V50">
            <v>-4.33</v>
          </cell>
        </row>
        <row r="51">
          <cell r="T51">
            <v>33</v>
          </cell>
          <cell r="U51">
            <v>1.85</v>
          </cell>
          <cell r="V51">
            <v>3.28</v>
          </cell>
        </row>
        <row r="52">
          <cell r="T52">
            <v>34</v>
          </cell>
          <cell r="U52">
            <v>-0.02</v>
          </cell>
          <cell r="V52">
            <v>7.3</v>
          </cell>
        </row>
        <row r="53">
          <cell r="T53">
            <v>35</v>
          </cell>
          <cell r="U53">
            <v>2.19</v>
          </cell>
          <cell r="V53">
            <v>2.74</v>
          </cell>
        </row>
        <row r="54">
          <cell r="T54">
            <v>36</v>
          </cell>
          <cell r="U54">
            <v>3.53</v>
          </cell>
          <cell r="V54">
            <v>5.07</v>
          </cell>
        </row>
        <row r="55">
          <cell r="T55">
            <v>37</v>
          </cell>
          <cell r="U55">
            <v>-0.38</v>
          </cell>
          <cell r="V55">
            <v>5.89</v>
          </cell>
        </row>
        <row r="56">
          <cell r="T56">
            <v>38</v>
          </cell>
          <cell r="U56">
            <v>-8.73</v>
          </cell>
          <cell r="V56">
            <v>-7.29</v>
          </cell>
        </row>
        <row r="57">
          <cell r="T57">
            <v>39</v>
          </cell>
          <cell r="U57">
            <v>-11.49</v>
          </cell>
          <cell r="V57">
            <v>-22.76</v>
          </cell>
        </row>
        <row r="58">
          <cell r="T58">
            <v>40</v>
          </cell>
          <cell r="U58">
            <v>8.01</v>
          </cell>
          <cell r="V58">
            <v>25.86</v>
          </cell>
        </row>
        <row r="59">
          <cell r="T59">
            <v>41</v>
          </cell>
          <cell r="U59">
            <v>3.3</v>
          </cell>
          <cell r="V59">
            <v>7.22</v>
          </cell>
        </row>
        <row r="60">
          <cell r="T60">
            <v>42</v>
          </cell>
          <cell r="U60">
            <v>-0.03</v>
          </cell>
          <cell r="V60">
            <v>14.31</v>
          </cell>
        </row>
        <row r="61">
          <cell r="T61">
            <v>43</v>
          </cell>
          <cell r="U61">
            <v>5.87</v>
          </cell>
          <cell r="V61">
            <v>18.43</v>
          </cell>
        </row>
        <row r="62">
          <cell r="T62">
            <v>44</v>
          </cell>
          <cell r="U62">
            <v>4.45</v>
          </cell>
          <cell r="V62">
            <v>40.19</v>
          </cell>
        </row>
        <row r="63">
          <cell r="T63">
            <v>45</v>
          </cell>
          <cell r="U63">
            <v>-1.98</v>
          </cell>
          <cell r="V63">
            <v>-8.9700000000000006</v>
          </cell>
        </row>
        <row r="64">
          <cell r="T64">
            <v>46</v>
          </cell>
          <cell r="U64">
            <v>-2.56</v>
          </cell>
          <cell r="V64">
            <v>-3.29</v>
          </cell>
        </row>
        <row r="65">
          <cell r="T65">
            <v>47</v>
          </cell>
          <cell r="U65">
            <v>10.02</v>
          </cell>
          <cell r="V65">
            <v>33.85</v>
          </cell>
        </row>
        <row r="66">
          <cell r="T66">
            <v>48</v>
          </cell>
          <cell r="U66">
            <v>5</v>
          </cell>
          <cell r="V66">
            <v>15.65</v>
          </cell>
        </row>
        <row r="67">
          <cell r="T67">
            <v>49</v>
          </cell>
          <cell r="U67">
            <v>-4.1100000000000003</v>
          </cell>
          <cell r="V67">
            <v>11.45</v>
          </cell>
        </row>
        <row r="68">
          <cell r="T68">
            <v>50</v>
          </cell>
          <cell r="U68">
            <v>1.35</v>
          </cell>
          <cell r="V68">
            <v>-7.93</v>
          </cell>
        </row>
        <row r="69">
          <cell r="T69">
            <v>51</v>
          </cell>
          <cell r="U69">
            <v>7.21</v>
          </cell>
          <cell r="V69">
            <v>0.59</v>
          </cell>
        </row>
        <row r="70">
          <cell r="T70">
            <v>52</v>
          </cell>
          <cell r="U70">
            <v>3.36</v>
          </cell>
          <cell r="V70">
            <v>4.37</v>
          </cell>
        </row>
        <row r="71">
          <cell r="T71">
            <v>53</v>
          </cell>
          <cell r="U71">
            <v>1.93</v>
          </cell>
          <cell r="V71">
            <v>-5.26</v>
          </cell>
        </row>
        <row r="72">
          <cell r="T72">
            <v>54</v>
          </cell>
          <cell r="U72">
            <v>-0.74</v>
          </cell>
          <cell r="V72">
            <v>5.66</v>
          </cell>
        </row>
        <row r="73">
          <cell r="T73">
            <v>55</v>
          </cell>
          <cell r="U73">
            <v>0.18</v>
          </cell>
          <cell r="V73">
            <v>-0.98</v>
          </cell>
        </row>
        <row r="74">
          <cell r="T74">
            <v>56</v>
          </cell>
          <cell r="U74">
            <v>-0.3</v>
          </cell>
          <cell r="V74">
            <v>1.62</v>
          </cell>
        </row>
        <row r="75">
          <cell r="T75">
            <v>57</v>
          </cell>
          <cell r="U75">
            <v>-4.58</v>
          </cell>
          <cell r="V75">
            <v>2.81</v>
          </cell>
        </row>
        <row r="76">
          <cell r="T76">
            <v>58</v>
          </cell>
          <cell r="U76">
            <v>3.78</v>
          </cell>
          <cell r="V76">
            <v>30.3</v>
          </cell>
        </row>
        <row r="77">
          <cell r="T77">
            <v>59</v>
          </cell>
          <cell r="U77">
            <v>-3.86</v>
          </cell>
          <cell r="V77">
            <v>1.78</v>
          </cell>
        </row>
        <row r="78">
          <cell r="T78">
            <v>60</v>
          </cell>
          <cell r="U78">
            <v>7.97</v>
          </cell>
          <cell r="V78">
            <v>-4.54</v>
          </cell>
        </row>
        <row r="79">
          <cell r="T79">
            <v>61</v>
          </cell>
          <cell r="U79">
            <v>-0.73</v>
          </cell>
          <cell r="V79">
            <v>-10.23</v>
          </cell>
        </row>
        <row r="80">
          <cell r="T80">
            <v>62</v>
          </cell>
          <cell r="U80">
            <v>-0.51</v>
          </cell>
          <cell r="V80">
            <v>-7.19</v>
          </cell>
        </row>
        <row r="81">
          <cell r="T81">
            <v>63</v>
          </cell>
          <cell r="U81">
            <v>0.4</v>
          </cell>
          <cell r="V81">
            <v>14.67</v>
          </cell>
        </row>
        <row r="82">
          <cell r="T82">
            <v>64</v>
          </cell>
          <cell r="U82">
            <v>2.2000000000000002</v>
          </cell>
          <cell r="V82">
            <v>-16.97</v>
          </cell>
        </row>
        <row r="83">
          <cell r="T83">
            <v>65</v>
          </cell>
          <cell r="U83">
            <v>-1.68</v>
          </cell>
          <cell r="V83">
            <v>-8.84</v>
          </cell>
        </row>
        <row r="84">
          <cell r="T84">
            <v>66</v>
          </cell>
          <cell r="U84">
            <v>-3.9</v>
          </cell>
          <cell r="V84">
            <v>-11.97</v>
          </cell>
        </row>
        <row r="85">
          <cell r="T85">
            <v>67</v>
          </cell>
          <cell r="U85">
            <v>4.21</v>
          </cell>
          <cell r="V85">
            <v>27.47</v>
          </cell>
        </row>
        <row r="86">
          <cell r="T86">
            <v>68</v>
          </cell>
          <cell r="U86">
            <v>-1.89</v>
          </cell>
          <cell r="V86">
            <v>-5.77</v>
          </cell>
        </row>
        <row r="87">
          <cell r="T87">
            <v>69</v>
          </cell>
          <cell r="U87">
            <v>-8.32</v>
          </cell>
          <cell r="V87">
            <v>-6.68</v>
          </cell>
        </row>
        <row r="88">
          <cell r="T88">
            <v>70</v>
          </cell>
          <cell r="U88">
            <v>9.98</v>
          </cell>
          <cell r="V88">
            <v>-6.61</v>
          </cell>
        </row>
        <row r="89">
          <cell r="T89">
            <v>71</v>
          </cell>
          <cell r="U89">
            <v>5.3</v>
          </cell>
          <cell r="V89">
            <v>-8.1</v>
          </cell>
        </row>
        <row r="90">
          <cell r="T90">
            <v>72</v>
          </cell>
          <cell r="U90">
            <v>-2.66</v>
          </cell>
          <cell r="V90">
            <v>-28.07</v>
          </cell>
        </row>
        <row r="91">
          <cell r="T91">
            <v>73</v>
          </cell>
          <cell r="U91">
            <v>-0.37</v>
          </cell>
          <cell r="V91">
            <v>29.03</v>
          </cell>
        </row>
        <row r="92">
          <cell r="T92">
            <v>74</v>
          </cell>
          <cell r="U92">
            <v>-2.1800000000000002</v>
          </cell>
          <cell r="V92">
            <v>11</v>
          </cell>
        </row>
        <row r="93">
          <cell r="T93">
            <v>75</v>
          </cell>
          <cell r="U93">
            <v>3.13</v>
          </cell>
          <cell r="V93">
            <v>-0.62</v>
          </cell>
        </row>
        <row r="94">
          <cell r="T94">
            <v>76</v>
          </cell>
          <cell r="U94">
            <v>3.16</v>
          </cell>
          <cell r="V94">
            <v>-15.24</v>
          </cell>
        </row>
        <row r="95">
          <cell r="T95">
            <v>77</v>
          </cell>
          <cell r="U95">
            <v>-5.35</v>
          </cell>
          <cell r="V95">
            <v>13.52</v>
          </cell>
        </row>
        <row r="96">
          <cell r="T96">
            <v>78</v>
          </cell>
          <cell r="U96">
            <v>2.84</v>
          </cell>
          <cell r="V96">
            <v>24.66</v>
          </cell>
        </row>
        <row r="97">
          <cell r="T97">
            <v>79</v>
          </cell>
          <cell r="U97">
            <v>2.3199999999999998</v>
          </cell>
          <cell r="V97">
            <v>2.73</v>
          </cell>
        </row>
        <row r="98">
          <cell r="T98">
            <v>80</v>
          </cell>
          <cell r="U98">
            <v>-3.77</v>
          </cell>
          <cell r="V98">
            <v>-4.3099999999999996</v>
          </cell>
        </row>
        <row r="99">
          <cell r="T99">
            <v>81</v>
          </cell>
          <cell r="U99">
            <v>-4.57</v>
          </cell>
          <cell r="V99">
            <v>-2.58</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B69083-1160-440F-B25C-F5C66B4A7049}">
  <dimension ref="A1"/>
  <sheetViews>
    <sheetView zoomScaleNormal="100" workbookViewId="0"/>
  </sheetViews>
  <sheetFormatPr defaultColWidth="8.88671875" defaultRowHeight="14.4" x14ac:dyDescent="0.3"/>
  <sheetData>
    <row r="1" spans="1:1" s="2" customFormat="1" ht="25.8" x14ac:dyDescent="0.5">
      <c r="A1" s="1" t="s">
        <v>35</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515FFF-C71C-4C03-935D-0324B5FD3124}">
  <dimension ref="A1:AE60"/>
  <sheetViews>
    <sheetView zoomScaleNormal="100" workbookViewId="0"/>
  </sheetViews>
  <sheetFormatPr defaultColWidth="8.88671875" defaultRowHeight="14.4" x14ac:dyDescent="0.3"/>
  <cols>
    <col min="1" max="1" width="11.6640625" customWidth="1"/>
    <col min="3" max="3" width="18" customWidth="1"/>
    <col min="4" max="4" width="12.44140625" customWidth="1"/>
    <col min="5" max="5" width="10.6640625" customWidth="1"/>
    <col min="7" max="7" width="10.44140625" customWidth="1"/>
    <col min="19" max="19" width="11.109375" customWidth="1"/>
    <col min="22" max="22" width="11" customWidth="1"/>
    <col min="23" max="23" width="18.77734375" customWidth="1"/>
    <col min="31" max="31" width="14.88671875" customWidth="1"/>
  </cols>
  <sheetData>
    <row r="1" spans="1:18" s="41" customFormat="1" ht="25.8" x14ac:dyDescent="0.5">
      <c r="A1" s="1" t="s">
        <v>35</v>
      </c>
    </row>
    <row r="2" spans="1:18" ht="80.25" customHeight="1" x14ac:dyDescent="0.3"/>
    <row r="3" spans="1:18" ht="51.75" customHeight="1" x14ac:dyDescent="0.3">
      <c r="R3" s="92"/>
    </row>
    <row r="4" spans="1:18" x14ac:dyDescent="0.3">
      <c r="R4" s="92"/>
    </row>
    <row r="5" spans="1:18" x14ac:dyDescent="0.3">
      <c r="R5" s="92"/>
    </row>
    <row r="6" spans="1:18" x14ac:dyDescent="0.3">
      <c r="R6" s="92"/>
    </row>
    <row r="7" spans="1:18" x14ac:dyDescent="0.3">
      <c r="R7" s="92"/>
    </row>
    <row r="8" spans="1:18" x14ac:dyDescent="0.3">
      <c r="R8" s="94"/>
    </row>
    <row r="9" spans="1:18" x14ac:dyDescent="0.3">
      <c r="R9" s="93"/>
    </row>
    <row r="10" spans="1:18" x14ac:dyDescent="0.3">
      <c r="R10" s="93"/>
    </row>
    <row r="11" spans="1:18" x14ac:dyDescent="0.3">
      <c r="R11" s="93"/>
    </row>
    <row r="12" spans="1:18" x14ac:dyDescent="0.3">
      <c r="R12" s="93"/>
    </row>
    <row r="13" spans="1:18" x14ac:dyDescent="0.3">
      <c r="R13" s="93"/>
    </row>
    <row r="14" spans="1:18" x14ac:dyDescent="0.3">
      <c r="R14" s="93"/>
    </row>
    <row r="15" spans="1:18" x14ac:dyDescent="0.3">
      <c r="R15" s="93"/>
    </row>
    <row r="16" spans="1:18" x14ac:dyDescent="0.3">
      <c r="R16" s="92"/>
    </row>
    <row r="17" spans="2:31" x14ac:dyDescent="0.3">
      <c r="R17" s="92"/>
    </row>
    <row r="18" spans="2:31" x14ac:dyDescent="0.3">
      <c r="R18" s="92"/>
    </row>
    <row r="19" spans="2:31" x14ac:dyDescent="0.3">
      <c r="R19" s="92"/>
    </row>
    <row r="20" spans="2:31" ht="15" thickBot="1" x14ac:dyDescent="0.35">
      <c r="P20" s="77" t="s">
        <v>34</v>
      </c>
      <c r="W20" s="77" t="s">
        <v>84</v>
      </c>
      <c r="AD20" s="91" t="s">
        <v>83</v>
      </c>
    </row>
    <row r="21" spans="2:31" x14ac:dyDescent="0.3">
      <c r="P21" s="131" t="s">
        <v>82</v>
      </c>
      <c r="Q21" s="132"/>
      <c r="R21" s="66" t="s">
        <v>70</v>
      </c>
      <c r="S21" s="66"/>
      <c r="T21" s="66"/>
      <c r="U21" s="65"/>
      <c r="W21" s="131" t="s">
        <v>81</v>
      </c>
      <c r="X21" s="132"/>
      <c r="Y21" s="66" t="s">
        <v>70</v>
      </c>
      <c r="Z21" s="66"/>
      <c r="AA21" s="66"/>
      <c r="AB21" s="65"/>
      <c r="AD21" s="90" t="s">
        <v>80</v>
      </c>
      <c r="AE21" s="89"/>
    </row>
    <row r="22" spans="2:31" x14ac:dyDescent="0.3">
      <c r="P22" s="133"/>
      <c r="Q22" s="134"/>
      <c r="R22" s="63" t="s">
        <v>69</v>
      </c>
      <c r="S22" s="63" t="s">
        <v>68</v>
      </c>
      <c r="T22" s="63" t="s">
        <v>67</v>
      </c>
      <c r="U22" s="64" t="s">
        <v>66</v>
      </c>
      <c r="W22" s="133"/>
      <c r="X22" s="134"/>
      <c r="Y22" s="63" t="s">
        <v>69</v>
      </c>
      <c r="Z22" s="63" t="s">
        <v>68</v>
      </c>
      <c r="AA22" s="63" t="s">
        <v>67</v>
      </c>
      <c r="AB22" s="64" t="s">
        <v>66</v>
      </c>
      <c r="AD22" s="88" t="s">
        <v>79</v>
      </c>
      <c r="AE22" s="87">
        <v>2E-3</v>
      </c>
    </row>
    <row r="23" spans="2:31" ht="15" thickBot="1" x14ac:dyDescent="0.35">
      <c r="P23" s="135" t="s">
        <v>65</v>
      </c>
      <c r="Q23" s="63" t="s">
        <v>64</v>
      </c>
      <c r="R23" s="70">
        <v>75</v>
      </c>
      <c r="S23" s="70">
        <v>0</v>
      </c>
      <c r="T23" s="70">
        <v>0</v>
      </c>
      <c r="U23" s="84">
        <v>0</v>
      </c>
      <c r="W23" s="135" t="s">
        <v>65</v>
      </c>
      <c r="X23" s="63" t="s">
        <v>64</v>
      </c>
      <c r="Y23" s="83">
        <v>1339</v>
      </c>
      <c r="Z23" s="83">
        <v>1481</v>
      </c>
      <c r="AA23" s="83">
        <v>1887</v>
      </c>
      <c r="AB23" s="82">
        <v>2502</v>
      </c>
      <c r="AD23" s="86" t="s">
        <v>78</v>
      </c>
      <c r="AE23" s="85">
        <v>0.34649999999999997</v>
      </c>
    </row>
    <row r="24" spans="2:31" x14ac:dyDescent="0.3">
      <c r="P24" s="135"/>
      <c r="Q24" s="63" t="s">
        <v>63</v>
      </c>
      <c r="R24" s="70">
        <v>5</v>
      </c>
      <c r="S24" s="70">
        <v>60</v>
      </c>
      <c r="T24" s="70">
        <v>60</v>
      </c>
      <c r="U24" s="84">
        <v>0</v>
      </c>
      <c r="W24" s="135"/>
      <c r="X24" s="63" t="s">
        <v>63</v>
      </c>
      <c r="Y24" s="83">
        <v>1016</v>
      </c>
      <c r="Z24" s="83">
        <v>1201</v>
      </c>
      <c r="AA24" s="83">
        <v>1991</v>
      </c>
      <c r="AB24" s="82">
        <v>2283</v>
      </c>
    </row>
    <row r="25" spans="2:31" ht="15" thickBot="1" x14ac:dyDescent="0.35">
      <c r="P25" s="136"/>
      <c r="Q25" s="60" t="s">
        <v>62</v>
      </c>
      <c r="R25" s="81">
        <v>0</v>
      </c>
      <c r="S25" s="81">
        <v>0</v>
      </c>
      <c r="T25" s="81">
        <v>15</v>
      </c>
      <c r="U25" s="80">
        <v>85</v>
      </c>
      <c r="W25" s="136"/>
      <c r="X25" s="60" t="s">
        <v>62</v>
      </c>
      <c r="Y25" s="79">
        <v>2872</v>
      </c>
      <c r="Z25" s="79">
        <v>1968</v>
      </c>
      <c r="AA25" s="79">
        <v>1120</v>
      </c>
      <c r="AB25" s="78">
        <v>1977</v>
      </c>
    </row>
    <row r="28" spans="2:31" ht="15" thickBot="1" x14ac:dyDescent="0.35">
      <c r="P28" s="77"/>
    </row>
    <row r="29" spans="2:31" x14ac:dyDescent="0.3">
      <c r="P29" s="131" t="s">
        <v>85</v>
      </c>
      <c r="Q29" s="132"/>
      <c r="R29" s="66" t="s">
        <v>70</v>
      </c>
      <c r="S29" s="66"/>
      <c r="T29" s="66"/>
      <c r="U29" s="65"/>
    </row>
    <row r="30" spans="2:31" x14ac:dyDescent="0.3">
      <c r="P30" s="133"/>
      <c r="Q30" s="134"/>
      <c r="R30" s="63" t="s">
        <v>69</v>
      </c>
      <c r="S30" s="63" t="s">
        <v>68</v>
      </c>
      <c r="T30" s="63" t="s">
        <v>67</v>
      </c>
      <c r="U30" s="64" t="s">
        <v>66</v>
      </c>
      <c r="V30" s="63" t="s">
        <v>77</v>
      </c>
      <c r="W30" s="74" t="s">
        <v>76</v>
      </c>
      <c r="X30" s="74"/>
    </row>
    <row r="31" spans="2:31" x14ac:dyDescent="0.3">
      <c r="P31" s="135" t="s">
        <v>65</v>
      </c>
      <c r="Q31" s="63" t="s">
        <v>64</v>
      </c>
      <c r="R31" s="62">
        <v>25</v>
      </c>
      <c r="S31" s="62">
        <v>20</v>
      </c>
      <c r="T31" s="62">
        <v>11</v>
      </c>
      <c r="U31" s="61">
        <v>19</v>
      </c>
      <c r="V31" s="75">
        <f>SUM(R31:U31)</f>
        <v>75</v>
      </c>
      <c r="W31" s="73" t="s">
        <v>1</v>
      </c>
      <c r="X31" s="51">
        <v>75</v>
      </c>
    </row>
    <row r="32" spans="2:31" x14ac:dyDescent="0.3">
      <c r="B32" s="63"/>
      <c r="C32" s="70"/>
      <c r="D32" s="70"/>
      <c r="E32" s="70"/>
      <c r="F32" s="70"/>
      <c r="G32" s="76"/>
      <c r="P32" s="135"/>
      <c r="Q32" s="63" t="s">
        <v>63</v>
      </c>
      <c r="R32" s="62">
        <v>55</v>
      </c>
      <c r="S32" s="62">
        <v>40</v>
      </c>
      <c r="T32" s="62">
        <v>3</v>
      </c>
      <c r="U32" s="61">
        <v>27</v>
      </c>
      <c r="V32" s="75">
        <f>SUM(R32:U32)</f>
        <v>125</v>
      </c>
      <c r="W32" s="73" t="s">
        <v>1</v>
      </c>
      <c r="X32" s="51">
        <v>125</v>
      </c>
    </row>
    <row r="33" spans="2:24" ht="15" thickBot="1" x14ac:dyDescent="0.35">
      <c r="B33" s="63"/>
      <c r="C33" s="70"/>
      <c r="D33" s="70"/>
      <c r="E33" s="70"/>
      <c r="F33" s="70"/>
      <c r="G33" s="76"/>
      <c r="P33" s="136"/>
      <c r="Q33" s="60" t="s">
        <v>62</v>
      </c>
      <c r="R33" s="59">
        <v>0</v>
      </c>
      <c r="S33" s="59">
        <v>0</v>
      </c>
      <c r="T33" s="59">
        <v>61</v>
      </c>
      <c r="U33" s="58">
        <v>39</v>
      </c>
      <c r="V33" s="75">
        <v>100</v>
      </c>
      <c r="W33" s="73" t="s">
        <v>1</v>
      </c>
      <c r="X33" s="51">
        <v>100</v>
      </c>
    </row>
    <row r="34" spans="2:24" x14ac:dyDescent="0.3">
      <c r="R34" s="75">
        <f>SUM(R31:R33)</f>
        <v>80</v>
      </c>
      <c r="S34" s="75">
        <f>SUM(S31:S33)</f>
        <v>60</v>
      </c>
      <c r="T34" s="75">
        <f>SUM(T31:T33)</f>
        <v>75</v>
      </c>
      <c r="U34" s="75">
        <f>SUM(U31:U33)</f>
        <v>85</v>
      </c>
    </row>
    <row r="35" spans="2:24" x14ac:dyDescent="0.3">
      <c r="P35" s="137" t="s">
        <v>75</v>
      </c>
      <c r="Q35" s="137"/>
      <c r="R35" s="73" t="s">
        <v>14</v>
      </c>
      <c r="S35" s="73" t="s">
        <v>14</v>
      </c>
      <c r="T35" s="73" t="s">
        <v>14</v>
      </c>
      <c r="U35" s="73" t="s">
        <v>14</v>
      </c>
    </row>
    <row r="36" spans="2:24" x14ac:dyDescent="0.3">
      <c r="Q36" s="72" t="s">
        <v>74</v>
      </c>
      <c r="R36" s="71">
        <v>80</v>
      </c>
      <c r="S36" s="71">
        <v>60</v>
      </c>
      <c r="T36" s="71">
        <v>75</v>
      </c>
      <c r="U36" s="71">
        <v>85</v>
      </c>
    </row>
    <row r="37" spans="2:24" ht="15" thickBot="1" x14ac:dyDescent="0.35"/>
    <row r="38" spans="2:24" x14ac:dyDescent="0.3">
      <c r="P38" s="131" t="s">
        <v>73</v>
      </c>
      <c r="Q38" s="132"/>
      <c r="R38" s="66" t="s">
        <v>70</v>
      </c>
      <c r="S38" s="66"/>
      <c r="T38" s="66"/>
      <c r="U38" s="65"/>
    </row>
    <row r="39" spans="2:24" x14ac:dyDescent="0.3">
      <c r="P39" s="133"/>
      <c r="Q39" s="134"/>
      <c r="R39" s="63" t="s">
        <v>69</v>
      </c>
      <c r="S39" s="63" t="s">
        <v>68</v>
      </c>
      <c r="T39" s="63" t="s">
        <v>67</v>
      </c>
      <c r="U39" s="64" t="s">
        <v>66</v>
      </c>
    </row>
    <row r="40" spans="2:24" x14ac:dyDescent="0.3">
      <c r="B40" s="63"/>
      <c r="C40" s="70"/>
      <c r="D40" s="70"/>
      <c r="E40" s="70"/>
      <c r="F40" s="70"/>
      <c r="P40" s="135" t="s">
        <v>65</v>
      </c>
      <c r="Q40" s="63" t="s">
        <v>64</v>
      </c>
      <c r="R40" s="68">
        <f t="shared" ref="R40:U42" si="0">($AE$22*R31+$AE$23)*R31*Y23</f>
        <v>13272.8375</v>
      </c>
      <c r="S40" s="68">
        <f t="shared" si="0"/>
        <v>11448.129999999997</v>
      </c>
      <c r="T40" s="68">
        <f t="shared" si="0"/>
        <v>7648.9544999999989</v>
      </c>
      <c r="U40" s="68">
        <f t="shared" si="0"/>
        <v>18278.360999999997</v>
      </c>
    </row>
    <row r="41" spans="2:24" x14ac:dyDescent="0.3">
      <c r="P41" s="135"/>
      <c r="Q41" s="63" t="s">
        <v>63</v>
      </c>
      <c r="R41" s="68">
        <f t="shared" si="0"/>
        <v>25509.219999999998</v>
      </c>
      <c r="S41" s="68">
        <f t="shared" si="0"/>
        <v>20489.059999999998</v>
      </c>
      <c r="T41" s="68">
        <f t="shared" si="0"/>
        <v>2105.4824999999996</v>
      </c>
      <c r="U41" s="68">
        <f t="shared" si="0"/>
        <v>24687.220499999999</v>
      </c>
    </row>
    <row r="42" spans="2:24" ht="15" thickBot="1" x14ac:dyDescent="0.35">
      <c r="D42" s="69"/>
      <c r="P42" s="136"/>
      <c r="Q42" s="60" t="s">
        <v>62</v>
      </c>
      <c r="R42" s="68">
        <f t="shared" si="0"/>
        <v>0</v>
      </c>
      <c r="S42" s="68">
        <f t="shared" si="0"/>
        <v>0</v>
      </c>
      <c r="T42" s="68">
        <f t="shared" si="0"/>
        <v>32007.919999999998</v>
      </c>
      <c r="U42" s="68">
        <f t="shared" si="0"/>
        <v>32730.223499999996</v>
      </c>
      <c r="W42" s="67">
        <f>SUM(R40:U42)</f>
        <v>188177.40949999998</v>
      </c>
      <c r="X42" s="43" t="s">
        <v>61</v>
      </c>
    </row>
    <row r="43" spans="2:24" x14ac:dyDescent="0.3">
      <c r="D43" s="7"/>
    </row>
    <row r="44" spans="2:24" x14ac:dyDescent="0.3">
      <c r="D44" s="7"/>
    </row>
    <row r="46" spans="2:24" ht="15" thickBot="1" x14ac:dyDescent="0.35">
      <c r="P46" t="s">
        <v>72</v>
      </c>
    </row>
    <row r="47" spans="2:24" x14ac:dyDescent="0.3">
      <c r="P47" s="131" t="s">
        <v>71</v>
      </c>
      <c r="Q47" s="132"/>
      <c r="R47" s="66" t="s">
        <v>70</v>
      </c>
      <c r="S47" s="66"/>
      <c r="T47" s="66"/>
      <c r="U47" s="65"/>
    </row>
    <row r="48" spans="2:24" x14ac:dyDescent="0.3">
      <c r="P48" s="133"/>
      <c r="Q48" s="134"/>
      <c r="R48" s="63" t="s">
        <v>69</v>
      </c>
      <c r="S48" s="63" t="s">
        <v>68</v>
      </c>
      <c r="T48" s="63" t="s">
        <v>67</v>
      </c>
      <c r="U48" s="64" t="s">
        <v>66</v>
      </c>
    </row>
    <row r="49" spans="16:21" x14ac:dyDescent="0.3">
      <c r="P49" s="135" t="s">
        <v>65</v>
      </c>
      <c r="Q49" s="63" t="s">
        <v>64</v>
      </c>
      <c r="R49" s="62">
        <v>25</v>
      </c>
      <c r="S49" s="62">
        <v>20</v>
      </c>
      <c r="T49" s="62">
        <v>11</v>
      </c>
      <c r="U49" s="61">
        <v>19</v>
      </c>
    </row>
    <row r="50" spans="16:21" x14ac:dyDescent="0.3">
      <c r="P50" s="135"/>
      <c r="Q50" s="63" t="s">
        <v>63</v>
      </c>
      <c r="R50" s="62">
        <v>55</v>
      </c>
      <c r="S50" s="62">
        <v>40</v>
      </c>
      <c r="T50" s="62">
        <v>3</v>
      </c>
      <c r="U50" s="61">
        <v>27</v>
      </c>
    </row>
    <row r="51" spans="16:21" ht="15" thickBot="1" x14ac:dyDescent="0.35">
      <c r="P51" s="136"/>
      <c r="Q51" s="60" t="s">
        <v>62</v>
      </c>
      <c r="R51" s="59">
        <v>0</v>
      </c>
      <c r="S51" s="59">
        <v>0</v>
      </c>
      <c r="T51" s="59">
        <v>61</v>
      </c>
      <c r="U51" s="58">
        <v>39</v>
      </c>
    </row>
    <row r="52" spans="16:21" x14ac:dyDescent="0.3">
      <c r="S52" s="57">
        <v>188177.40949999998</v>
      </c>
      <c r="T52" s="43" t="s">
        <v>61</v>
      </c>
    </row>
    <row r="54" spans="16:21" ht="15" thickBot="1" x14ac:dyDescent="0.35">
      <c r="P54" t="s">
        <v>72</v>
      </c>
    </row>
    <row r="55" spans="16:21" ht="14.4" customHeight="1" x14ac:dyDescent="0.3">
      <c r="P55" s="131" t="s">
        <v>71</v>
      </c>
      <c r="Q55" s="132"/>
      <c r="R55" s="66" t="s">
        <v>70</v>
      </c>
      <c r="S55" s="66"/>
      <c r="T55" s="66"/>
      <c r="U55" s="65"/>
    </row>
    <row r="56" spans="16:21" x14ac:dyDescent="0.3">
      <c r="P56" s="133"/>
      <c r="Q56" s="134"/>
      <c r="R56" s="63" t="s">
        <v>69</v>
      </c>
      <c r="S56" s="63" t="s">
        <v>68</v>
      </c>
      <c r="T56" s="63" t="s">
        <v>67</v>
      </c>
      <c r="U56" s="64" t="s">
        <v>66</v>
      </c>
    </row>
    <row r="57" spans="16:21" ht="14.4" customHeight="1" x14ac:dyDescent="0.3">
      <c r="P57" s="135" t="s">
        <v>65</v>
      </c>
      <c r="Q57" s="63" t="s">
        <v>64</v>
      </c>
      <c r="R57" s="62">
        <v>25</v>
      </c>
      <c r="S57" s="62">
        <v>20</v>
      </c>
      <c r="T57" s="62">
        <v>11</v>
      </c>
      <c r="U57" s="61">
        <v>19</v>
      </c>
    </row>
    <row r="58" spans="16:21" x14ac:dyDescent="0.3">
      <c r="P58" s="135"/>
      <c r="Q58" s="63" t="s">
        <v>63</v>
      </c>
      <c r="R58" s="62">
        <v>55</v>
      </c>
      <c r="S58" s="62">
        <v>40</v>
      </c>
      <c r="T58" s="62">
        <v>3</v>
      </c>
      <c r="U58" s="61">
        <v>27</v>
      </c>
    </row>
    <row r="59" spans="16:21" ht="15" thickBot="1" x14ac:dyDescent="0.35">
      <c r="P59" s="136"/>
      <c r="Q59" s="60" t="s">
        <v>62</v>
      </c>
      <c r="R59" s="59">
        <v>0</v>
      </c>
      <c r="S59" s="59">
        <v>0</v>
      </c>
      <c r="T59" s="59">
        <v>61</v>
      </c>
      <c r="U59" s="58">
        <v>39</v>
      </c>
    </row>
    <row r="60" spans="16:21" x14ac:dyDescent="0.3">
      <c r="S60" s="57">
        <v>188177.40949999998</v>
      </c>
      <c r="T60" s="43" t="s">
        <v>61</v>
      </c>
    </row>
  </sheetData>
  <mergeCells count="13">
    <mergeCell ref="P23:P25"/>
    <mergeCell ref="W23:W25"/>
    <mergeCell ref="P21:Q22"/>
    <mergeCell ref="W21:X22"/>
    <mergeCell ref="P29:Q30"/>
    <mergeCell ref="P47:Q48"/>
    <mergeCell ref="P49:P51"/>
    <mergeCell ref="P55:Q56"/>
    <mergeCell ref="P57:P59"/>
    <mergeCell ref="P31:P33"/>
    <mergeCell ref="P38:Q39"/>
    <mergeCell ref="P40:P42"/>
    <mergeCell ref="P35:Q3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D26DC-1297-4E96-A23E-915D7C608B26}">
  <dimension ref="A1:Y49"/>
  <sheetViews>
    <sheetView zoomScale="160" zoomScaleNormal="160" workbookViewId="0">
      <selection activeCell="T16" sqref="T16"/>
    </sheetView>
  </sheetViews>
  <sheetFormatPr defaultColWidth="8.88671875" defaultRowHeight="14.4" x14ac:dyDescent="0.3"/>
  <cols>
    <col min="1" max="1" width="2.44140625" customWidth="1"/>
    <col min="2" max="2" width="5" customWidth="1"/>
    <col min="10" max="12" width="9.88671875" customWidth="1"/>
    <col min="15" max="15" width="21.5546875" customWidth="1"/>
    <col min="22" max="22" width="10.33203125" customWidth="1"/>
    <col min="23" max="23" width="15.5546875" customWidth="1"/>
    <col min="24" max="24" width="10.33203125" customWidth="1"/>
  </cols>
  <sheetData>
    <row r="1" spans="1:2" s="41" customFormat="1" ht="25.8" x14ac:dyDescent="0.5">
      <c r="A1" s="1" t="s">
        <v>35</v>
      </c>
      <c r="B1" s="1"/>
    </row>
    <row r="2" spans="1:2" ht="54.75" customHeight="1" x14ac:dyDescent="0.3"/>
    <row r="3" spans="1:2" ht="33.75" customHeight="1" x14ac:dyDescent="0.3"/>
    <row r="23" spans="13:24" x14ac:dyDescent="0.3">
      <c r="M23" s="3"/>
      <c r="N23" s="3"/>
      <c r="O23" s="3"/>
      <c r="P23" s="3"/>
      <c r="Q23" s="3"/>
      <c r="R23" s="3"/>
      <c r="S23" s="3"/>
      <c r="T23" s="3"/>
      <c r="U23" s="3"/>
      <c r="V23" s="3"/>
      <c r="W23" s="3"/>
      <c r="X23" s="3"/>
    </row>
    <row r="24" spans="13:24" ht="15" thickBot="1" x14ac:dyDescent="0.35">
      <c r="M24" s="40" t="s">
        <v>34</v>
      </c>
      <c r="N24" s="3"/>
      <c r="O24" s="3"/>
      <c r="P24" s="3"/>
      <c r="Q24" s="3"/>
      <c r="R24" s="3"/>
      <c r="S24" s="3"/>
      <c r="T24" s="3"/>
      <c r="U24" s="3"/>
      <c r="V24" s="3"/>
      <c r="W24" s="3"/>
      <c r="X24" s="3"/>
    </row>
    <row r="25" spans="13:24" x14ac:dyDescent="0.3">
      <c r="M25" s="39"/>
      <c r="N25" s="38"/>
      <c r="O25" s="38"/>
      <c r="P25" s="138" t="s">
        <v>33</v>
      </c>
      <c r="Q25" s="139"/>
      <c r="R25" s="139"/>
      <c r="S25" s="139"/>
      <c r="T25" s="139"/>
      <c r="U25" s="140"/>
      <c r="V25" s="3"/>
      <c r="W25" s="3"/>
      <c r="X25" s="3"/>
    </row>
    <row r="26" spans="13:24" ht="15" thickBot="1" x14ac:dyDescent="0.35">
      <c r="M26" s="37"/>
      <c r="N26" s="35" t="s">
        <v>10</v>
      </c>
      <c r="O26" s="35" t="s">
        <v>9</v>
      </c>
      <c r="P26" s="36" t="s">
        <v>27</v>
      </c>
      <c r="Q26" s="35" t="s">
        <v>26</v>
      </c>
      <c r="R26" s="35" t="s">
        <v>25</v>
      </c>
      <c r="S26" s="35" t="s">
        <v>24</v>
      </c>
      <c r="T26" s="35" t="s">
        <v>23</v>
      </c>
      <c r="U26" s="35" t="s">
        <v>22</v>
      </c>
      <c r="V26" s="11" t="s">
        <v>32</v>
      </c>
      <c r="W26" s="11" t="s">
        <v>11</v>
      </c>
      <c r="X26" s="3"/>
    </row>
    <row r="27" spans="13:24" x14ac:dyDescent="0.3">
      <c r="M27" s="32" t="s">
        <v>31</v>
      </c>
      <c r="N27" s="33">
        <v>1</v>
      </c>
      <c r="O27" s="33">
        <v>2</v>
      </c>
      <c r="P27" s="34">
        <v>3</v>
      </c>
      <c r="Q27" s="33">
        <v>4</v>
      </c>
      <c r="R27" s="33">
        <v>5</v>
      </c>
      <c r="S27" s="33">
        <v>6</v>
      </c>
      <c r="T27" s="33">
        <v>7</v>
      </c>
      <c r="U27" s="33">
        <v>8</v>
      </c>
      <c r="V27" s="11"/>
      <c r="W27" s="11"/>
      <c r="X27" s="3"/>
    </row>
    <row r="28" spans="13:24" x14ac:dyDescent="0.3">
      <c r="M28" s="32" t="s">
        <v>30</v>
      </c>
      <c r="N28" s="30">
        <v>204</v>
      </c>
      <c r="O28" s="30">
        <v>281</v>
      </c>
      <c r="P28" s="31">
        <v>234</v>
      </c>
      <c r="Q28" s="30">
        <v>224</v>
      </c>
      <c r="R28" s="30">
        <v>243</v>
      </c>
      <c r="S28" s="30">
        <v>189</v>
      </c>
      <c r="T28" s="30">
        <v>220</v>
      </c>
      <c r="U28" s="30">
        <v>128</v>
      </c>
      <c r="V28" s="10">
        <v>159.68826998555571</v>
      </c>
      <c r="W28" s="10">
        <v>159.69200461269176</v>
      </c>
      <c r="X28" s="3"/>
    </row>
    <row r="29" spans="13:24" ht="15" thickBot="1" x14ac:dyDescent="0.35">
      <c r="M29" s="29" t="s">
        <v>29</v>
      </c>
      <c r="N29" s="27">
        <v>25</v>
      </c>
      <c r="O29" s="27">
        <v>69</v>
      </c>
      <c r="P29" s="28">
        <v>322</v>
      </c>
      <c r="Q29" s="27">
        <v>220</v>
      </c>
      <c r="R29" s="27">
        <v>186</v>
      </c>
      <c r="S29" s="27">
        <v>185</v>
      </c>
      <c r="T29" s="27">
        <v>123</v>
      </c>
      <c r="U29" s="27">
        <v>72</v>
      </c>
      <c r="V29" s="10">
        <v>91.606835793346065</v>
      </c>
      <c r="W29" s="10">
        <v>91.609321340075923</v>
      </c>
      <c r="X29" s="3"/>
    </row>
    <row r="30" spans="13:24" x14ac:dyDescent="0.3">
      <c r="M30" s="3"/>
      <c r="N30" s="3"/>
      <c r="O30" s="3"/>
      <c r="P30" s="3"/>
      <c r="Q30" s="3"/>
      <c r="R30" s="3"/>
      <c r="S30" s="3"/>
      <c r="T30" s="3"/>
      <c r="U30" s="3"/>
      <c r="V30" s="3"/>
      <c r="W30" s="3"/>
      <c r="X30" s="3"/>
    </row>
    <row r="31" spans="13:24" x14ac:dyDescent="0.3">
      <c r="M31" s="3"/>
      <c r="N31" s="3"/>
      <c r="Q31" s="3"/>
      <c r="R31" s="3"/>
      <c r="S31" s="3"/>
      <c r="T31" s="3"/>
      <c r="U31" s="3"/>
      <c r="V31" s="3"/>
      <c r="W31" s="3"/>
      <c r="X31" s="3"/>
    </row>
    <row r="32" spans="13:24" x14ac:dyDescent="0.3">
      <c r="M32" s="3"/>
      <c r="N32" s="3"/>
      <c r="V32" s="3"/>
      <c r="W32" s="3"/>
      <c r="X32" s="3"/>
    </row>
    <row r="33" spans="6:25" x14ac:dyDescent="0.3">
      <c r="L33" s="3"/>
      <c r="M33" s="3"/>
      <c r="N33" s="3"/>
      <c r="O33" s="3"/>
      <c r="P33" s="3"/>
      <c r="Q33" s="3"/>
      <c r="R33" s="3"/>
      <c r="S33" s="3"/>
      <c r="T33" s="3"/>
      <c r="U33" s="3"/>
      <c r="V33" s="3"/>
      <c r="W33" s="3"/>
      <c r="X33" s="3"/>
      <c r="Y33" s="3"/>
    </row>
    <row r="34" spans="6:25" x14ac:dyDescent="0.3">
      <c r="L34" s="26"/>
      <c r="M34" s="141" t="s">
        <v>28</v>
      </c>
      <c r="N34" s="142"/>
      <c r="O34" s="11"/>
      <c r="P34" s="5" t="s">
        <v>27</v>
      </c>
      <c r="Q34" s="5" t="s">
        <v>26</v>
      </c>
      <c r="R34" s="5" t="s">
        <v>25</v>
      </c>
      <c r="S34" s="5" t="s">
        <v>24</v>
      </c>
      <c r="T34" s="5" t="s">
        <v>23</v>
      </c>
      <c r="U34" s="5" t="s">
        <v>22</v>
      </c>
      <c r="V34" s="3"/>
      <c r="W34" s="3"/>
      <c r="X34" s="3"/>
      <c r="Y34" s="3"/>
    </row>
    <row r="35" spans="6:25" x14ac:dyDescent="0.3">
      <c r="F35" s="17"/>
      <c r="G35" s="12"/>
      <c r="H35" s="12"/>
      <c r="L35" s="12" t="s">
        <v>13</v>
      </c>
      <c r="M35" s="11" t="s">
        <v>6</v>
      </c>
      <c r="N35" s="25">
        <v>159.68826998555571</v>
      </c>
      <c r="O35" s="11" t="s">
        <v>21</v>
      </c>
      <c r="P35" s="20">
        <f t="shared" ref="P35:U35" si="0">ABS($N$35-P28)</f>
        <v>74.311730014444294</v>
      </c>
      <c r="Q35" s="20">
        <f t="shared" si="0"/>
        <v>64.311730014444294</v>
      </c>
      <c r="R35" s="20">
        <f t="shared" si="0"/>
        <v>83.311730014444294</v>
      </c>
      <c r="S35" s="20">
        <f t="shared" si="0"/>
        <v>29.311730014444294</v>
      </c>
      <c r="T35" s="20">
        <f t="shared" si="0"/>
        <v>60.311730014444294</v>
      </c>
      <c r="U35" s="20">
        <f t="shared" si="0"/>
        <v>31.688269985555706</v>
      </c>
      <c r="V35" s="3"/>
      <c r="W35" s="3"/>
      <c r="X35" s="3"/>
      <c r="Y35" s="3"/>
    </row>
    <row r="36" spans="6:25" x14ac:dyDescent="0.3">
      <c r="F36" s="17"/>
      <c r="G36" s="12"/>
      <c r="H36" s="12"/>
      <c r="L36" s="12"/>
      <c r="M36" s="11" t="s">
        <v>4</v>
      </c>
      <c r="N36" s="25">
        <v>91.606835793346065</v>
      </c>
      <c r="O36" s="11" t="s">
        <v>20</v>
      </c>
      <c r="P36" s="20">
        <f t="shared" ref="P36:U36" si="1">ABS($N$36-P29)</f>
        <v>230.39316420665392</v>
      </c>
      <c r="Q36" s="20">
        <f t="shared" si="1"/>
        <v>128.39316420665392</v>
      </c>
      <c r="R36" s="20">
        <f t="shared" si="1"/>
        <v>94.393164206653935</v>
      </c>
      <c r="S36" s="20">
        <f t="shared" si="1"/>
        <v>93.393164206653935</v>
      </c>
      <c r="T36" s="20">
        <f t="shared" si="1"/>
        <v>31.393164206653935</v>
      </c>
      <c r="U36" s="20">
        <f t="shared" si="1"/>
        <v>19.606835793346065</v>
      </c>
      <c r="V36" s="3"/>
      <c r="W36" s="3"/>
      <c r="X36" s="3"/>
      <c r="Y36" s="3"/>
    </row>
    <row r="37" spans="6:25" x14ac:dyDescent="0.3">
      <c r="F37" s="17"/>
      <c r="G37" s="12"/>
      <c r="H37" s="12"/>
      <c r="L37" s="12"/>
      <c r="M37" s="12"/>
      <c r="N37" s="12"/>
      <c r="O37" s="11" t="s">
        <v>19</v>
      </c>
      <c r="P37" s="20">
        <f t="shared" ref="P37:U37" si="2">SQRT(P35^2+P36^2)</f>
        <v>242.08106768372832</v>
      </c>
      <c r="Q37" s="20">
        <f t="shared" si="2"/>
        <v>143.59945415093878</v>
      </c>
      <c r="R37" s="20">
        <f t="shared" si="2"/>
        <v>125.90041225883255</v>
      </c>
      <c r="S37" s="20">
        <f t="shared" si="2"/>
        <v>97.884935699885403</v>
      </c>
      <c r="T37" s="20">
        <f t="shared" si="2"/>
        <v>67.992907984885875</v>
      </c>
      <c r="U37" s="20">
        <f t="shared" si="2"/>
        <v>37.26358094043978</v>
      </c>
      <c r="V37" s="3"/>
      <c r="W37" s="3"/>
      <c r="X37" s="3"/>
      <c r="Y37" s="3"/>
    </row>
    <row r="38" spans="6:25" x14ac:dyDescent="0.3">
      <c r="F38" s="17"/>
      <c r="G38" s="12"/>
      <c r="H38" s="12"/>
      <c r="L38" s="12" t="s">
        <v>11</v>
      </c>
      <c r="M38" s="11" t="s">
        <v>6</v>
      </c>
      <c r="N38" s="24">
        <v>159.69200461269176</v>
      </c>
      <c r="O38" s="5" t="s">
        <v>18</v>
      </c>
      <c r="P38" s="4">
        <v>5</v>
      </c>
      <c r="Q38" s="3"/>
      <c r="R38" s="3"/>
      <c r="S38" s="3"/>
      <c r="T38" s="3"/>
      <c r="U38" s="3"/>
      <c r="V38" s="3"/>
      <c r="W38" s="3"/>
      <c r="X38" s="3"/>
      <c r="Y38" s="3"/>
    </row>
    <row r="39" spans="6:25" x14ac:dyDescent="0.3">
      <c r="F39" s="17"/>
      <c r="G39" s="12"/>
      <c r="H39" s="12"/>
      <c r="L39" s="12"/>
      <c r="M39" s="11" t="s">
        <v>4</v>
      </c>
      <c r="N39" s="24">
        <v>91.609321340075923</v>
      </c>
      <c r="O39" s="23" t="s">
        <v>17</v>
      </c>
      <c r="P39" s="4">
        <v>100</v>
      </c>
      <c r="Q39" s="4">
        <v>200</v>
      </c>
      <c r="R39" s="4">
        <v>200</v>
      </c>
      <c r="S39" s="4">
        <v>200</v>
      </c>
      <c r="T39" s="4">
        <v>200</v>
      </c>
      <c r="U39" s="4">
        <v>800</v>
      </c>
      <c r="V39" s="3"/>
      <c r="W39" s="22" t="s">
        <v>16</v>
      </c>
      <c r="X39" s="3"/>
      <c r="Y39" s="3"/>
    </row>
    <row r="40" spans="6:25" x14ac:dyDescent="0.3">
      <c r="F40" s="17"/>
      <c r="G40" s="12"/>
      <c r="H40" s="12"/>
      <c r="L40" s="3"/>
      <c r="M40" s="3"/>
      <c r="N40" s="3"/>
      <c r="O40" s="21" t="s">
        <v>15</v>
      </c>
      <c r="P40" s="20">
        <f t="shared" ref="P40:U40" si="3">$P$38 * P39 * P37</f>
        <v>121040.53384186416</v>
      </c>
      <c r="Q40" s="20">
        <f t="shared" si="3"/>
        <v>143599.45415093878</v>
      </c>
      <c r="R40" s="20">
        <f t="shared" si="3"/>
        <v>125900.41225883254</v>
      </c>
      <c r="S40" s="20">
        <f t="shared" si="3"/>
        <v>97884.935699885405</v>
      </c>
      <c r="T40" s="20">
        <f t="shared" si="3"/>
        <v>67992.907984885882</v>
      </c>
      <c r="U40" s="20">
        <f t="shared" si="3"/>
        <v>149054.32376175912</v>
      </c>
      <c r="V40" s="19" t="s">
        <v>14</v>
      </c>
      <c r="W40" s="18">
        <f>SUM(P40:U40)</f>
        <v>705472.56769816589</v>
      </c>
      <c r="X40" s="11" t="s">
        <v>13</v>
      </c>
      <c r="Y40" s="3"/>
    </row>
    <row r="41" spans="6:25" x14ac:dyDescent="0.3">
      <c r="F41" s="17"/>
      <c r="G41" s="12"/>
      <c r="H41" s="12"/>
      <c r="L41" s="12" t="s">
        <v>12</v>
      </c>
      <c r="M41" s="11" t="s">
        <v>6</v>
      </c>
      <c r="N41" s="10">
        <v>0</v>
      </c>
      <c r="O41" s="3"/>
      <c r="P41" s="3"/>
      <c r="Q41" s="3"/>
      <c r="R41" s="3"/>
      <c r="S41" s="3"/>
      <c r="T41" s="3"/>
      <c r="U41" s="3"/>
      <c r="V41" s="3"/>
      <c r="W41" s="18">
        <v>705472.56656544202</v>
      </c>
      <c r="X41" s="11" t="s">
        <v>11</v>
      </c>
      <c r="Y41" s="3"/>
    </row>
    <row r="42" spans="6:25" x14ac:dyDescent="0.3">
      <c r="F42" s="17"/>
      <c r="G42" s="12"/>
      <c r="H42" s="12"/>
      <c r="L42" s="15"/>
      <c r="M42" s="11" t="s">
        <v>4</v>
      </c>
      <c r="N42" s="10">
        <v>0</v>
      </c>
      <c r="O42" s="16"/>
      <c r="P42" s="5" t="s">
        <v>10</v>
      </c>
      <c r="Q42" s="5" t="s">
        <v>9</v>
      </c>
      <c r="R42" s="7"/>
      <c r="S42" s="7"/>
      <c r="T42" s="7"/>
      <c r="U42" s="3"/>
      <c r="V42" s="3"/>
      <c r="W42" s="3"/>
      <c r="X42" s="3"/>
      <c r="Y42" s="3"/>
    </row>
    <row r="43" spans="6:25" x14ac:dyDescent="0.3">
      <c r="L43" s="15"/>
      <c r="M43" s="15"/>
      <c r="N43" s="12"/>
      <c r="O43" s="14" t="s">
        <v>8</v>
      </c>
      <c r="P43" s="13">
        <f>ABS($N$35-N28)</f>
        <v>44.311730014444294</v>
      </c>
      <c r="Q43" s="13">
        <f>ABS($N$35-O28)</f>
        <v>121.31173001444429</v>
      </c>
      <c r="R43" s="7"/>
      <c r="S43" s="7"/>
      <c r="T43" s="7"/>
      <c r="U43" s="3"/>
      <c r="V43" s="3"/>
      <c r="W43" s="3"/>
      <c r="X43" s="3"/>
      <c r="Y43" s="3"/>
    </row>
    <row r="44" spans="6:25" x14ac:dyDescent="0.3">
      <c r="L44" s="12" t="s">
        <v>7</v>
      </c>
      <c r="M44" s="11" t="s">
        <v>6</v>
      </c>
      <c r="N44" s="10">
        <v>350</v>
      </c>
      <c r="O44" s="5" t="s">
        <v>5</v>
      </c>
      <c r="P44" s="6">
        <f>ABS($N$36-N29)</f>
        <v>66.606835793346065</v>
      </c>
      <c r="Q44" s="6">
        <f>ABS($N$36-O29)</f>
        <v>22.606835793346065</v>
      </c>
      <c r="R44" s="7"/>
      <c r="S44" s="7"/>
      <c r="T44" s="7"/>
      <c r="U44" s="3"/>
      <c r="V44" s="3"/>
      <c r="W44" s="3"/>
      <c r="X44" s="3"/>
      <c r="Y44" s="3"/>
    </row>
    <row r="45" spans="6:25" x14ac:dyDescent="0.3">
      <c r="L45" s="12"/>
      <c r="M45" s="11" t="s">
        <v>4</v>
      </c>
      <c r="N45" s="10">
        <v>350</v>
      </c>
      <c r="O45" s="9" t="s">
        <v>3</v>
      </c>
      <c r="P45" s="8">
        <f>SQRT(P43^2+P44^2)</f>
        <v>79.999999945467309</v>
      </c>
      <c r="Q45" s="8">
        <f>SQRT(Q43^2+Q44^2)</f>
        <v>123.4001817814088</v>
      </c>
      <c r="R45" s="7"/>
      <c r="S45" s="7"/>
      <c r="T45" s="7"/>
      <c r="U45" s="3"/>
      <c r="V45" s="3"/>
      <c r="W45" s="3"/>
      <c r="X45" s="3"/>
      <c r="Y45" s="3"/>
    </row>
    <row r="46" spans="6:25" x14ac:dyDescent="0.3">
      <c r="L46" s="3"/>
      <c r="M46" s="3"/>
      <c r="N46" s="3"/>
      <c r="O46" s="5" t="s">
        <v>2</v>
      </c>
      <c r="P46" s="143">
        <f xml:space="preserve"> MIN(P45:Q45)</f>
        <v>79.999999945467309</v>
      </c>
      <c r="Q46" s="143"/>
      <c r="R46" s="5" t="s">
        <v>1</v>
      </c>
      <c r="S46" s="4">
        <v>80</v>
      </c>
      <c r="T46" s="144" t="s">
        <v>0</v>
      </c>
      <c r="U46" s="145"/>
      <c r="V46" s="145"/>
      <c r="W46" s="3"/>
      <c r="X46" s="3"/>
      <c r="Y46" s="3"/>
    </row>
    <row r="47" spans="6:25" x14ac:dyDescent="0.3">
      <c r="L47" s="3"/>
      <c r="M47" s="3"/>
      <c r="N47" s="3"/>
      <c r="O47" s="3"/>
      <c r="P47" s="3"/>
      <c r="Q47" s="3"/>
      <c r="R47" s="3"/>
      <c r="S47" s="3"/>
      <c r="T47" s="3"/>
      <c r="U47" s="3"/>
      <c r="V47" s="3"/>
      <c r="W47" s="3"/>
      <c r="X47" s="3"/>
      <c r="Y47" s="3"/>
    </row>
    <row r="48" spans="6:25" x14ac:dyDescent="0.3">
      <c r="L48" s="3"/>
      <c r="M48" s="3"/>
      <c r="N48" s="3"/>
      <c r="O48" s="3"/>
      <c r="P48" s="3"/>
      <c r="Q48" s="3"/>
      <c r="R48" s="3"/>
      <c r="S48" s="3"/>
      <c r="T48" s="3"/>
      <c r="U48" s="3"/>
      <c r="V48" s="3"/>
      <c r="W48" s="3"/>
      <c r="X48" s="3"/>
      <c r="Y48" s="3"/>
    </row>
    <row r="49" spans="13:24" x14ac:dyDescent="0.3">
      <c r="M49" s="3"/>
      <c r="N49" s="3"/>
      <c r="O49" s="3"/>
      <c r="P49" s="3"/>
      <c r="Q49" s="3"/>
      <c r="R49" s="3"/>
      <c r="S49" s="3"/>
      <c r="T49" s="3"/>
      <c r="U49" s="3"/>
      <c r="V49" s="3"/>
      <c r="W49" s="3"/>
      <c r="X49" s="3"/>
    </row>
  </sheetData>
  <mergeCells count="4">
    <mergeCell ref="P25:U25"/>
    <mergeCell ref="M34:N34"/>
    <mergeCell ref="P46:Q46"/>
    <mergeCell ref="T46:V46"/>
  </mergeCells>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7187E-3E8A-4B29-A627-1969E8D50374}">
  <dimension ref="A1:W54"/>
  <sheetViews>
    <sheetView zoomScale="130" zoomScaleNormal="130" workbookViewId="0">
      <selection activeCell="U53" sqref="U53"/>
    </sheetView>
  </sheetViews>
  <sheetFormatPr defaultColWidth="8.88671875" defaultRowHeight="14.4" x14ac:dyDescent="0.3"/>
  <cols>
    <col min="1" max="1" width="2.44140625" customWidth="1"/>
    <col min="5" max="5" width="12.109375" customWidth="1"/>
    <col min="6" max="6" width="5.44140625" customWidth="1"/>
    <col min="9" max="9" width="10.33203125" customWidth="1"/>
    <col min="12" max="12" width="13.88671875" customWidth="1"/>
    <col min="13" max="13" width="11.77734375" customWidth="1"/>
    <col min="14" max="15" width="10.109375" customWidth="1"/>
    <col min="17" max="17" width="10.21875" customWidth="1"/>
    <col min="20" max="20" width="10.5546875" customWidth="1"/>
    <col min="23" max="23" width="10.21875" customWidth="1"/>
  </cols>
  <sheetData>
    <row r="1" spans="1:2" s="41" customFormat="1" ht="25.8" x14ac:dyDescent="0.5">
      <c r="A1" s="1" t="s">
        <v>35</v>
      </c>
      <c r="B1" s="1"/>
    </row>
    <row r="3" spans="1:2" ht="83.25" customHeight="1" x14ac:dyDescent="0.3"/>
    <row r="18" spans="13:14" x14ac:dyDescent="0.3">
      <c r="M18" s="146" t="s">
        <v>60</v>
      </c>
      <c r="N18" s="146"/>
    </row>
    <row r="39" spans="12:23" ht="15.6" x14ac:dyDescent="0.35">
      <c r="M39" s="55"/>
      <c r="N39" s="54" t="s">
        <v>31</v>
      </c>
      <c r="O39" s="54" t="s">
        <v>59</v>
      </c>
      <c r="P39" s="54" t="s">
        <v>58</v>
      </c>
      <c r="Q39" s="53" t="s">
        <v>57</v>
      </c>
    </row>
    <row r="40" spans="12:23" x14ac:dyDescent="0.3">
      <c r="M40" s="52" t="s">
        <v>56</v>
      </c>
      <c r="N40" s="15">
        <v>1</v>
      </c>
      <c r="O40" s="51">
        <v>-3000</v>
      </c>
      <c r="P40" s="51">
        <v>6000</v>
      </c>
      <c r="Q40" s="50">
        <v>3.0000000000000001E-5</v>
      </c>
    </row>
    <row r="41" spans="12:23" x14ac:dyDescent="0.3">
      <c r="M41" s="52" t="s">
        <v>55</v>
      </c>
      <c r="N41" s="15">
        <v>2</v>
      </c>
      <c r="O41" s="51">
        <v>-2500</v>
      </c>
      <c r="P41" s="51">
        <v>5000</v>
      </c>
      <c r="Q41" s="50">
        <v>5.0000000000000002E-5</v>
      </c>
    </row>
    <row r="42" spans="12:23" x14ac:dyDescent="0.3">
      <c r="M42" s="52" t="s">
        <v>54</v>
      </c>
      <c r="N42" s="15">
        <v>3</v>
      </c>
      <c r="O42" s="51">
        <v>-1500</v>
      </c>
      <c r="P42" s="51">
        <v>3000</v>
      </c>
      <c r="Q42" s="50">
        <v>5.0000000000000002E-5</v>
      </c>
    </row>
    <row r="43" spans="12:23" x14ac:dyDescent="0.3">
      <c r="M43" s="49" t="s">
        <v>53</v>
      </c>
      <c r="N43" s="48">
        <v>4</v>
      </c>
      <c r="O43" s="47">
        <v>-3000</v>
      </c>
      <c r="P43" s="47">
        <v>6000</v>
      </c>
      <c r="Q43" s="46">
        <v>3.4999999999999997E-5</v>
      </c>
    </row>
    <row r="46" spans="12:23" x14ac:dyDescent="0.3">
      <c r="M46" s="147" t="s">
        <v>52</v>
      </c>
      <c r="N46" s="147"/>
      <c r="O46" s="45" t="s">
        <v>51</v>
      </c>
      <c r="P46" s="45" t="s">
        <v>50</v>
      </c>
      <c r="Q46" s="45" t="s">
        <v>49</v>
      </c>
      <c r="R46" s="45" t="s">
        <v>48</v>
      </c>
    </row>
    <row r="47" spans="12:23" x14ac:dyDescent="0.3">
      <c r="L47" s="43" t="s">
        <v>47</v>
      </c>
      <c r="M47" s="45">
        <v>30000</v>
      </c>
      <c r="N47" s="45" t="s">
        <v>46</v>
      </c>
      <c r="O47" s="42">
        <v>45790.399139902125</v>
      </c>
      <c r="P47" s="42">
        <v>37314.744032043774</v>
      </c>
      <c r="Q47" s="42">
        <v>20691.547850900195</v>
      </c>
      <c r="R47" s="42">
        <v>46203.309196991897</v>
      </c>
      <c r="S47" s="44">
        <f>SUM(O47:R47)</f>
        <v>150000.000219838</v>
      </c>
      <c r="T47" s="45" t="s">
        <v>1</v>
      </c>
      <c r="U47" s="45">
        <v>150000</v>
      </c>
      <c r="V47" s="148" t="s">
        <v>45</v>
      </c>
      <c r="W47" s="148"/>
    </row>
    <row r="48" spans="12:23" x14ac:dyDescent="0.3">
      <c r="L48" s="43" t="s">
        <v>44</v>
      </c>
      <c r="N48" s="44" t="s">
        <v>43</v>
      </c>
      <c r="O48" s="44">
        <f>EXP(Q40*O47)</f>
        <v>3.9499857613975946</v>
      </c>
      <c r="P48" s="44">
        <f>EXP(Q41*P47)</f>
        <v>6.4606969669926535</v>
      </c>
      <c r="Q48" s="44">
        <f>EXP(Q42*Q47)</f>
        <v>2.8139168020917413</v>
      </c>
      <c r="R48" s="44">
        <f>EXP(Q43*R47)</f>
        <v>5.0385373009415737</v>
      </c>
    </row>
    <row r="49" spans="12:23" x14ac:dyDescent="0.3">
      <c r="N49" s="44" t="s">
        <v>42</v>
      </c>
      <c r="O49" s="44">
        <f>$O40+$P40*(O48/(1+O48))</f>
        <v>1787.8753012198686</v>
      </c>
      <c r="P49" s="44">
        <f>O41+P41*(P48/(1+P48))</f>
        <v>1829.8213260609809</v>
      </c>
      <c r="Q49" s="44">
        <f>O42+P42*(Q48/(1+Q48))</f>
        <v>713.4070679374413</v>
      </c>
      <c r="R49" s="44">
        <f>O43+P43*(R48/(1+R48))</f>
        <v>2006.3818933329376</v>
      </c>
      <c r="S49" s="56">
        <f>SUM(O49:R49)</f>
        <v>6337.4855885512288</v>
      </c>
      <c r="T49" s="148" t="s">
        <v>41</v>
      </c>
      <c r="U49" s="148"/>
      <c r="V49" s="148"/>
      <c r="W49" s="148"/>
    </row>
    <row r="51" spans="12:23" x14ac:dyDescent="0.3">
      <c r="L51" s="148" t="s">
        <v>40</v>
      </c>
      <c r="M51" s="148"/>
      <c r="N51" s="45" t="s">
        <v>39</v>
      </c>
      <c r="O51" s="45"/>
      <c r="P51" s="45" t="s">
        <v>38</v>
      </c>
    </row>
    <row r="52" spans="12:23" x14ac:dyDescent="0.3">
      <c r="L52" s="15"/>
      <c r="M52" s="15"/>
      <c r="N52" s="44">
        <f>SUM(P47,R47)</f>
        <v>83518.053229035664</v>
      </c>
      <c r="O52" s="45" t="s">
        <v>37</v>
      </c>
      <c r="P52" s="44">
        <f>SUM(O47,Q47) + 1</f>
        <v>66482.946990802317</v>
      </c>
    </row>
    <row r="54" spans="12:23" x14ac:dyDescent="0.3">
      <c r="M54" s="43" t="s">
        <v>36</v>
      </c>
      <c r="O54" s="42">
        <v>30000</v>
      </c>
      <c r="P54" s="42">
        <v>50000</v>
      </c>
      <c r="Q54" s="42">
        <v>20000</v>
      </c>
      <c r="R54" s="42">
        <v>50000</v>
      </c>
    </row>
  </sheetData>
  <mergeCells count="5">
    <mergeCell ref="M18:N18"/>
    <mergeCell ref="M46:N46"/>
    <mergeCell ref="V47:W47"/>
    <mergeCell ref="T49:W49"/>
    <mergeCell ref="L51:M51"/>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4A604-B909-4742-82A1-62482F4096B5}">
  <dimension ref="A1:AP111"/>
  <sheetViews>
    <sheetView tabSelected="1" zoomScale="85" zoomScaleNormal="85" workbookViewId="0">
      <selection activeCell="Q125" sqref="Q125"/>
    </sheetView>
  </sheetViews>
  <sheetFormatPr defaultColWidth="8.88671875" defaultRowHeight="14.4" x14ac:dyDescent="0.3"/>
  <cols>
    <col min="1" max="2" width="2.44140625" customWidth="1"/>
    <col min="4" max="4" width="3.88671875" customWidth="1"/>
    <col min="20" max="20" width="10.33203125" customWidth="1"/>
    <col min="21" max="22" width="0" hidden="1" customWidth="1"/>
    <col min="37" max="37" width="17.6640625" customWidth="1"/>
  </cols>
  <sheetData>
    <row r="1" spans="1:34" s="41" customFormat="1" ht="25.8" x14ac:dyDescent="0.5">
      <c r="A1" s="1" t="s">
        <v>35</v>
      </c>
      <c r="B1" s="1"/>
    </row>
    <row r="3" spans="1:34" ht="33.75" customHeight="1" x14ac:dyDescent="0.3"/>
    <row r="11" spans="1:34" ht="15" thickBot="1" x14ac:dyDescent="0.35"/>
    <row r="12" spans="1:34" ht="14.4" customHeight="1" x14ac:dyDescent="0.3">
      <c r="U12" s="130" t="s">
        <v>154</v>
      </c>
      <c r="V12" s="129" t="s">
        <v>153</v>
      </c>
    </row>
    <row r="13" spans="1:34" ht="15" thickBot="1" x14ac:dyDescent="0.35">
      <c r="S13" s="77" t="s">
        <v>34</v>
      </c>
      <c r="U13" s="128"/>
      <c r="V13" s="127"/>
    </row>
    <row r="14" spans="1:34" x14ac:dyDescent="0.3">
      <c r="S14" s="121" t="s">
        <v>132</v>
      </c>
      <c r="T14" s="120"/>
      <c r="U14" s="121">
        <f>AVERAGE(U19:U87)</f>
        <v>0.51231884057971044</v>
      </c>
      <c r="V14" s="120">
        <f>AVERAGE(V19:V87)</f>
        <v>2.2234782608695656</v>
      </c>
      <c r="W14" s="120">
        <f t="shared" ref="W14:AH14" si="0">AVERAGE(W19:W99)</f>
        <v>0.53308641975308679</v>
      </c>
      <c r="X14" s="120">
        <f t="shared" si="0"/>
        <v>2.0843209876543209</v>
      </c>
      <c r="Y14" s="120">
        <f t="shared" si="0"/>
        <v>1.01320987654321</v>
      </c>
      <c r="Z14" s="120">
        <f t="shared" si="0"/>
        <v>1.1541975308641974</v>
      </c>
      <c r="AA14" s="120">
        <f t="shared" si="0"/>
        <v>0.70049382716049424</v>
      </c>
      <c r="AB14" s="120">
        <f t="shared" si="0"/>
        <v>1.6877777777777778</v>
      </c>
      <c r="AC14" s="120">
        <f t="shared" si="0"/>
        <v>0.15617283950617289</v>
      </c>
      <c r="AD14" s="120">
        <f t="shared" si="0"/>
        <v>0.56370370370370371</v>
      </c>
      <c r="AE14" s="120">
        <f t="shared" si="0"/>
        <v>1.1583950617283949</v>
      </c>
      <c r="AF14" s="120">
        <f t="shared" si="0"/>
        <v>0.88506172839506203</v>
      </c>
      <c r="AG14" s="120">
        <f t="shared" si="0"/>
        <v>0.87901234567901221</v>
      </c>
      <c r="AH14" s="126">
        <f t="shared" si="0"/>
        <v>0.8716049382716049</v>
      </c>
    </row>
    <row r="15" spans="1:34" ht="15" customHeight="1" x14ac:dyDescent="0.3">
      <c r="S15" s="118" t="s">
        <v>130</v>
      </c>
      <c r="T15" s="15"/>
      <c r="U15" s="118">
        <f>_xlfn.STDEV.P(U19:U87)</f>
        <v>4.1654152827840383</v>
      </c>
      <c r="V15" s="15">
        <f>_xlfn.STDEV.P(V19:V87)</f>
        <v>11.095142928207526</v>
      </c>
      <c r="W15" s="15">
        <f t="shared" ref="W15:AH15" si="1">_xlfn.STDEV.P(W19:W99)</f>
        <v>4.2000810227268115</v>
      </c>
      <c r="X15" s="15">
        <f t="shared" si="1"/>
        <v>11.863671588142008</v>
      </c>
      <c r="Y15" s="15">
        <f t="shared" si="1"/>
        <v>6.1762669669720278</v>
      </c>
      <c r="Z15" s="15">
        <f t="shared" si="1"/>
        <v>9.8706954817943249</v>
      </c>
      <c r="AA15" s="15">
        <f t="shared" si="1"/>
        <v>4.7237113733642513</v>
      </c>
      <c r="AB15" s="15">
        <f t="shared" si="1"/>
        <v>5.859862636910254</v>
      </c>
      <c r="AC15" s="15">
        <f t="shared" si="1"/>
        <v>5.2588647246671716</v>
      </c>
      <c r="AD15" s="15">
        <f t="shared" si="1"/>
        <v>4.3948933453665031</v>
      </c>
      <c r="AE15" s="15">
        <f t="shared" si="1"/>
        <v>5.3572066281105792</v>
      </c>
      <c r="AF15" s="15">
        <f t="shared" si="1"/>
        <v>4.3158450879694579</v>
      </c>
      <c r="AG15" s="15">
        <f t="shared" si="1"/>
        <v>5.8047914659193873</v>
      </c>
      <c r="AH15" s="125">
        <f t="shared" si="1"/>
        <v>5.594324605753898</v>
      </c>
    </row>
    <row r="16" spans="1:34" x14ac:dyDescent="0.3">
      <c r="S16" s="151"/>
      <c r="T16" s="151"/>
      <c r="U16" s="151"/>
      <c r="V16" s="151"/>
      <c r="W16" s="151"/>
      <c r="X16" s="151"/>
      <c r="Y16" s="151"/>
      <c r="Z16" s="151"/>
      <c r="AA16" s="151"/>
      <c r="AB16" s="151"/>
      <c r="AC16" s="151"/>
      <c r="AD16" s="151"/>
      <c r="AE16" s="151"/>
      <c r="AF16" s="151"/>
      <c r="AG16" s="151"/>
      <c r="AH16" s="151"/>
    </row>
    <row r="17" spans="19:40" ht="15" thickBot="1" x14ac:dyDescent="0.35">
      <c r="S17" s="152" t="s">
        <v>152</v>
      </c>
      <c r="T17" s="152" t="s">
        <v>151</v>
      </c>
      <c r="U17" s="124"/>
      <c r="V17" s="123"/>
      <c r="W17" s="154" t="s">
        <v>147</v>
      </c>
      <c r="X17" s="154"/>
      <c r="Y17" s="154"/>
      <c r="Z17" s="154"/>
      <c r="AA17" s="154"/>
      <c r="AB17" s="154"/>
      <c r="AC17" s="154"/>
      <c r="AD17" s="154"/>
      <c r="AE17" s="154"/>
      <c r="AF17" s="154"/>
      <c r="AG17" s="154"/>
      <c r="AH17" s="154"/>
    </row>
    <row r="18" spans="19:40" ht="29.4" customHeight="1" thickBot="1" x14ac:dyDescent="0.35">
      <c r="S18" s="153"/>
      <c r="T18" s="153"/>
      <c r="U18" s="112" t="s">
        <v>146</v>
      </c>
      <c r="V18" s="111" t="s">
        <v>145</v>
      </c>
      <c r="W18" s="112" t="s">
        <v>146</v>
      </c>
      <c r="X18" s="111" t="s">
        <v>145</v>
      </c>
      <c r="Y18" s="111" t="s">
        <v>144</v>
      </c>
      <c r="Z18" s="111" t="s">
        <v>143</v>
      </c>
      <c r="AA18" s="111" t="s">
        <v>142</v>
      </c>
      <c r="AB18" s="111" t="s">
        <v>141</v>
      </c>
      <c r="AC18" s="111" t="s">
        <v>140</v>
      </c>
      <c r="AD18" s="111" t="s">
        <v>139</v>
      </c>
      <c r="AE18" s="111" t="s">
        <v>138</v>
      </c>
      <c r="AF18" s="111" t="s">
        <v>137</v>
      </c>
      <c r="AG18" s="111" t="s">
        <v>136</v>
      </c>
      <c r="AH18" s="110" t="s">
        <v>135</v>
      </c>
      <c r="AJ18" s="122" t="s">
        <v>86</v>
      </c>
      <c r="AL18" s="155" t="s">
        <v>150</v>
      </c>
      <c r="AM18" s="155"/>
      <c r="AN18" s="155"/>
    </row>
    <row r="19" spans="19:40" x14ac:dyDescent="0.3">
      <c r="S19" s="121">
        <v>201701</v>
      </c>
      <c r="T19" s="120">
        <v>1</v>
      </c>
      <c r="U19" s="120">
        <v>1.63</v>
      </c>
      <c r="V19" s="120">
        <v>2.74</v>
      </c>
      <c r="W19" s="120">
        <v>1.63</v>
      </c>
      <c r="X19" s="120">
        <v>2.74</v>
      </c>
      <c r="Y19" s="120">
        <v>3.19</v>
      </c>
      <c r="Z19" s="120">
        <v>-4.3600000000000003</v>
      </c>
      <c r="AA19" s="120">
        <v>3.81</v>
      </c>
      <c r="AB19" s="120">
        <v>4.67</v>
      </c>
      <c r="AC19" s="120">
        <v>2.87</v>
      </c>
      <c r="AD19" s="120">
        <v>1.08</v>
      </c>
      <c r="AE19" s="120">
        <v>1.01</v>
      </c>
      <c r="AF19" s="120">
        <v>2.02</v>
      </c>
      <c r="AG19" s="120">
        <v>0.56999999999999995</v>
      </c>
      <c r="AH19" s="119">
        <v>1.54</v>
      </c>
      <c r="AJ19" s="51">
        <f t="shared" ref="AJ19:AJ50" si="2">SUMPRODUCT(W19:AH19,$W$106:$AH$106)</f>
        <v>4.0500907558223558</v>
      </c>
      <c r="AK19" s="15"/>
      <c r="AL19" s="15"/>
      <c r="AM19" s="114">
        <f t="shared" ref="AM19:AM50" si="3">(AJ19-$AJ$101)^2</f>
        <v>6.5029628419725052</v>
      </c>
    </row>
    <row r="20" spans="19:40" x14ac:dyDescent="0.3">
      <c r="S20" s="118">
        <v>201702</v>
      </c>
      <c r="T20" s="15">
        <v>2</v>
      </c>
      <c r="U20" s="15">
        <v>3.69</v>
      </c>
      <c r="V20" s="15">
        <v>0.66</v>
      </c>
      <c r="W20" s="15">
        <v>3.69</v>
      </c>
      <c r="X20" s="15">
        <v>0.66</v>
      </c>
      <c r="Y20" s="15">
        <v>4.1399999999999997</v>
      </c>
      <c r="Z20" s="15">
        <v>-2.4</v>
      </c>
      <c r="AA20" s="15">
        <v>4.1900000000000004</v>
      </c>
      <c r="AB20" s="15">
        <v>4.9800000000000004</v>
      </c>
      <c r="AC20" s="15">
        <v>0.14000000000000001</v>
      </c>
      <c r="AD20" s="15">
        <v>4.05</v>
      </c>
      <c r="AE20" s="15">
        <v>2.8</v>
      </c>
      <c r="AF20" s="15">
        <v>6.97</v>
      </c>
      <c r="AG20" s="15">
        <v>4.57</v>
      </c>
      <c r="AH20" s="109">
        <v>2.34</v>
      </c>
      <c r="AJ20" s="51">
        <f t="shared" si="2"/>
        <v>5.4455167442722905</v>
      </c>
      <c r="AK20" s="15"/>
      <c r="AL20" s="15"/>
      <c r="AM20" s="114">
        <f t="shared" si="3"/>
        <v>15.567102346906465</v>
      </c>
    </row>
    <row r="21" spans="19:40" x14ac:dyDescent="0.3">
      <c r="S21" s="118">
        <v>201703</v>
      </c>
      <c r="T21" s="15">
        <v>3</v>
      </c>
      <c r="U21" s="15">
        <v>0.91</v>
      </c>
      <c r="V21" s="15">
        <v>0.11</v>
      </c>
      <c r="W21" s="15">
        <v>0.91</v>
      </c>
      <c r="X21" s="15">
        <v>0.11</v>
      </c>
      <c r="Y21" s="15">
        <v>-0.28999999999999998</v>
      </c>
      <c r="Z21" s="15">
        <v>-1.19</v>
      </c>
      <c r="AA21" s="15">
        <v>0.85</v>
      </c>
      <c r="AB21" s="15">
        <v>2.11</v>
      </c>
      <c r="AC21" s="15">
        <v>1.05</v>
      </c>
      <c r="AD21" s="15">
        <v>0.32</v>
      </c>
      <c r="AE21" s="15">
        <v>0.8</v>
      </c>
      <c r="AF21" s="15">
        <v>0.03</v>
      </c>
      <c r="AG21" s="15">
        <v>-2.29</v>
      </c>
      <c r="AH21" s="109">
        <v>-0.7</v>
      </c>
      <c r="AJ21" s="51">
        <f t="shared" si="2"/>
        <v>1.6234297269564202</v>
      </c>
      <c r="AK21" s="15"/>
      <c r="AL21" s="15"/>
      <c r="AM21" s="114">
        <f t="shared" si="3"/>
        <v>1.5234896482119255E-2</v>
      </c>
    </row>
    <row r="22" spans="19:40" x14ac:dyDescent="0.3">
      <c r="S22" s="118">
        <v>201704</v>
      </c>
      <c r="T22" s="15">
        <v>4</v>
      </c>
      <c r="U22" s="15">
        <v>0.52</v>
      </c>
      <c r="V22" s="15">
        <v>1.73</v>
      </c>
      <c r="W22" s="15">
        <v>0.52</v>
      </c>
      <c r="X22" s="15">
        <v>1.73</v>
      </c>
      <c r="Y22" s="15">
        <v>2.71</v>
      </c>
      <c r="Z22" s="15">
        <v>-2.66</v>
      </c>
      <c r="AA22" s="15">
        <v>0.28999999999999998</v>
      </c>
      <c r="AB22" s="15">
        <v>2.71</v>
      </c>
      <c r="AC22" s="15">
        <v>0.02</v>
      </c>
      <c r="AD22" s="15">
        <v>0.38</v>
      </c>
      <c r="AE22" s="15">
        <v>2.71</v>
      </c>
      <c r="AF22" s="15">
        <v>0.91</v>
      </c>
      <c r="AG22" s="15">
        <v>0.18</v>
      </c>
      <c r="AH22" s="109">
        <v>0.35</v>
      </c>
      <c r="AJ22" s="51">
        <f t="shared" si="2"/>
        <v>2.288929570477253</v>
      </c>
      <c r="AK22" s="15"/>
      <c r="AL22" s="15"/>
      <c r="AM22" s="114">
        <f t="shared" si="3"/>
        <v>0.62240986068954141</v>
      </c>
    </row>
    <row r="23" spans="19:40" x14ac:dyDescent="0.3">
      <c r="S23" s="118">
        <v>201705</v>
      </c>
      <c r="T23" s="15">
        <v>5</v>
      </c>
      <c r="U23" s="15">
        <v>3.12</v>
      </c>
      <c r="V23" s="15">
        <v>-0.51</v>
      </c>
      <c r="W23" s="15">
        <v>3.12</v>
      </c>
      <c r="X23" s="15">
        <v>-0.51</v>
      </c>
      <c r="Y23" s="15">
        <v>1.55</v>
      </c>
      <c r="Z23" s="15">
        <v>-3.28</v>
      </c>
      <c r="AA23" s="15">
        <v>0.83</v>
      </c>
      <c r="AB23" s="15">
        <v>4.1900000000000004</v>
      </c>
      <c r="AC23" s="15">
        <v>-1.55</v>
      </c>
      <c r="AD23" s="15">
        <v>2.56</v>
      </c>
      <c r="AE23" s="15">
        <v>1.63</v>
      </c>
      <c r="AF23" s="15">
        <v>-0.25</v>
      </c>
      <c r="AG23" s="15">
        <v>-1.06</v>
      </c>
      <c r="AH23" s="109">
        <v>0.6</v>
      </c>
      <c r="AJ23" s="51">
        <f t="shared" si="2"/>
        <v>3.1513596097940875</v>
      </c>
      <c r="AK23" s="15"/>
      <c r="AL23" s="15"/>
      <c r="AM23" s="114">
        <f t="shared" si="3"/>
        <v>2.7269885472874482</v>
      </c>
    </row>
    <row r="24" spans="19:40" x14ac:dyDescent="0.3">
      <c r="S24" s="118">
        <v>201706</v>
      </c>
      <c r="T24" s="15">
        <v>6</v>
      </c>
      <c r="U24" s="15">
        <v>-1.03</v>
      </c>
      <c r="V24" s="15">
        <v>3.51</v>
      </c>
      <c r="W24" s="15">
        <v>-1.03</v>
      </c>
      <c r="X24" s="15">
        <v>3.51</v>
      </c>
      <c r="Y24" s="15">
        <v>1.63</v>
      </c>
      <c r="Z24" s="15">
        <v>-0.08</v>
      </c>
      <c r="AA24" s="15">
        <v>0.63</v>
      </c>
      <c r="AB24" s="15">
        <v>-2.13</v>
      </c>
      <c r="AC24" s="15">
        <v>-2.2200000000000002</v>
      </c>
      <c r="AD24" s="15">
        <v>-1.89</v>
      </c>
      <c r="AE24" s="15">
        <v>-1.9</v>
      </c>
      <c r="AF24" s="15">
        <v>5.54</v>
      </c>
      <c r="AG24" s="15">
        <v>5.84</v>
      </c>
      <c r="AH24" s="109">
        <v>1.79</v>
      </c>
      <c r="AJ24" s="51">
        <f t="shared" si="2"/>
        <v>-0.33577212407920842</v>
      </c>
      <c r="AK24" s="15"/>
      <c r="AL24" s="15"/>
      <c r="AM24" s="114">
        <f t="shared" si="3"/>
        <v>3.3700593066337303</v>
      </c>
    </row>
    <row r="25" spans="19:40" x14ac:dyDescent="0.3">
      <c r="S25" s="118">
        <v>201707</v>
      </c>
      <c r="T25" s="15">
        <v>7</v>
      </c>
      <c r="U25" s="15">
        <v>-0.13</v>
      </c>
      <c r="V25" s="15">
        <v>-1.17</v>
      </c>
      <c r="W25" s="15">
        <v>-0.13</v>
      </c>
      <c r="X25" s="15">
        <v>-1.17</v>
      </c>
      <c r="Y25" s="15">
        <v>2.31</v>
      </c>
      <c r="Z25" s="15">
        <v>2.0699999999999998</v>
      </c>
      <c r="AA25" s="15">
        <v>1.94</v>
      </c>
      <c r="AB25" s="15">
        <v>3.77</v>
      </c>
      <c r="AC25" s="15">
        <v>5.27</v>
      </c>
      <c r="AD25" s="15">
        <v>2.98</v>
      </c>
      <c r="AE25" s="15">
        <v>0.12</v>
      </c>
      <c r="AF25" s="15">
        <v>0.7</v>
      </c>
      <c r="AG25" s="15">
        <v>1.91</v>
      </c>
      <c r="AH25" s="109">
        <v>0.82</v>
      </c>
      <c r="AJ25" s="51">
        <f t="shared" si="2"/>
        <v>3.0518409905411068</v>
      </c>
      <c r="AK25" s="15"/>
      <c r="AL25" s="15"/>
      <c r="AM25" s="114">
        <f t="shared" si="3"/>
        <v>2.4082104471696728</v>
      </c>
    </row>
    <row r="26" spans="19:40" x14ac:dyDescent="0.3">
      <c r="S26" s="118">
        <v>201708</v>
      </c>
      <c r="T26" s="15">
        <v>8</v>
      </c>
      <c r="U26" s="15">
        <v>-1.73</v>
      </c>
      <c r="V26" s="15">
        <v>-0.1</v>
      </c>
      <c r="W26" s="15">
        <v>-1.73</v>
      </c>
      <c r="X26" s="15">
        <v>-0.1</v>
      </c>
      <c r="Y26" s="15">
        <v>-0.21</v>
      </c>
      <c r="Z26" s="15">
        <v>-5.09</v>
      </c>
      <c r="AA26" s="15">
        <v>1.17</v>
      </c>
      <c r="AB26" s="15">
        <v>3.06</v>
      </c>
      <c r="AC26" s="15">
        <v>-2.64</v>
      </c>
      <c r="AD26" s="15">
        <v>2.2000000000000002</v>
      </c>
      <c r="AE26" s="15">
        <v>-1.67</v>
      </c>
      <c r="AF26" s="15">
        <v>2.58</v>
      </c>
      <c r="AG26" s="15">
        <v>-1.22</v>
      </c>
      <c r="AH26" s="109">
        <v>1</v>
      </c>
      <c r="AJ26" s="51">
        <f t="shared" si="2"/>
        <v>2.9477145496754447</v>
      </c>
      <c r="AK26" s="15"/>
      <c r="AL26" s="15"/>
      <c r="AM26" s="114">
        <f t="shared" si="3"/>
        <v>2.0958774054438165</v>
      </c>
    </row>
    <row r="27" spans="19:40" x14ac:dyDescent="0.3">
      <c r="S27" s="118">
        <v>201709</v>
      </c>
      <c r="T27" s="15">
        <v>9</v>
      </c>
      <c r="U27" s="15">
        <v>-0.33</v>
      </c>
      <c r="V27" s="15">
        <v>5.28</v>
      </c>
      <c r="W27" s="15">
        <v>-0.33</v>
      </c>
      <c r="X27" s="15">
        <v>5.28</v>
      </c>
      <c r="Y27" s="15">
        <v>4.9800000000000004</v>
      </c>
      <c r="Z27" s="15">
        <v>10.95</v>
      </c>
      <c r="AA27" s="15">
        <v>2.34</v>
      </c>
      <c r="AB27" s="15">
        <v>0.66</v>
      </c>
      <c r="AC27" s="15">
        <v>-1.67</v>
      </c>
      <c r="AD27" s="15">
        <v>-1.97</v>
      </c>
      <c r="AE27" s="15">
        <v>2.4300000000000002</v>
      </c>
      <c r="AF27" s="15">
        <v>2.0499999999999998</v>
      </c>
      <c r="AG27" s="15">
        <v>5.22</v>
      </c>
      <c r="AH27" s="109">
        <v>3.02</v>
      </c>
      <c r="AJ27" s="51">
        <f t="shared" si="2"/>
        <v>0.98515993991056261</v>
      </c>
      <c r="AK27" s="15"/>
      <c r="AL27" s="15"/>
      <c r="AM27" s="114">
        <f t="shared" si="3"/>
        <v>0.26506029170415024</v>
      </c>
    </row>
    <row r="28" spans="19:40" x14ac:dyDescent="0.3">
      <c r="S28" s="118">
        <v>201710</v>
      </c>
      <c r="T28" s="15">
        <v>10</v>
      </c>
      <c r="U28" s="15">
        <v>0.09</v>
      </c>
      <c r="V28" s="15">
        <v>1.25</v>
      </c>
      <c r="W28" s="15">
        <v>0.09</v>
      </c>
      <c r="X28" s="15">
        <v>1.25</v>
      </c>
      <c r="Y28" s="15">
        <v>3.62</v>
      </c>
      <c r="Z28" s="15">
        <v>0.49</v>
      </c>
      <c r="AA28" s="15">
        <v>0.92</v>
      </c>
      <c r="AB28" s="15">
        <v>6.85</v>
      </c>
      <c r="AC28" s="15">
        <v>-5.68</v>
      </c>
      <c r="AD28" s="15">
        <v>3.07</v>
      </c>
      <c r="AE28" s="15">
        <v>2.72</v>
      </c>
      <c r="AF28" s="15">
        <v>-2.27</v>
      </c>
      <c r="AG28" s="15">
        <v>3.39</v>
      </c>
      <c r="AH28" s="109">
        <v>0.23</v>
      </c>
      <c r="AJ28" s="51">
        <f t="shared" si="2"/>
        <v>4.716576497635784</v>
      </c>
      <c r="AK28" s="15"/>
      <c r="AL28" s="15"/>
      <c r="AM28" s="114">
        <f t="shared" si="3"/>
        <v>10.346364338707192</v>
      </c>
    </row>
    <row r="29" spans="19:40" x14ac:dyDescent="0.3">
      <c r="S29" s="118">
        <v>201711</v>
      </c>
      <c r="T29" s="15">
        <v>11</v>
      </c>
      <c r="U29" s="15">
        <v>4.1100000000000003</v>
      </c>
      <c r="V29" s="15">
        <v>-0.56999999999999995</v>
      </c>
      <c r="W29" s="15">
        <v>4.1100000000000003</v>
      </c>
      <c r="X29" s="15">
        <v>-0.56999999999999995</v>
      </c>
      <c r="Y29" s="15">
        <v>3.48</v>
      </c>
      <c r="Z29" s="15">
        <v>2.99</v>
      </c>
      <c r="AA29" s="15">
        <v>3.8</v>
      </c>
      <c r="AB29" s="15">
        <v>1.03</v>
      </c>
      <c r="AC29" s="15">
        <v>3.76</v>
      </c>
      <c r="AD29" s="15">
        <v>2.42</v>
      </c>
      <c r="AE29" s="15">
        <v>8.0399999999999991</v>
      </c>
      <c r="AF29" s="15">
        <v>2.46</v>
      </c>
      <c r="AG29" s="15">
        <v>3.92</v>
      </c>
      <c r="AH29" s="109">
        <v>3.69</v>
      </c>
      <c r="AJ29" s="51">
        <f t="shared" si="2"/>
        <v>1.364517060115328</v>
      </c>
      <c r="AK29" s="15"/>
      <c r="AL29" s="15"/>
      <c r="AM29" s="114">
        <f t="shared" si="3"/>
        <v>1.8355628113271162E-2</v>
      </c>
    </row>
    <row r="30" spans="19:40" x14ac:dyDescent="0.3">
      <c r="S30" s="118">
        <v>201712</v>
      </c>
      <c r="T30" s="15">
        <v>12</v>
      </c>
      <c r="U30" s="15">
        <v>2.0099999999999998</v>
      </c>
      <c r="V30" s="15">
        <v>-0.89</v>
      </c>
      <c r="W30" s="15">
        <v>2.0099999999999998</v>
      </c>
      <c r="X30" s="15">
        <v>-0.89</v>
      </c>
      <c r="Y30" s="15">
        <v>2.5099999999999998</v>
      </c>
      <c r="Z30" s="15">
        <v>5.01</v>
      </c>
      <c r="AA30" s="15">
        <v>1.77</v>
      </c>
      <c r="AB30" s="15">
        <v>-0.11</v>
      </c>
      <c r="AC30" s="15">
        <v>4.47</v>
      </c>
      <c r="AD30" s="15">
        <v>-5.0199999999999996</v>
      </c>
      <c r="AE30" s="15">
        <v>2.46</v>
      </c>
      <c r="AF30" s="15">
        <v>-0.17</v>
      </c>
      <c r="AG30" s="15">
        <v>1.05</v>
      </c>
      <c r="AH30" s="109">
        <v>2.09</v>
      </c>
      <c r="AJ30" s="51">
        <f t="shared" si="2"/>
        <v>-0.12403568077394532</v>
      </c>
      <c r="AK30" s="15"/>
      <c r="AL30" s="15"/>
      <c r="AM30" s="114">
        <f t="shared" si="3"/>
        <v>2.6374919057741608</v>
      </c>
    </row>
    <row r="31" spans="19:40" x14ac:dyDescent="0.3">
      <c r="S31" s="118">
        <v>201801</v>
      </c>
      <c r="T31" s="15">
        <v>13</v>
      </c>
      <c r="U31" s="15">
        <v>1.9</v>
      </c>
      <c r="V31" s="15">
        <v>2.61</v>
      </c>
      <c r="W31" s="15">
        <v>1.9</v>
      </c>
      <c r="X31" s="15">
        <v>2.61</v>
      </c>
      <c r="Y31" s="15">
        <v>6.16</v>
      </c>
      <c r="Z31" s="15">
        <v>2.86</v>
      </c>
      <c r="AA31" s="15">
        <v>-0.53</v>
      </c>
      <c r="AB31" s="15">
        <v>7.83</v>
      </c>
      <c r="AC31" s="15">
        <v>3.13</v>
      </c>
      <c r="AD31" s="15">
        <v>-2.83</v>
      </c>
      <c r="AE31" s="15">
        <v>9.3699999999999992</v>
      </c>
      <c r="AF31" s="15">
        <v>6.37</v>
      </c>
      <c r="AG31" s="15">
        <v>6.16</v>
      </c>
      <c r="AH31" s="109">
        <v>5.55</v>
      </c>
      <c r="AJ31" s="51">
        <f t="shared" si="2"/>
        <v>7.4884650901460166</v>
      </c>
      <c r="AK31" s="15"/>
      <c r="AL31" s="15"/>
      <c r="AM31" s="114">
        <f t="shared" si="3"/>
        <v>35.861714086680848</v>
      </c>
    </row>
    <row r="32" spans="19:40" x14ac:dyDescent="0.3">
      <c r="S32" s="118">
        <v>201802</v>
      </c>
      <c r="T32" s="15">
        <v>14</v>
      </c>
      <c r="U32" s="15">
        <v>-6.22</v>
      </c>
      <c r="V32" s="15">
        <v>-6.04</v>
      </c>
      <c r="W32" s="15">
        <v>-6.22</v>
      </c>
      <c r="X32" s="15">
        <v>-6.04</v>
      </c>
      <c r="Y32" s="15">
        <v>-3.26</v>
      </c>
      <c r="Z32" s="15">
        <v>-10.74</v>
      </c>
      <c r="AA32" s="15">
        <v>-5.76</v>
      </c>
      <c r="AB32" s="15">
        <v>-0.03</v>
      </c>
      <c r="AC32" s="15">
        <v>-7.13</v>
      </c>
      <c r="AD32" s="15">
        <v>-4.5199999999999996</v>
      </c>
      <c r="AE32" s="15">
        <v>-4.7</v>
      </c>
      <c r="AF32" s="15">
        <v>-3.53</v>
      </c>
      <c r="AG32" s="15">
        <v>-2.56</v>
      </c>
      <c r="AH32" s="109">
        <v>-4.5</v>
      </c>
      <c r="AJ32" s="51">
        <f t="shared" si="2"/>
        <v>-0.84874805184631441</v>
      </c>
      <c r="AK32" s="15"/>
      <c r="AL32" s="15"/>
      <c r="AM32" s="114">
        <f t="shared" si="3"/>
        <v>5.5166174303552342</v>
      </c>
    </row>
    <row r="33" spans="19:39" x14ac:dyDescent="0.3">
      <c r="S33" s="118">
        <v>201803</v>
      </c>
      <c r="T33" s="15">
        <v>15</v>
      </c>
      <c r="U33" s="15">
        <v>-1.05</v>
      </c>
      <c r="V33" s="15">
        <v>-5.61</v>
      </c>
      <c r="W33" s="15">
        <v>-1.05</v>
      </c>
      <c r="X33" s="15">
        <v>-5.61</v>
      </c>
      <c r="Y33" s="15">
        <v>-3.22</v>
      </c>
      <c r="Z33" s="15">
        <v>2.97</v>
      </c>
      <c r="AA33" s="15">
        <v>0.59</v>
      </c>
      <c r="AB33" s="15">
        <v>-3.3</v>
      </c>
      <c r="AC33" s="15">
        <v>-2.6</v>
      </c>
      <c r="AD33" s="15">
        <v>3.2</v>
      </c>
      <c r="AE33" s="15">
        <v>-2.52</v>
      </c>
      <c r="AF33" s="15">
        <v>-2.42</v>
      </c>
      <c r="AG33" s="15">
        <v>-3.44</v>
      </c>
      <c r="AH33" s="109">
        <v>-1.47</v>
      </c>
      <c r="AJ33" s="51">
        <f t="shared" si="2"/>
        <v>-3.0941433434947991</v>
      </c>
      <c r="AK33" s="15"/>
      <c r="AL33" s="15"/>
      <c r="AM33" s="114">
        <f t="shared" si="3"/>
        <v>21.106153098334907</v>
      </c>
    </row>
    <row r="34" spans="19:39" x14ac:dyDescent="0.3">
      <c r="S34" s="118">
        <v>201804</v>
      </c>
      <c r="T34" s="15">
        <v>16</v>
      </c>
      <c r="U34" s="15">
        <v>-3.96</v>
      </c>
      <c r="V34" s="15">
        <v>-0.14000000000000001</v>
      </c>
      <c r="W34" s="15">
        <v>-3.96</v>
      </c>
      <c r="X34" s="15">
        <v>-0.14000000000000001</v>
      </c>
      <c r="Y34" s="15">
        <v>-3.56</v>
      </c>
      <c r="Z34" s="15">
        <v>10.01</v>
      </c>
      <c r="AA34" s="15">
        <v>-2.78</v>
      </c>
      <c r="AB34" s="15">
        <v>-0.06</v>
      </c>
      <c r="AC34" s="15">
        <v>-2.38</v>
      </c>
      <c r="AD34" s="15">
        <v>2.77</v>
      </c>
      <c r="AE34" s="15">
        <v>3.91</v>
      </c>
      <c r="AF34" s="15">
        <v>-0.04</v>
      </c>
      <c r="AG34" s="15">
        <v>1.21</v>
      </c>
      <c r="AH34" s="109">
        <v>-0.67</v>
      </c>
      <c r="AJ34" s="51">
        <f t="shared" si="2"/>
        <v>-5.5321439640616539E-2</v>
      </c>
      <c r="AK34" s="15"/>
      <c r="AL34" s="15"/>
      <c r="AM34" s="114">
        <f t="shared" si="3"/>
        <v>2.4190247933882949</v>
      </c>
    </row>
    <row r="35" spans="19:39" x14ac:dyDescent="0.3">
      <c r="S35" s="118">
        <v>201805</v>
      </c>
      <c r="T35" s="15">
        <v>17</v>
      </c>
      <c r="U35" s="15">
        <v>-0.51</v>
      </c>
      <c r="V35" s="15">
        <v>2.97</v>
      </c>
      <c r="W35" s="15">
        <v>-0.51</v>
      </c>
      <c r="X35" s="15">
        <v>2.97</v>
      </c>
      <c r="Y35" s="15">
        <v>3.26</v>
      </c>
      <c r="Z35" s="15">
        <v>3.43</v>
      </c>
      <c r="AA35" s="15">
        <v>0.81</v>
      </c>
      <c r="AB35" s="15">
        <v>6.82</v>
      </c>
      <c r="AC35" s="15">
        <v>-0.84</v>
      </c>
      <c r="AD35" s="15">
        <v>0.21</v>
      </c>
      <c r="AE35" s="15">
        <v>0.89</v>
      </c>
      <c r="AF35" s="15">
        <v>2.29</v>
      </c>
      <c r="AG35" s="15">
        <v>0.4</v>
      </c>
      <c r="AH35" s="109">
        <v>2.6</v>
      </c>
      <c r="AJ35" s="51">
        <f t="shared" si="2"/>
        <v>5.760306085701262</v>
      </c>
      <c r="AK35" s="15"/>
      <c r="AL35" s="15"/>
      <c r="AM35" s="114">
        <f t="shared" si="3"/>
        <v>18.150207908849538</v>
      </c>
    </row>
    <row r="36" spans="19:39" x14ac:dyDescent="0.3">
      <c r="S36" s="118">
        <v>201806</v>
      </c>
      <c r="T36" s="15">
        <v>18</v>
      </c>
      <c r="U36" s="15">
        <v>4.5199999999999996</v>
      </c>
      <c r="V36" s="15">
        <v>0.73</v>
      </c>
      <c r="W36" s="15">
        <v>4.5199999999999996</v>
      </c>
      <c r="X36" s="15">
        <v>0.73</v>
      </c>
      <c r="Y36" s="15">
        <v>-2.15</v>
      </c>
      <c r="Z36" s="15">
        <v>0.55000000000000004</v>
      </c>
      <c r="AA36" s="15">
        <v>2.19</v>
      </c>
      <c r="AB36" s="15">
        <v>-0.32</v>
      </c>
      <c r="AC36" s="15">
        <v>6.43</v>
      </c>
      <c r="AD36" s="15">
        <v>2.61</v>
      </c>
      <c r="AE36" s="15">
        <v>3.06</v>
      </c>
      <c r="AF36" s="15">
        <v>1.49</v>
      </c>
      <c r="AG36" s="15">
        <v>-0.98</v>
      </c>
      <c r="AH36" s="109">
        <v>-1.08</v>
      </c>
      <c r="AJ36" s="51">
        <f t="shared" si="2"/>
        <v>0.10340970716389994</v>
      </c>
      <c r="AK36" s="15"/>
      <c r="AL36" s="15"/>
      <c r="AM36" s="114">
        <f t="shared" si="3"/>
        <v>1.950464457522014</v>
      </c>
    </row>
    <row r="37" spans="19:39" x14ac:dyDescent="0.3">
      <c r="S37" s="118">
        <v>201807</v>
      </c>
      <c r="T37" s="15">
        <v>19</v>
      </c>
      <c r="U37" s="15">
        <v>2.8</v>
      </c>
      <c r="V37" s="15">
        <v>-1.56</v>
      </c>
      <c r="W37" s="15">
        <v>2.8</v>
      </c>
      <c r="X37" s="15">
        <v>-1.56</v>
      </c>
      <c r="Y37" s="15">
        <v>5.78</v>
      </c>
      <c r="Z37" s="15">
        <v>1.1200000000000001</v>
      </c>
      <c r="AA37" s="15">
        <v>3.73</v>
      </c>
      <c r="AB37" s="15">
        <v>2.19</v>
      </c>
      <c r="AC37" s="15">
        <v>2.69</v>
      </c>
      <c r="AD37" s="15">
        <v>1.73</v>
      </c>
      <c r="AE37" s="15">
        <v>3.21</v>
      </c>
      <c r="AF37" s="15">
        <v>5.99</v>
      </c>
      <c r="AG37" s="15">
        <v>4.25</v>
      </c>
      <c r="AH37" s="109">
        <v>3.7</v>
      </c>
      <c r="AJ37" s="51">
        <f t="shared" si="2"/>
        <v>3.0789264540271786</v>
      </c>
      <c r="AK37" s="15"/>
      <c r="AL37" s="15"/>
      <c r="AM37" s="114">
        <f t="shared" si="3"/>
        <v>2.4930087342503051</v>
      </c>
    </row>
    <row r="38" spans="19:39" x14ac:dyDescent="0.3">
      <c r="S38" s="118">
        <v>201808</v>
      </c>
      <c r="T38" s="15">
        <v>20</v>
      </c>
      <c r="U38" s="15">
        <v>-1.07</v>
      </c>
      <c r="V38" s="15">
        <v>-0.56000000000000005</v>
      </c>
      <c r="W38" s="15">
        <v>-1.07</v>
      </c>
      <c r="X38" s="15">
        <v>-0.56000000000000005</v>
      </c>
      <c r="Y38" s="15">
        <v>-0.98</v>
      </c>
      <c r="Z38" s="15">
        <v>-2.84</v>
      </c>
      <c r="AA38" s="15">
        <v>1.2</v>
      </c>
      <c r="AB38" s="15">
        <v>7.3</v>
      </c>
      <c r="AC38" s="15">
        <v>3.08</v>
      </c>
      <c r="AD38" s="15">
        <v>0.91</v>
      </c>
      <c r="AE38" s="15">
        <v>8.0500000000000007</v>
      </c>
      <c r="AF38" s="15">
        <v>4.4000000000000004</v>
      </c>
      <c r="AG38" s="15">
        <v>2.48</v>
      </c>
      <c r="AH38" s="109">
        <v>2.48</v>
      </c>
      <c r="AJ38" s="51">
        <f t="shared" si="2"/>
        <v>6.6216087493579749</v>
      </c>
      <c r="AK38" s="15"/>
      <c r="AL38" s="15"/>
      <c r="AM38" s="114">
        <f t="shared" si="3"/>
        <v>26.230876139407801</v>
      </c>
    </row>
    <row r="39" spans="19:39" x14ac:dyDescent="0.3">
      <c r="S39" s="118">
        <v>201809</v>
      </c>
      <c r="T39" s="15">
        <v>21</v>
      </c>
      <c r="U39" s="15">
        <v>0.71</v>
      </c>
      <c r="V39" s="15">
        <v>-3.79</v>
      </c>
      <c r="W39" s="15">
        <v>0.71</v>
      </c>
      <c r="X39" s="15">
        <v>-3.79</v>
      </c>
      <c r="Y39" s="15">
        <v>2.4900000000000002</v>
      </c>
      <c r="Z39" s="15">
        <v>3.35</v>
      </c>
      <c r="AA39" s="15">
        <v>-0.91</v>
      </c>
      <c r="AB39" s="15">
        <v>-0.22</v>
      </c>
      <c r="AC39" s="15">
        <v>1.64</v>
      </c>
      <c r="AD39" s="15">
        <v>-0.55000000000000004</v>
      </c>
      <c r="AE39" s="15">
        <v>0.63</v>
      </c>
      <c r="AF39" s="15">
        <v>2.14</v>
      </c>
      <c r="AG39" s="15">
        <v>-2</v>
      </c>
      <c r="AH39" s="109">
        <v>0.1</v>
      </c>
      <c r="AJ39" s="51">
        <f t="shared" si="2"/>
        <v>0.33207011521122487</v>
      </c>
      <c r="AK39" s="15"/>
      <c r="AL39" s="15"/>
      <c r="AM39" s="114">
        <f t="shared" si="3"/>
        <v>1.3640602253814478</v>
      </c>
    </row>
    <row r="40" spans="19:39" x14ac:dyDescent="0.3">
      <c r="S40" s="118">
        <v>201810</v>
      </c>
      <c r="T40" s="15">
        <v>22</v>
      </c>
      <c r="U40" s="15">
        <v>-0.24</v>
      </c>
      <c r="V40" s="15">
        <v>-3.18</v>
      </c>
      <c r="W40" s="15">
        <v>-0.24</v>
      </c>
      <c r="X40" s="15">
        <v>-3.18</v>
      </c>
      <c r="Y40" s="15">
        <v>-11.6</v>
      </c>
      <c r="Z40" s="15">
        <v>-11.87</v>
      </c>
      <c r="AA40" s="15">
        <v>-6.23</v>
      </c>
      <c r="AB40" s="15">
        <v>-8.7899999999999991</v>
      </c>
      <c r="AC40" s="15">
        <v>-0.34</v>
      </c>
      <c r="AD40" s="15">
        <v>-0.06</v>
      </c>
      <c r="AE40" s="15">
        <v>-8.75</v>
      </c>
      <c r="AF40" s="15">
        <v>-8.6999999999999993</v>
      </c>
      <c r="AG40" s="15">
        <v>-5.54</v>
      </c>
      <c r="AH40" s="109">
        <v>-8.3000000000000007</v>
      </c>
      <c r="AJ40" s="51">
        <f t="shared" si="2"/>
        <v>-8.7689464694454387</v>
      </c>
      <c r="AK40" s="15"/>
      <c r="AL40" s="15"/>
      <c r="AM40" s="114">
        <f t="shared" si="3"/>
        <v>105.45126167673212</v>
      </c>
    </row>
    <row r="41" spans="19:39" x14ac:dyDescent="0.3">
      <c r="S41" s="118">
        <v>201811</v>
      </c>
      <c r="T41" s="15">
        <v>23</v>
      </c>
      <c r="U41" s="15">
        <v>0.46</v>
      </c>
      <c r="V41" s="15">
        <v>5.17</v>
      </c>
      <c r="W41" s="15">
        <v>0.46</v>
      </c>
      <c r="X41" s="15">
        <v>5.17</v>
      </c>
      <c r="Y41" s="15">
        <v>4.1500000000000004</v>
      </c>
      <c r="Z41" s="15">
        <v>-2.17</v>
      </c>
      <c r="AA41" s="15">
        <v>5.5</v>
      </c>
      <c r="AB41" s="15">
        <v>-1.62</v>
      </c>
      <c r="AC41" s="15">
        <v>2.62</v>
      </c>
      <c r="AD41" s="15">
        <v>3.27</v>
      </c>
      <c r="AE41" s="15">
        <v>2.4700000000000002</v>
      </c>
      <c r="AF41" s="15">
        <v>6.46</v>
      </c>
      <c r="AG41" s="15">
        <v>2.82</v>
      </c>
      <c r="AH41" s="109">
        <v>3.41</v>
      </c>
      <c r="AJ41" s="51">
        <f t="shared" si="2"/>
        <v>0.27013836146292203</v>
      </c>
      <c r="AK41" s="15"/>
      <c r="AL41" s="15"/>
      <c r="AM41" s="114">
        <f t="shared" si="3"/>
        <v>1.5125596600528237</v>
      </c>
    </row>
    <row r="42" spans="19:39" x14ac:dyDescent="0.3">
      <c r="S42" s="118">
        <v>201812</v>
      </c>
      <c r="T42" s="15">
        <v>24</v>
      </c>
      <c r="U42" s="15">
        <v>-11.23</v>
      </c>
      <c r="V42" s="15">
        <v>-11.43</v>
      </c>
      <c r="W42" s="15">
        <v>-11.23</v>
      </c>
      <c r="X42" s="15">
        <v>-11.43</v>
      </c>
      <c r="Y42" s="15">
        <v>-9.8699999999999992</v>
      </c>
      <c r="Z42" s="15">
        <v>-13.02</v>
      </c>
      <c r="AA42" s="15">
        <v>-6.3</v>
      </c>
      <c r="AB42" s="15">
        <v>-8.0399999999999991</v>
      </c>
      <c r="AC42" s="15">
        <v>-8.77</v>
      </c>
      <c r="AD42" s="15">
        <v>-4.75</v>
      </c>
      <c r="AE42" s="15">
        <v>-9.06</v>
      </c>
      <c r="AF42" s="15">
        <v>-8.18</v>
      </c>
      <c r="AG42" s="15">
        <v>-11.48</v>
      </c>
      <c r="AH42" s="109">
        <v>-9.35</v>
      </c>
      <c r="AJ42" s="51">
        <f t="shared" si="2"/>
        <v>-8.072749913641287</v>
      </c>
      <c r="AK42" s="15"/>
      <c r="AL42" s="15"/>
      <c r="AM42" s="114">
        <f t="shared" si="3"/>
        <v>91.637540987793699</v>
      </c>
    </row>
    <row r="43" spans="19:39" x14ac:dyDescent="0.3">
      <c r="S43" s="118">
        <v>201901</v>
      </c>
      <c r="T43" s="15">
        <v>25</v>
      </c>
      <c r="U43" s="15">
        <v>7.3</v>
      </c>
      <c r="V43" s="15">
        <v>10.73</v>
      </c>
      <c r="W43" s="15">
        <v>7.3</v>
      </c>
      <c r="X43" s="15">
        <v>10.73</v>
      </c>
      <c r="Y43" s="15">
        <v>11.85</v>
      </c>
      <c r="Z43" s="15">
        <v>10.32</v>
      </c>
      <c r="AA43" s="15">
        <v>5.66</v>
      </c>
      <c r="AB43" s="15">
        <v>9.49</v>
      </c>
      <c r="AC43" s="15">
        <v>5.56</v>
      </c>
      <c r="AD43" s="15">
        <v>5.41</v>
      </c>
      <c r="AE43" s="15">
        <v>8.1999999999999993</v>
      </c>
      <c r="AF43" s="15">
        <v>5.25</v>
      </c>
      <c r="AG43" s="15">
        <v>9.77</v>
      </c>
      <c r="AH43" s="109">
        <v>8.4600000000000009</v>
      </c>
      <c r="AJ43" s="51">
        <f t="shared" si="2"/>
        <v>8.4981452071989221</v>
      </c>
      <c r="AK43" s="15"/>
      <c r="AL43" s="15"/>
      <c r="AM43" s="114">
        <f t="shared" si="3"/>
        <v>48.974036283526416</v>
      </c>
    </row>
    <row r="44" spans="19:39" x14ac:dyDescent="0.3">
      <c r="S44" s="118">
        <v>201902</v>
      </c>
      <c r="T44" s="15">
        <v>26</v>
      </c>
      <c r="U44" s="15">
        <v>1.42</v>
      </c>
      <c r="V44" s="15">
        <v>3.97</v>
      </c>
      <c r="W44" s="15">
        <v>1.42</v>
      </c>
      <c r="X44" s="15">
        <v>3.97</v>
      </c>
      <c r="Y44" s="15">
        <v>5.67</v>
      </c>
      <c r="Z44" s="15">
        <v>2.46</v>
      </c>
      <c r="AA44" s="15">
        <v>4.45</v>
      </c>
      <c r="AB44" s="15">
        <v>5.67</v>
      </c>
      <c r="AC44" s="15">
        <v>3.26</v>
      </c>
      <c r="AD44" s="15">
        <v>3.62</v>
      </c>
      <c r="AE44" s="15">
        <v>0.78</v>
      </c>
      <c r="AF44" s="15">
        <v>3.23</v>
      </c>
      <c r="AG44" s="15">
        <v>2.87</v>
      </c>
      <c r="AH44" s="109">
        <v>2.5</v>
      </c>
      <c r="AJ44" s="51">
        <f t="shared" si="2"/>
        <v>5.09921563788604</v>
      </c>
      <c r="AK44" s="15"/>
      <c r="AL44" s="15"/>
      <c r="AM44" s="114">
        <f t="shared" si="3"/>
        <v>12.954353178422968</v>
      </c>
    </row>
    <row r="45" spans="19:39" x14ac:dyDescent="0.3">
      <c r="S45" s="118">
        <v>201903</v>
      </c>
      <c r="T45" s="15">
        <v>27</v>
      </c>
      <c r="U45" s="15">
        <v>3.68</v>
      </c>
      <c r="V45" s="15">
        <v>-5.29</v>
      </c>
      <c r="W45" s="15">
        <v>3.68</v>
      </c>
      <c r="X45" s="15">
        <v>-5.29</v>
      </c>
      <c r="Y45" s="15">
        <v>-2.14</v>
      </c>
      <c r="Z45" s="15">
        <v>1.99</v>
      </c>
      <c r="AA45" s="15">
        <v>1.91</v>
      </c>
      <c r="AB45" s="15">
        <v>3.75</v>
      </c>
      <c r="AC45" s="15">
        <v>0.41</v>
      </c>
      <c r="AD45" s="15">
        <v>3.32</v>
      </c>
      <c r="AE45" s="15">
        <v>3.37</v>
      </c>
      <c r="AF45" s="15">
        <v>0.48</v>
      </c>
      <c r="AG45" s="15">
        <v>-2.35</v>
      </c>
      <c r="AH45" s="109">
        <v>0.34</v>
      </c>
      <c r="AJ45" s="51">
        <f t="shared" si="2"/>
        <v>2.9850553875976416</v>
      </c>
      <c r="AK45" s="15"/>
      <c r="AL45" s="15"/>
      <c r="AM45" s="114">
        <f t="shared" si="3"/>
        <v>2.2053894920277335</v>
      </c>
    </row>
    <row r="46" spans="19:39" x14ac:dyDescent="0.3">
      <c r="S46" s="118">
        <v>201904</v>
      </c>
      <c r="T46" s="15">
        <v>28</v>
      </c>
      <c r="U46" s="15">
        <v>3.19</v>
      </c>
      <c r="V46" s="15">
        <v>3.35</v>
      </c>
      <c r="W46" s="15">
        <v>3.19</v>
      </c>
      <c r="X46" s="15">
        <v>3.35</v>
      </c>
      <c r="Y46" s="15">
        <v>3.84</v>
      </c>
      <c r="Z46" s="15">
        <v>0.25</v>
      </c>
      <c r="AA46" s="15">
        <v>4.46</v>
      </c>
      <c r="AB46" s="15">
        <v>6.02</v>
      </c>
      <c r="AC46" s="15">
        <v>6.32</v>
      </c>
      <c r="AD46" s="15">
        <v>1.02</v>
      </c>
      <c r="AE46" s="15">
        <v>4.59</v>
      </c>
      <c r="AF46" s="15">
        <v>-3.13</v>
      </c>
      <c r="AG46" s="15">
        <v>7.11</v>
      </c>
      <c r="AH46" s="109">
        <v>5.82</v>
      </c>
      <c r="AJ46" s="51">
        <f t="shared" si="2"/>
        <v>3.8795586580617729</v>
      </c>
      <c r="AK46" s="15"/>
      <c r="AL46" s="15"/>
      <c r="AM46" s="114">
        <f t="shared" si="3"/>
        <v>5.6622993876001511</v>
      </c>
    </row>
    <row r="47" spans="19:39" x14ac:dyDescent="0.3">
      <c r="S47" s="118">
        <v>201905</v>
      </c>
      <c r="T47" s="15">
        <v>29</v>
      </c>
      <c r="U47" s="15">
        <v>-5.54</v>
      </c>
      <c r="V47" s="15">
        <v>-12.09</v>
      </c>
      <c r="W47" s="15">
        <v>-5.54</v>
      </c>
      <c r="X47" s="15">
        <v>-12.09</v>
      </c>
      <c r="Y47" s="15">
        <v>-9.89</v>
      </c>
      <c r="Z47" s="15">
        <v>-11.81</v>
      </c>
      <c r="AA47" s="15">
        <v>-7.75</v>
      </c>
      <c r="AB47" s="15">
        <v>-8.48</v>
      </c>
      <c r="AC47" s="15">
        <v>-2.97</v>
      </c>
      <c r="AD47" s="15">
        <v>-1.54</v>
      </c>
      <c r="AE47" s="15">
        <v>-6.04</v>
      </c>
      <c r="AF47" s="15">
        <v>-3.37</v>
      </c>
      <c r="AG47" s="15">
        <v>-5.52</v>
      </c>
      <c r="AH47" s="109">
        <v>-7.42</v>
      </c>
      <c r="AJ47" s="51">
        <f t="shared" si="2"/>
        <v>-7.28462783536306</v>
      </c>
      <c r="AK47" s="15"/>
      <c r="AL47" s="15"/>
      <c r="AM47" s="114">
        <f t="shared" si="3"/>
        <v>77.169686278032643</v>
      </c>
    </row>
    <row r="48" spans="19:39" x14ac:dyDescent="0.3">
      <c r="S48" s="118">
        <v>201906</v>
      </c>
      <c r="T48" s="15">
        <v>30</v>
      </c>
      <c r="U48" s="15">
        <v>4.93</v>
      </c>
      <c r="V48" s="15">
        <v>13.01</v>
      </c>
      <c r="W48" s="15">
        <v>4.93</v>
      </c>
      <c r="X48" s="15">
        <v>13.01</v>
      </c>
      <c r="Y48" s="15">
        <v>9.66</v>
      </c>
      <c r="Z48" s="15">
        <v>8.86</v>
      </c>
      <c r="AA48" s="15">
        <v>5.23</v>
      </c>
      <c r="AB48" s="15">
        <v>7.83</v>
      </c>
      <c r="AC48" s="15">
        <v>4.96</v>
      </c>
      <c r="AD48" s="15">
        <v>3.64</v>
      </c>
      <c r="AE48" s="15">
        <v>7.14</v>
      </c>
      <c r="AF48" s="15">
        <v>6.84</v>
      </c>
      <c r="AG48" s="15">
        <v>6.24</v>
      </c>
      <c r="AH48" s="109">
        <v>7.65</v>
      </c>
      <c r="AJ48" s="51">
        <f t="shared" si="2"/>
        <v>7.5984112571124616</v>
      </c>
      <c r="AK48" s="15"/>
      <c r="AL48" s="15"/>
      <c r="AM48" s="114">
        <f t="shared" si="3"/>
        <v>37.190619810755706</v>
      </c>
    </row>
    <row r="49" spans="19:39" x14ac:dyDescent="0.3">
      <c r="S49" s="118">
        <v>201907</v>
      </c>
      <c r="T49" s="15">
        <v>31</v>
      </c>
      <c r="U49" s="15">
        <v>1.73</v>
      </c>
      <c r="V49" s="15">
        <v>1.02</v>
      </c>
      <c r="W49" s="15">
        <v>1.73</v>
      </c>
      <c r="X49" s="15">
        <v>1.02</v>
      </c>
      <c r="Y49" s="15">
        <v>-0.32</v>
      </c>
      <c r="Z49" s="15">
        <v>-2.67</v>
      </c>
      <c r="AA49" s="15">
        <v>3.23</v>
      </c>
      <c r="AB49" s="15">
        <v>3.64</v>
      </c>
      <c r="AC49" s="15">
        <v>1.91</v>
      </c>
      <c r="AD49" s="15">
        <v>-0.99</v>
      </c>
      <c r="AE49" s="15">
        <v>0.91</v>
      </c>
      <c r="AF49" s="15">
        <v>-2.19</v>
      </c>
      <c r="AG49" s="15">
        <v>3.12</v>
      </c>
      <c r="AH49" s="109">
        <v>-0.59</v>
      </c>
      <c r="AJ49" s="51">
        <f t="shared" si="2"/>
        <v>2.2761996697681366</v>
      </c>
      <c r="AK49" s="15"/>
      <c r="AL49" s="15"/>
      <c r="AM49" s="114">
        <f t="shared" si="3"/>
        <v>0.60248592096890452</v>
      </c>
    </row>
    <row r="50" spans="19:39" x14ac:dyDescent="0.3">
      <c r="S50" s="118">
        <v>201908</v>
      </c>
      <c r="T50" s="15">
        <v>32</v>
      </c>
      <c r="U50" s="15">
        <v>-1.33</v>
      </c>
      <c r="V50" s="15">
        <v>-4.33</v>
      </c>
      <c r="W50" s="15">
        <v>-1.33</v>
      </c>
      <c r="X50" s="15">
        <v>-4.33</v>
      </c>
      <c r="Y50" s="15">
        <v>-2.06</v>
      </c>
      <c r="Z50" s="15">
        <v>-8.74</v>
      </c>
      <c r="AA50" s="15">
        <v>-0.8</v>
      </c>
      <c r="AB50" s="15">
        <v>-2.77</v>
      </c>
      <c r="AC50" s="15">
        <v>0.43</v>
      </c>
      <c r="AD50" s="15">
        <v>3.44</v>
      </c>
      <c r="AE50" s="15">
        <v>7.0000000000000007E-2</v>
      </c>
      <c r="AF50" s="15">
        <v>-0.61</v>
      </c>
      <c r="AG50" s="15">
        <v>-4.7300000000000004</v>
      </c>
      <c r="AH50" s="109">
        <v>-3.98</v>
      </c>
      <c r="AJ50" s="51">
        <f t="shared" si="2"/>
        <v>-2.2647154850783133</v>
      </c>
      <c r="AK50" s="15"/>
      <c r="AL50" s="15"/>
      <c r="AM50" s="114">
        <f t="shared" si="3"/>
        <v>14.173082714529061</v>
      </c>
    </row>
    <row r="51" spans="19:39" x14ac:dyDescent="0.3">
      <c r="S51" s="118">
        <v>201909</v>
      </c>
      <c r="T51" s="15">
        <v>33</v>
      </c>
      <c r="U51" s="15">
        <v>1.85</v>
      </c>
      <c r="V51" s="15">
        <v>3.28</v>
      </c>
      <c r="W51" s="15">
        <v>1.85</v>
      </c>
      <c r="X51" s="15">
        <v>3.28</v>
      </c>
      <c r="Y51" s="15">
        <v>4.45</v>
      </c>
      <c r="Z51" s="15">
        <v>3.71</v>
      </c>
      <c r="AA51" s="15">
        <v>2.88</v>
      </c>
      <c r="AB51" s="15">
        <v>1.01</v>
      </c>
      <c r="AC51" s="15">
        <v>1.44</v>
      </c>
      <c r="AD51" s="15">
        <v>3.92</v>
      </c>
      <c r="AE51" s="15">
        <v>0.77</v>
      </c>
      <c r="AF51" s="15">
        <v>-0.94</v>
      </c>
      <c r="AG51" s="15">
        <v>2.5499999999999998</v>
      </c>
      <c r="AH51" s="109">
        <v>1</v>
      </c>
      <c r="AJ51" s="51">
        <f t="shared" ref="AJ51:AJ82" si="4">SUMPRODUCT(W51:AH51,$W$106:$AH$106)</f>
        <v>0.55384037003719044</v>
      </c>
      <c r="AK51" s="15"/>
      <c r="AL51" s="15"/>
      <c r="AM51" s="114">
        <f t="shared" ref="AM51:AM82" si="5">(AJ51-$AJ$101)^2</f>
        <v>0.89521805314745018</v>
      </c>
    </row>
    <row r="52" spans="19:39" x14ac:dyDescent="0.3">
      <c r="S52" s="118">
        <v>201910</v>
      </c>
      <c r="T52" s="15">
        <v>34</v>
      </c>
      <c r="U52" s="15">
        <v>-0.02</v>
      </c>
      <c r="V52" s="15">
        <v>7.3</v>
      </c>
      <c r="W52" s="15">
        <v>-0.02</v>
      </c>
      <c r="X52" s="15">
        <v>7.3</v>
      </c>
      <c r="Y52" s="15">
        <v>0.66</v>
      </c>
      <c r="Z52" s="15">
        <v>-2.0699999999999998</v>
      </c>
      <c r="AA52" s="15">
        <v>-1.56</v>
      </c>
      <c r="AB52" s="15">
        <v>3.24</v>
      </c>
      <c r="AC52" s="15">
        <v>2.25</v>
      </c>
      <c r="AD52" s="15">
        <v>-1.42</v>
      </c>
      <c r="AE52" s="15">
        <v>0.73</v>
      </c>
      <c r="AF52" s="15">
        <v>4.7300000000000004</v>
      </c>
      <c r="AG52" s="15">
        <v>3.37</v>
      </c>
      <c r="AH52" s="109">
        <v>2.4</v>
      </c>
      <c r="AJ52" s="51">
        <f t="shared" si="4"/>
        <v>3.5885527386864093</v>
      </c>
      <c r="AK52" s="15"/>
      <c r="AL52" s="15"/>
      <c r="AM52" s="114">
        <f t="shared" si="5"/>
        <v>4.3620525251095623</v>
      </c>
    </row>
    <row r="53" spans="19:39" x14ac:dyDescent="0.3">
      <c r="S53" s="118">
        <v>201911</v>
      </c>
      <c r="T53" s="15">
        <v>35</v>
      </c>
      <c r="U53" s="15">
        <v>2.19</v>
      </c>
      <c r="V53" s="15">
        <v>2.74</v>
      </c>
      <c r="W53" s="15">
        <v>2.19</v>
      </c>
      <c r="X53" s="15">
        <v>2.74</v>
      </c>
      <c r="Y53" s="15">
        <v>4.49</v>
      </c>
      <c r="Z53" s="15">
        <v>1.21</v>
      </c>
      <c r="AA53" s="15">
        <v>0.92</v>
      </c>
      <c r="AB53" s="15">
        <v>5.1100000000000003</v>
      </c>
      <c r="AC53" s="15">
        <v>1.91</v>
      </c>
      <c r="AD53" s="15">
        <v>-2.15</v>
      </c>
      <c r="AE53" s="15">
        <v>2.16</v>
      </c>
      <c r="AF53" s="15">
        <v>5.53</v>
      </c>
      <c r="AG53" s="15">
        <v>5.7</v>
      </c>
      <c r="AH53" s="109">
        <v>3.82</v>
      </c>
      <c r="AJ53" s="51">
        <f t="shared" si="4"/>
        <v>5.2082497608650318</v>
      </c>
      <c r="AK53" s="15"/>
      <c r="AL53" s="15"/>
      <c r="AM53" s="114">
        <f t="shared" si="5"/>
        <v>13.751116258479012</v>
      </c>
    </row>
    <row r="54" spans="19:39" x14ac:dyDescent="0.3">
      <c r="S54" s="118">
        <v>201912</v>
      </c>
      <c r="T54" s="15">
        <v>36</v>
      </c>
      <c r="U54" s="15">
        <v>3.53</v>
      </c>
      <c r="V54" s="15">
        <v>5.07</v>
      </c>
      <c r="W54" s="15">
        <v>3.53</v>
      </c>
      <c r="X54" s="15">
        <v>5.07</v>
      </c>
      <c r="Y54" s="15">
        <v>1.1100000000000001</v>
      </c>
      <c r="Z54" s="15">
        <v>6.18</v>
      </c>
      <c r="AA54" s="15">
        <v>2.11</v>
      </c>
      <c r="AB54" s="15">
        <v>3.68</v>
      </c>
      <c r="AC54" s="15">
        <v>1.24</v>
      </c>
      <c r="AD54" s="15">
        <v>4.13</v>
      </c>
      <c r="AE54" s="15">
        <v>1.37</v>
      </c>
      <c r="AF54" s="15">
        <v>3.45</v>
      </c>
      <c r="AG54" s="15">
        <v>2.62</v>
      </c>
      <c r="AH54" s="109">
        <v>2.14</v>
      </c>
      <c r="AJ54" s="51">
        <f t="shared" si="4"/>
        <v>3.6261965527306312</v>
      </c>
      <c r="AK54" s="15"/>
      <c r="AL54" s="15"/>
      <c r="AM54" s="114">
        <f t="shared" si="5"/>
        <v>4.5207117633693006</v>
      </c>
    </row>
    <row r="55" spans="19:39" x14ac:dyDescent="0.3">
      <c r="S55" s="118">
        <v>202001</v>
      </c>
      <c r="T55" s="15">
        <v>37</v>
      </c>
      <c r="U55" s="15">
        <v>-0.38</v>
      </c>
      <c r="V55" s="15">
        <v>5.89</v>
      </c>
      <c r="W55" s="15">
        <v>-0.38</v>
      </c>
      <c r="X55" s="15">
        <v>5.89</v>
      </c>
      <c r="Y55" s="15">
        <v>-2.85</v>
      </c>
      <c r="Z55" s="15">
        <v>-11.87</v>
      </c>
      <c r="AA55" s="15">
        <v>-3.15</v>
      </c>
      <c r="AB55" s="15">
        <v>3.33</v>
      </c>
      <c r="AC55" s="15">
        <v>-1.99</v>
      </c>
      <c r="AD55" s="15">
        <v>4.83</v>
      </c>
      <c r="AE55" s="15">
        <v>0.93</v>
      </c>
      <c r="AF55" s="15">
        <v>-2.0099999999999998</v>
      </c>
      <c r="AG55" s="15">
        <v>-2.31</v>
      </c>
      <c r="AH55" s="109">
        <v>0.13</v>
      </c>
      <c r="AJ55" s="51">
        <f t="shared" si="4"/>
        <v>2.0808243973562108</v>
      </c>
      <c r="AK55" s="15"/>
      <c r="AL55" s="15"/>
      <c r="AM55" s="114">
        <f t="shared" si="5"/>
        <v>0.33735697579065321</v>
      </c>
    </row>
    <row r="56" spans="19:39" x14ac:dyDescent="0.3">
      <c r="S56" s="118">
        <v>202002</v>
      </c>
      <c r="T56" s="15">
        <v>38</v>
      </c>
      <c r="U56" s="15">
        <v>-8.73</v>
      </c>
      <c r="V56" s="15">
        <v>-7.29</v>
      </c>
      <c r="W56" s="15">
        <v>-8.73</v>
      </c>
      <c r="X56" s="15">
        <v>-7.29</v>
      </c>
      <c r="Y56" s="15">
        <v>-8.4700000000000006</v>
      </c>
      <c r="Z56" s="15">
        <v>-15.3</v>
      </c>
      <c r="AA56" s="15">
        <v>-8.83</v>
      </c>
      <c r="AB56" s="15">
        <v>-6.91</v>
      </c>
      <c r="AC56" s="15">
        <v>-5.95</v>
      </c>
      <c r="AD56" s="15">
        <v>-9.85</v>
      </c>
      <c r="AE56" s="15">
        <v>-6.8</v>
      </c>
      <c r="AF56" s="15">
        <v>-5.39</v>
      </c>
      <c r="AG56" s="15">
        <v>-10.65</v>
      </c>
      <c r="AH56" s="109">
        <v>-8.5500000000000007</v>
      </c>
      <c r="AJ56" s="51">
        <f t="shared" si="4"/>
        <v>-6.5544294102217471</v>
      </c>
      <c r="AK56" s="15"/>
      <c r="AL56" s="15"/>
      <c r="AM56" s="114">
        <f t="shared" si="5"/>
        <v>64.873833190441019</v>
      </c>
    </row>
    <row r="57" spans="19:39" x14ac:dyDescent="0.3">
      <c r="S57" s="118">
        <v>202003</v>
      </c>
      <c r="T57" s="15">
        <v>39</v>
      </c>
      <c r="U57" s="15">
        <v>-11.49</v>
      </c>
      <c r="V57" s="15">
        <v>-22.76</v>
      </c>
      <c r="W57" s="15">
        <v>-11.49</v>
      </c>
      <c r="X57" s="15">
        <v>-22.76</v>
      </c>
      <c r="Y57" s="15">
        <v>-20.059999999999999</v>
      </c>
      <c r="Z57" s="15">
        <v>-34.49</v>
      </c>
      <c r="AA57" s="15">
        <v>-10.25</v>
      </c>
      <c r="AB57" s="15">
        <v>-9.6300000000000008</v>
      </c>
      <c r="AC57" s="15">
        <v>-13.37</v>
      </c>
      <c r="AD57" s="15">
        <v>-13.01</v>
      </c>
      <c r="AE57" s="15">
        <v>-7.6</v>
      </c>
      <c r="AF57" s="15">
        <v>-5</v>
      </c>
      <c r="AG57" s="15">
        <v>-20.02</v>
      </c>
      <c r="AH57" s="109">
        <v>-17.25</v>
      </c>
      <c r="AJ57" s="51">
        <f t="shared" si="4"/>
        <v>-8.5469132812713973</v>
      </c>
      <c r="AK57" s="15"/>
      <c r="AL57" s="15"/>
      <c r="AM57" s="114">
        <f t="shared" si="5"/>
        <v>100.94046656395896</v>
      </c>
    </row>
    <row r="58" spans="19:39" x14ac:dyDescent="0.3">
      <c r="S58" s="118">
        <v>202004</v>
      </c>
      <c r="T58" s="15">
        <v>40</v>
      </c>
      <c r="U58" s="15">
        <v>8.01</v>
      </c>
      <c r="V58" s="15">
        <v>25.86</v>
      </c>
      <c r="W58" s="15">
        <v>8.01</v>
      </c>
      <c r="X58" s="15">
        <v>25.86</v>
      </c>
      <c r="Y58" s="15">
        <v>10.039999999999999</v>
      </c>
      <c r="Z58" s="15">
        <v>32.380000000000003</v>
      </c>
      <c r="AA58" s="15">
        <v>12.56</v>
      </c>
      <c r="AB58" s="15">
        <v>15.17</v>
      </c>
      <c r="AC58" s="15">
        <v>9.56</v>
      </c>
      <c r="AD58" s="15">
        <v>5.07</v>
      </c>
      <c r="AE58" s="15">
        <v>18.04</v>
      </c>
      <c r="AF58" s="15">
        <v>13.41</v>
      </c>
      <c r="AG58" s="15">
        <v>11.91</v>
      </c>
      <c r="AH58" s="109">
        <v>8.8699999999999992</v>
      </c>
      <c r="AJ58" s="51">
        <f t="shared" si="4"/>
        <v>14.758286677999815</v>
      </c>
      <c r="AK58" s="15"/>
      <c r="AL58" s="15"/>
      <c r="AM58" s="114">
        <f t="shared" si="5"/>
        <v>175.78216552706306</v>
      </c>
    </row>
    <row r="59" spans="19:39" x14ac:dyDescent="0.3">
      <c r="S59" s="118">
        <v>202005</v>
      </c>
      <c r="T59" s="15">
        <v>41</v>
      </c>
      <c r="U59" s="15">
        <v>3.3</v>
      </c>
      <c r="V59" s="15">
        <v>7.22</v>
      </c>
      <c r="W59" s="15">
        <v>3.3</v>
      </c>
      <c r="X59" s="15">
        <v>7.22</v>
      </c>
      <c r="Y59" s="15">
        <v>6.58</v>
      </c>
      <c r="Z59" s="15">
        <v>0.52</v>
      </c>
      <c r="AA59" s="15">
        <v>4.93</v>
      </c>
      <c r="AB59" s="15">
        <v>8.25</v>
      </c>
      <c r="AC59" s="15">
        <v>4.78</v>
      </c>
      <c r="AD59" s="15">
        <v>4.5599999999999996</v>
      </c>
      <c r="AE59" s="15">
        <v>4.42</v>
      </c>
      <c r="AF59" s="15">
        <v>4.05</v>
      </c>
      <c r="AG59" s="15">
        <v>3.76</v>
      </c>
      <c r="AH59" s="109">
        <v>4.16</v>
      </c>
      <c r="AJ59" s="51">
        <f t="shared" si="4"/>
        <v>7.26750232909255</v>
      </c>
      <c r="AK59" s="15"/>
      <c r="AL59" s="15"/>
      <c r="AM59" s="114">
        <f t="shared" si="5"/>
        <v>33.264083068687299</v>
      </c>
    </row>
    <row r="60" spans="19:39" x14ac:dyDescent="0.3">
      <c r="S60" s="118">
        <v>202006</v>
      </c>
      <c r="T60" s="15">
        <v>42</v>
      </c>
      <c r="U60" s="15">
        <v>-0.03</v>
      </c>
      <c r="V60" s="15">
        <v>14.31</v>
      </c>
      <c r="W60" s="15">
        <v>-0.03</v>
      </c>
      <c r="X60" s="15">
        <v>14.31</v>
      </c>
      <c r="Y60" s="15">
        <v>3.32</v>
      </c>
      <c r="Z60" s="15">
        <v>-0.4</v>
      </c>
      <c r="AA60" s="15">
        <v>1.0900000000000001</v>
      </c>
      <c r="AB60" s="15">
        <v>6.09</v>
      </c>
      <c r="AC60" s="15">
        <v>-2.52</v>
      </c>
      <c r="AD60" s="15">
        <v>-5.0199999999999996</v>
      </c>
      <c r="AE60" s="15">
        <v>4.2</v>
      </c>
      <c r="AF60" s="15">
        <v>-1.52</v>
      </c>
      <c r="AG60" s="15">
        <v>-0.35</v>
      </c>
      <c r="AH60" s="109">
        <v>0.26</v>
      </c>
      <c r="AJ60" s="51">
        <f t="shared" si="4"/>
        <v>4.3098078008145695</v>
      </c>
      <c r="AK60" s="15"/>
      <c r="AL60" s="15"/>
      <c r="AM60" s="114">
        <f t="shared" si="5"/>
        <v>7.8950198544257733</v>
      </c>
    </row>
    <row r="61" spans="19:39" x14ac:dyDescent="0.3">
      <c r="S61" s="118">
        <v>202007</v>
      </c>
      <c r="T61" s="15">
        <v>43</v>
      </c>
      <c r="U61" s="15">
        <v>5.87</v>
      </c>
      <c r="V61" s="15">
        <v>18.43</v>
      </c>
      <c r="W61" s="15">
        <v>5.87</v>
      </c>
      <c r="X61" s="15">
        <v>18.43</v>
      </c>
      <c r="Y61" s="15">
        <v>2.92</v>
      </c>
      <c r="Z61" s="15">
        <v>-4.8</v>
      </c>
      <c r="AA61" s="15">
        <v>7.4</v>
      </c>
      <c r="AB61" s="15">
        <v>6.91</v>
      </c>
      <c r="AC61" s="15">
        <v>5.07</v>
      </c>
      <c r="AD61" s="15">
        <v>6.37</v>
      </c>
      <c r="AE61" s="15">
        <v>9.51</v>
      </c>
      <c r="AF61" s="15">
        <v>4.43</v>
      </c>
      <c r="AG61" s="15">
        <v>1.9</v>
      </c>
      <c r="AH61" s="109">
        <v>6.85</v>
      </c>
      <c r="AJ61" s="51">
        <f t="shared" si="4"/>
        <v>6.3298585159924121</v>
      </c>
      <c r="AK61" s="15"/>
      <c r="AL61" s="15"/>
      <c r="AM61" s="114">
        <f t="shared" si="5"/>
        <v>23.327533244809839</v>
      </c>
    </row>
    <row r="62" spans="19:39" x14ac:dyDescent="0.3">
      <c r="S62" s="118">
        <v>202008</v>
      </c>
      <c r="T62" s="15">
        <v>44</v>
      </c>
      <c r="U62" s="15">
        <v>4.45</v>
      </c>
      <c r="V62" s="15">
        <v>40.19</v>
      </c>
      <c r="W62" s="15">
        <v>4.45</v>
      </c>
      <c r="X62" s="15">
        <v>40.19</v>
      </c>
      <c r="Y62" s="15">
        <v>6.99</v>
      </c>
      <c r="Z62" s="15">
        <v>-1.07</v>
      </c>
      <c r="AA62" s="15">
        <v>5.17</v>
      </c>
      <c r="AB62" s="15">
        <v>10.56</v>
      </c>
      <c r="AC62" s="15">
        <v>5.51</v>
      </c>
      <c r="AD62" s="15">
        <v>-2.25</v>
      </c>
      <c r="AE62" s="15">
        <v>8.16</v>
      </c>
      <c r="AF62" s="15">
        <v>2.4500000000000002</v>
      </c>
      <c r="AG62" s="15">
        <v>5.0599999999999996</v>
      </c>
      <c r="AH62" s="109">
        <v>10.039999999999999</v>
      </c>
      <c r="AJ62" s="51">
        <f t="shared" si="4"/>
        <v>8.662843788714504</v>
      </c>
      <c r="AK62" s="15"/>
      <c r="AL62" s="15"/>
      <c r="AM62" s="114">
        <f t="shared" si="5"/>
        <v>51.306331082657536</v>
      </c>
    </row>
    <row r="63" spans="19:39" x14ac:dyDescent="0.3">
      <c r="S63" s="118">
        <v>202009</v>
      </c>
      <c r="T63" s="15">
        <v>45</v>
      </c>
      <c r="U63" s="15">
        <v>-1.98</v>
      </c>
      <c r="V63" s="15">
        <v>-8.9700000000000006</v>
      </c>
      <c r="W63" s="15">
        <v>-1.98</v>
      </c>
      <c r="X63" s="15">
        <v>-8.9700000000000006</v>
      </c>
      <c r="Y63" s="15">
        <v>-0.05</v>
      </c>
      <c r="Z63" s="15">
        <v>-14.9</v>
      </c>
      <c r="AA63" s="15">
        <v>0.03</v>
      </c>
      <c r="AB63" s="15">
        <v>-5.16</v>
      </c>
      <c r="AC63" s="15">
        <v>-2.12</v>
      </c>
      <c r="AD63" s="15">
        <v>-0.27</v>
      </c>
      <c r="AE63" s="15">
        <v>-3.87</v>
      </c>
      <c r="AF63" s="15">
        <v>-1.48</v>
      </c>
      <c r="AG63" s="15">
        <v>-4.12</v>
      </c>
      <c r="AH63" s="109">
        <v>-1.3</v>
      </c>
      <c r="AJ63" s="51">
        <f t="shared" si="4"/>
        <v>-4.2991449000414637</v>
      </c>
      <c r="AK63" s="15"/>
      <c r="AL63" s="15"/>
      <c r="AM63" s="114">
        <f t="shared" si="5"/>
        <v>33.630081619337659</v>
      </c>
    </row>
    <row r="64" spans="19:39" x14ac:dyDescent="0.3">
      <c r="S64" s="118">
        <v>202010</v>
      </c>
      <c r="T64" s="15">
        <v>46</v>
      </c>
      <c r="U64" s="15">
        <v>-2.56</v>
      </c>
      <c r="V64" s="15">
        <v>-3.29</v>
      </c>
      <c r="W64" s="15">
        <v>-2.56</v>
      </c>
      <c r="X64" s="15">
        <v>-3.29</v>
      </c>
      <c r="Y64" s="15">
        <v>-0.8</v>
      </c>
      <c r="Z64" s="15">
        <v>-4.53</v>
      </c>
      <c r="AA64" s="15">
        <v>-0.68</v>
      </c>
      <c r="AB64" s="15">
        <v>-1.84</v>
      </c>
      <c r="AC64" s="15">
        <v>-3.85</v>
      </c>
      <c r="AD64" s="15">
        <v>4.49</v>
      </c>
      <c r="AE64" s="15">
        <v>-2.57</v>
      </c>
      <c r="AF64" s="15">
        <v>-4.42</v>
      </c>
      <c r="AG64" s="15">
        <v>-1.01</v>
      </c>
      <c r="AH64" s="109">
        <v>-2.95</v>
      </c>
      <c r="AJ64" s="51">
        <f t="shared" si="4"/>
        <v>-2.4435342763112091</v>
      </c>
      <c r="AK64" s="15"/>
      <c r="AL64" s="15"/>
      <c r="AM64" s="114">
        <f t="shared" si="5"/>
        <v>15.551462620851629</v>
      </c>
    </row>
    <row r="65" spans="19:39" x14ac:dyDescent="0.3">
      <c r="S65" s="118">
        <v>202011</v>
      </c>
      <c r="T65" s="15">
        <v>47</v>
      </c>
      <c r="U65" s="15">
        <v>10.02</v>
      </c>
      <c r="V65" s="15">
        <v>33.85</v>
      </c>
      <c r="W65" s="15">
        <v>10.02</v>
      </c>
      <c r="X65" s="15">
        <v>33.85</v>
      </c>
      <c r="Y65" s="15">
        <v>16.850000000000001</v>
      </c>
      <c r="Z65" s="15">
        <v>28.46</v>
      </c>
      <c r="AA65" s="15">
        <v>8.4499999999999993</v>
      </c>
      <c r="AB65" s="15">
        <v>10.85</v>
      </c>
      <c r="AC65" s="15">
        <v>14.43</v>
      </c>
      <c r="AD65" s="15">
        <v>2.63</v>
      </c>
      <c r="AE65" s="15">
        <v>8.3800000000000008</v>
      </c>
      <c r="AF65" s="15">
        <v>9.52</v>
      </c>
      <c r="AG65" s="15">
        <v>16.399999999999999</v>
      </c>
      <c r="AH65" s="109">
        <v>14.7</v>
      </c>
      <c r="AJ65" s="51">
        <f t="shared" si="4"/>
        <v>10.538875728904976</v>
      </c>
      <c r="AK65" s="15"/>
      <c r="AL65" s="15"/>
      <c r="AM65" s="114">
        <f t="shared" si="5"/>
        <v>81.70127436830073</v>
      </c>
    </row>
    <row r="66" spans="19:39" x14ac:dyDescent="0.3">
      <c r="S66" s="118">
        <v>202012</v>
      </c>
      <c r="T66" s="15">
        <v>48</v>
      </c>
      <c r="U66" s="15">
        <v>5</v>
      </c>
      <c r="V66" s="15">
        <v>15.65</v>
      </c>
      <c r="W66" s="15">
        <v>5</v>
      </c>
      <c r="X66" s="15">
        <v>15.65</v>
      </c>
      <c r="Y66" s="15">
        <v>2.93</v>
      </c>
      <c r="Z66" s="15">
        <v>6.16</v>
      </c>
      <c r="AA66" s="15">
        <v>1.96</v>
      </c>
      <c r="AB66" s="15">
        <v>4.95</v>
      </c>
      <c r="AC66" s="15">
        <v>5.29</v>
      </c>
      <c r="AD66" s="15">
        <v>0.63</v>
      </c>
      <c r="AE66" s="15">
        <v>1.49</v>
      </c>
      <c r="AF66" s="15">
        <v>4.76</v>
      </c>
      <c r="AG66" s="15">
        <v>6.92</v>
      </c>
      <c r="AH66" s="109">
        <v>3.2</v>
      </c>
      <c r="AJ66" s="51">
        <f t="shared" si="4"/>
        <v>4.9055536719913118</v>
      </c>
      <c r="AK66" s="15"/>
      <c r="AL66" s="15"/>
      <c r="AM66" s="114">
        <f t="shared" si="5"/>
        <v>11.597795784824687</v>
      </c>
    </row>
    <row r="67" spans="19:39" x14ac:dyDescent="0.3">
      <c r="S67" s="118">
        <v>202101</v>
      </c>
      <c r="T67" s="15">
        <v>49</v>
      </c>
      <c r="U67" s="15">
        <v>-4.1100000000000003</v>
      </c>
      <c r="V67" s="15">
        <v>11.45</v>
      </c>
      <c r="W67" s="15">
        <v>-4.1100000000000003</v>
      </c>
      <c r="X67" s="15">
        <v>11.45</v>
      </c>
      <c r="Y67" s="15">
        <v>-1.53</v>
      </c>
      <c r="Z67" s="15">
        <v>4.6399999999999997</v>
      </c>
      <c r="AA67" s="15">
        <v>-4.37</v>
      </c>
      <c r="AB67" s="15">
        <v>0.56000000000000005</v>
      </c>
      <c r="AC67" s="15">
        <v>-3.42</v>
      </c>
      <c r="AD67" s="15">
        <v>-0.4</v>
      </c>
      <c r="AE67" s="15">
        <v>0</v>
      </c>
      <c r="AF67" s="15">
        <v>3.22</v>
      </c>
      <c r="AG67" s="15">
        <v>-3.01</v>
      </c>
      <c r="AH67" s="109">
        <v>-2.54</v>
      </c>
      <c r="AJ67" s="51">
        <f t="shared" si="4"/>
        <v>1.1822485188396854</v>
      </c>
      <c r="AK67" s="15"/>
      <c r="AL67" s="15"/>
      <c r="AM67" s="114">
        <f t="shared" si="5"/>
        <v>0.10096600639104004</v>
      </c>
    </row>
    <row r="68" spans="19:39" x14ac:dyDescent="0.3">
      <c r="S68" s="118">
        <v>202102</v>
      </c>
      <c r="T68" s="15">
        <v>50</v>
      </c>
      <c r="U68" s="15">
        <v>1.35</v>
      </c>
      <c r="V68" s="15">
        <v>-7.93</v>
      </c>
      <c r="W68" s="15">
        <v>1.35</v>
      </c>
      <c r="X68" s="15">
        <v>-7.93</v>
      </c>
      <c r="Y68" s="15">
        <v>7.75</v>
      </c>
      <c r="Z68" s="15">
        <v>23.31</v>
      </c>
      <c r="AA68" s="15">
        <v>1.2</v>
      </c>
      <c r="AB68" s="15">
        <v>1.59</v>
      </c>
      <c r="AC68" s="15">
        <v>4.5</v>
      </c>
      <c r="AD68" s="15">
        <v>-4.5999999999999996</v>
      </c>
      <c r="AE68" s="15">
        <v>-1.64</v>
      </c>
      <c r="AF68" s="15">
        <v>-1.35</v>
      </c>
      <c r="AG68" s="15">
        <v>10.82</v>
      </c>
      <c r="AH68" s="109">
        <v>7.76</v>
      </c>
      <c r="AJ68" s="51">
        <f t="shared" si="4"/>
        <v>0.90225163475477876</v>
      </c>
      <c r="AK68" s="15"/>
      <c r="AL68" s="15"/>
      <c r="AM68" s="114">
        <f t="shared" si="5"/>
        <v>0.35730311306597773</v>
      </c>
    </row>
    <row r="69" spans="19:39" x14ac:dyDescent="0.3">
      <c r="S69" s="118">
        <v>202103</v>
      </c>
      <c r="T69" s="15">
        <v>51</v>
      </c>
      <c r="U69" s="15">
        <v>7.21</v>
      </c>
      <c r="V69" s="15">
        <v>0.59</v>
      </c>
      <c r="W69" s="15">
        <v>7.21</v>
      </c>
      <c r="X69" s="15">
        <v>0.59</v>
      </c>
      <c r="Y69" s="15">
        <v>7.67</v>
      </c>
      <c r="Z69" s="15">
        <v>2.27</v>
      </c>
      <c r="AA69" s="15">
        <v>7.25</v>
      </c>
      <c r="AB69" s="15">
        <v>0.73</v>
      </c>
      <c r="AC69" s="15">
        <v>1.59</v>
      </c>
      <c r="AD69" s="15">
        <v>10.35</v>
      </c>
      <c r="AE69" s="15">
        <v>5.54</v>
      </c>
      <c r="AF69" s="15">
        <v>0.13</v>
      </c>
      <c r="AG69" s="15">
        <v>5.73</v>
      </c>
      <c r="AH69" s="109">
        <v>5.34</v>
      </c>
      <c r="AJ69" s="51">
        <f t="shared" si="4"/>
        <v>0.58964319034090806</v>
      </c>
      <c r="AK69" s="15"/>
      <c r="AL69" s="15"/>
      <c r="AM69" s="114">
        <f t="shared" si="5"/>
        <v>0.82874952837452132</v>
      </c>
    </row>
    <row r="70" spans="19:39" x14ac:dyDescent="0.3">
      <c r="S70" s="118">
        <v>202104</v>
      </c>
      <c r="T70" s="15">
        <v>52</v>
      </c>
      <c r="U70" s="15">
        <v>3.36</v>
      </c>
      <c r="V70" s="15">
        <v>4.37</v>
      </c>
      <c r="W70" s="15">
        <v>3.36</v>
      </c>
      <c r="X70" s="15">
        <v>4.37</v>
      </c>
      <c r="Y70" s="15">
        <v>2.39</v>
      </c>
      <c r="Z70" s="15">
        <v>0.71</v>
      </c>
      <c r="AA70" s="15">
        <v>2.86</v>
      </c>
      <c r="AB70" s="15">
        <v>6.49</v>
      </c>
      <c r="AC70" s="15">
        <v>3.15</v>
      </c>
      <c r="AD70" s="15">
        <v>3.98</v>
      </c>
      <c r="AE70" s="15">
        <v>7.06</v>
      </c>
      <c r="AF70" s="15">
        <v>2.87</v>
      </c>
      <c r="AG70" s="15">
        <v>6.27</v>
      </c>
      <c r="AH70" s="109">
        <v>5.37</v>
      </c>
      <c r="AJ70" s="51">
        <f t="shared" si="4"/>
        <v>5.6431805795356498</v>
      </c>
      <c r="AK70" s="15"/>
      <c r="AL70" s="15"/>
      <c r="AM70" s="114">
        <f t="shared" si="5"/>
        <v>17.165945280590297</v>
      </c>
    </row>
    <row r="71" spans="19:39" x14ac:dyDescent="0.3">
      <c r="S71" s="118">
        <v>202105</v>
      </c>
      <c r="T71" s="15">
        <v>53</v>
      </c>
      <c r="U71" s="15">
        <v>1.93</v>
      </c>
      <c r="V71" s="15">
        <v>-5.26</v>
      </c>
      <c r="W71" s="15">
        <v>1.93</v>
      </c>
      <c r="X71" s="15">
        <v>-5.26</v>
      </c>
      <c r="Y71" s="15">
        <v>2.94</v>
      </c>
      <c r="Z71" s="15">
        <v>6.13</v>
      </c>
      <c r="AA71" s="15">
        <v>2.2000000000000002</v>
      </c>
      <c r="AB71" s="15">
        <v>-0.87</v>
      </c>
      <c r="AC71" s="15">
        <v>-0.83</v>
      </c>
      <c r="AD71" s="15">
        <v>-1.17</v>
      </c>
      <c r="AE71" s="15">
        <v>-2.21</v>
      </c>
      <c r="AF71" s="15">
        <v>0.01</v>
      </c>
      <c r="AG71" s="15">
        <v>3.07</v>
      </c>
      <c r="AH71" s="109">
        <v>2.65</v>
      </c>
      <c r="AJ71" s="51">
        <f t="shared" si="4"/>
        <v>-0.66414334604382774</v>
      </c>
      <c r="AK71" s="15"/>
      <c r="AL71" s="15"/>
      <c r="AM71" s="114">
        <f t="shared" si="5"/>
        <v>4.683516440011962</v>
      </c>
    </row>
    <row r="72" spans="19:39" x14ac:dyDescent="0.3">
      <c r="S72" s="118">
        <v>202106</v>
      </c>
      <c r="T72" s="15">
        <v>54</v>
      </c>
      <c r="U72" s="15">
        <v>-0.74</v>
      </c>
      <c r="V72" s="15">
        <v>5.66</v>
      </c>
      <c r="W72" s="15">
        <v>-0.74</v>
      </c>
      <c r="X72" s="15">
        <v>5.66</v>
      </c>
      <c r="Y72" s="15">
        <v>-7.0000000000000007E-2</v>
      </c>
      <c r="Z72" s="15">
        <v>5.5</v>
      </c>
      <c r="AA72" s="15">
        <v>-2.37</v>
      </c>
      <c r="AB72" s="15">
        <v>6.97</v>
      </c>
      <c r="AC72" s="15">
        <v>-0.12</v>
      </c>
      <c r="AD72" s="15">
        <v>-1.42</v>
      </c>
      <c r="AE72" s="15">
        <v>2.84</v>
      </c>
      <c r="AF72" s="15">
        <v>4.28</v>
      </c>
      <c r="AG72" s="15">
        <v>-2.15</v>
      </c>
      <c r="AH72" s="109">
        <v>-2.73</v>
      </c>
      <c r="AJ72" s="51">
        <f t="shared" si="4"/>
        <v>6.3407336328168062</v>
      </c>
      <c r="AK72" s="15"/>
      <c r="AL72" s="15"/>
      <c r="AM72" s="114">
        <f t="shared" si="5"/>
        <v>23.432702064099832</v>
      </c>
    </row>
    <row r="73" spans="19:39" x14ac:dyDescent="0.3">
      <c r="S73" s="118">
        <v>202107</v>
      </c>
      <c r="T73" s="15">
        <v>55</v>
      </c>
      <c r="U73" s="15">
        <v>0.18</v>
      </c>
      <c r="V73" s="15">
        <v>-0.98</v>
      </c>
      <c r="W73" s="15">
        <v>0.18</v>
      </c>
      <c r="X73" s="15">
        <v>-0.98</v>
      </c>
      <c r="Y73" s="15">
        <v>0.93</v>
      </c>
      <c r="Z73" s="15">
        <v>-8.61</v>
      </c>
      <c r="AA73" s="15">
        <v>2.48</v>
      </c>
      <c r="AB73" s="15">
        <v>3.3</v>
      </c>
      <c r="AC73" s="15">
        <v>0.3</v>
      </c>
      <c r="AD73" s="15">
        <v>2.98</v>
      </c>
      <c r="AE73" s="15">
        <v>0.23</v>
      </c>
      <c r="AF73" s="15">
        <v>3.04</v>
      </c>
      <c r="AG73" s="15">
        <v>0.24</v>
      </c>
      <c r="AH73" s="109">
        <v>-1.23</v>
      </c>
      <c r="AJ73" s="51">
        <f t="shared" si="4"/>
        <v>3.2391787126845779</v>
      </c>
      <c r="AK73" s="15"/>
      <c r="AL73" s="15"/>
      <c r="AM73" s="114">
        <f t="shared" si="5"/>
        <v>3.0247425803616048</v>
      </c>
    </row>
    <row r="74" spans="19:39" x14ac:dyDescent="0.3">
      <c r="S74" s="118">
        <v>202108</v>
      </c>
      <c r="T74" s="15">
        <v>56</v>
      </c>
      <c r="U74" s="15">
        <v>-0.3</v>
      </c>
      <c r="V74" s="15">
        <v>1.62</v>
      </c>
      <c r="W74" s="15">
        <v>-0.3</v>
      </c>
      <c r="X74" s="15">
        <v>1.62</v>
      </c>
      <c r="Y74" s="15">
        <v>0.59</v>
      </c>
      <c r="Z74" s="15">
        <v>-1.35</v>
      </c>
      <c r="AA74" s="15">
        <v>0.28000000000000003</v>
      </c>
      <c r="AB74" s="15">
        <v>4.6900000000000004</v>
      </c>
      <c r="AC74" s="15">
        <v>1.35</v>
      </c>
      <c r="AD74" s="15">
        <v>3.23</v>
      </c>
      <c r="AE74" s="15">
        <v>2.36</v>
      </c>
      <c r="AF74" s="15">
        <v>2.81</v>
      </c>
      <c r="AG74" s="15">
        <v>2.74</v>
      </c>
      <c r="AH74" s="109">
        <v>2.2400000000000002</v>
      </c>
      <c r="AJ74" s="51">
        <f t="shared" si="4"/>
        <v>4.2502153272144891</v>
      </c>
      <c r="AK74" s="15"/>
      <c r="AL74" s="15"/>
      <c r="AM74" s="114">
        <f t="shared" si="5"/>
        <v>7.5636843234426312</v>
      </c>
    </row>
    <row r="75" spans="19:39" x14ac:dyDescent="0.3">
      <c r="S75" s="118">
        <v>202109</v>
      </c>
      <c r="T75" s="15">
        <v>57</v>
      </c>
      <c r="U75" s="15">
        <v>-4.58</v>
      </c>
      <c r="V75" s="15">
        <v>2.81</v>
      </c>
      <c r="W75" s="15">
        <v>-4.58</v>
      </c>
      <c r="X75" s="15">
        <v>2.81</v>
      </c>
      <c r="Y75" s="15">
        <v>-6.34</v>
      </c>
      <c r="Z75" s="15">
        <v>10.49</v>
      </c>
      <c r="AA75" s="15">
        <v>-4.97</v>
      </c>
      <c r="AB75" s="15">
        <v>-6.21</v>
      </c>
      <c r="AC75" s="15">
        <v>-5.64</v>
      </c>
      <c r="AD75" s="15">
        <v>-4.84</v>
      </c>
      <c r="AE75" s="15">
        <v>-4.3</v>
      </c>
      <c r="AF75" s="15">
        <v>-5.99</v>
      </c>
      <c r="AG75" s="15">
        <v>-1.58</v>
      </c>
      <c r="AH75" s="109">
        <v>-3.46</v>
      </c>
      <c r="AJ75" s="51">
        <f t="shared" si="4"/>
        <v>-6.1585358302249258</v>
      </c>
      <c r="AK75" s="15"/>
      <c r="AL75" s="15"/>
      <c r="AM75" s="114">
        <f t="shared" si="5"/>
        <v>58.653171125781292</v>
      </c>
    </row>
    <row r="76" spans="19:39" x14ac:dyDescent="0.3">
      <c r="S76" s="118">
        <v>202110</v>
      </c>
      <c r="T76" s="15">
        <v>58</v>
      </c>
      <c r="U76" s="15">
        <v>3.78</v>
      </c>
      <c r="V76" s="15">
        <v>30.3</v>
      </c>
      <c r="W76" s="15">
        <v>3.78</v>
      </c>
      <c r="X76" s="15">
        <v>30.3</v>
      </c>
      <c r="Y76" s="15">
        <v>4.6900000000000004</v>
      </c>
      <c r="Z76" s="15">
        <v>10.4</v>
      </c>
      <c r="AA76" s="15">
        <v>6.03</v>
      </c>
      <c r="AB76" s="15">
        <v>7.71</v>
      </c>
      <c r="AC76" s="15">
        <v>-4.29</v>
      </c>
      <c r="AD76" s="15">
        <v>5.1100000000000003</v>
      </c>
      <c r="AE76" s="15">
        <v>5.01</v>
      </c>
      <c r="AF76" s="15">
        <v>2.31</v>
      </c>
      <c r="AG76" s="15">
        <v>7</v>
      </c>
      <c r="AH76" s="109">
        <v>7.29</v>
      </c>
      <c r="AJ76" s="51">
        <f t="shared" si="4"/>
        <v>6.4467887118723324</v>
      </c>
      <c r="AK76" s="15"/>
      <c r="AL76" s="15"/>
      <c r="AM76" s="114">
        <f t="shared" si="5"/>
        <v>24.470718519251943</v>
      </c>
    </row>
    <row r="77" spans="19:39" x14ac:dyDescent="0.3">
      <c r="S77" s="118">
        <v>202111</v>
      </c>
      <c r="T77" s="15">
        <v>59</v>
      </c>
      <c r="U77" s="15">
        <v>-3.86</v>
      </c>
      <c r="V77" s="15">
        <v>1.78</v>
      </c>
      <c r="W77" s="15">
        <v>-3.86</v>
      </c>
      <c r="X77" s="15">
        <v>1.78</v>
      </c>
      <c r="Y77" s="15">
        <v>-1.07</v>
      </c>
      <c r="Z77" s="15">
        <v>-5.4</v>
      </c>
      <c r="AA77" s="15">
        <v>0.51</v>
      </c>
      <c r="AB77" s="15">
        <v>0.85</v>
      </c>
      <c r="AC77" s="15">
        <v>-7.25</v>
      </c>
      <c r="AD77" s="15">
        <v>-1.96</v>
      </c>
      <c r="AE77" s="15">
        <v>1.41</v>
      </c>
      <c r="AF77" s="15">
        <v>-4.29</v>
      </c>
      <c r="AG77" s="15">
        <v>-5.73</v>
      </c>
      <c r="AH77" s="109">
        <v>-3.79</v>
      </c>
      <c r="AJ77" s="51">
        <f t="shared" si="4"/>
        <v>-0.35238999707786667</v>
      </c>
      <c r="AK77" s="15"/>
      <c r="AL77" s="15"/>
      <c r="AM77" s="114">
        <f t="shared" si="5"/>
        <v>3.4313487164981562</v>
      </c>
    </row>
    <row r="78" spans="19:39" x14ac:dyDescent="0.3">
      <c r="S78" s="118">
        <v>202112</v>
      </c>
      <c r="T78" s="15">
        <v>60</v>
      </c>
      <c r="U78" s="15">
        <v>7.97</v>
      </c>
      <c r="V78" s="15">
        <v>-4.54</v>
      </c>
      <c r="W78" s="15">
        <v>7.97</v>
      </c>
      <c r="X78" s="15">
        <v>-4.54</v>
      </c>
      <c r="Y78" s="15">
        <v>4</v>
      </c>
      <c r="Z78" s="15">
        <v>3.15</v>
      </c>
      <c r="AA78" s="15">
        <v>9.66</v>
      </c>
      <c r="AB78" s="15">
        <v>1.71</v>
      </c>
      <c r="AC78" s="15">
        <v>3.9</v>
      </c>
      <c r="AD78" s="15">
        <v>8.57</v>
      </c>
      <c r="AE78" s="15">
        <v>1.29</v>
      </c>
      <c r="AF78" s="15">
        <v>6.72</v>
      </c>
      <c r="AG78" s="15">
        <v>4.72</v>
      </c>
      <c r="AH78" s="109">
        <v>5.28</v>
      </c>
      <c r="AJ78" s="51">
        <f t="shared" si="4"/>
        <v>2.881979352465581</v>
      </c>
      <c r="AK78" s="15"/>
      <c r="AL78" s="15"/>
      <c r="AM78" s="114">
        <f t="shared" si="5"/>
        <v>1.9098669192832776</v>
      </c>
    </row>
    <row r="79" spans="19:39" x14ac:dyDescent="0.3">
      <c r="S79" s="118">
        <v>202201</v>
      </c>
      <c r="T79" s="15">
        <v>61</v>
      </c>
      <c r="U79" s="15">
        <v>-0.73</v>
      </c>
      <c r="V79" s="15">
        <v>-10.23</v>
      </c>
      <c r="W79" s="15">
        <v>-0.73</v>
      </c>
      <c r="X79" s="15">
        <v>-10.23</v>
      </c>
      <c r="Y79" s="15">
        <v>-5.69</v>
      </c>
      <c r="Z79" s="15">
        <v>17.600000000000001</v>
      </c>
      <c r="AA79" s="15">
        <v>-6.61</v>
      </c>
      <c r="AB79" s="15">
        <v>-8.31</v>
      </c>
      <c r="AC79" s="15">
        <v>-1.98</v>
      </c>
      <c r="AD79" s="15">
        <v>-2.1</v>
      </c>
      <c r="AE79" s="15">
        <v>-9</v>
      </c>
      <c r="AF79" s="15">
        <v>-8.66</v>
      </c>
      <c r="AG79" s="15">
        <v>-0.72</v>
      </c>
      <c r="AH79" s="109">
        <v>-6.17</v>
      </c>
      <c r="AJ79" s="51">
        <f t="shared" si="4"/>
        <v>-8.3918747964707308</v>
      </c>
      <c r="AK79" s="15"/>
      <c r="AL79" s="15"/>
      <c r="AM79" s="114">
        <f t="shared" si="5"/>
        <v>97.849187070350041</v>
      </c>
    </row>
    <row r="80" spans="19:39" x14ac:dyDescent="0.3">
      <c r="S80" s="118">
        <v>202202</v>
      </c>
      <c r="T80" s="15">
        <v>62</v>
      </c>
      <c r="U80" s="15">
        <v>-0.51</v>
      </c>
      <c r="V80" s="15">
        <v>-7.19</v>
      </c>
      <c r="W80" s="15">
        <v>-0.51</v>
      </c>
      <c r="X80" s="15">
        <v>-7.19</v>
      </c>
      <c r="Y80" s="15">
        <v>-0.33</v>
      </c>
      <c r="Z80" s="15">
        <v>8.1199999999999992</v>
      </c>
      <c r="AA80" s="15">
        <v>-3.52</v>
      </c>
      <c r="AB80" s="15">
        <v>-5.2</v>
      </c>
      <c r="AC80" s="15">
        <v>0.23</v>
      </c>
      <c r="AD80" s="15">
        <v>-1.1100000000000001</v>
      </c>
      <c r="AE80" s="15">
        <v>-1.56</v>
      </c>
      <c r="AF80" s="15">
        <v>-1.01</v>
      </c>
      <c r="AG80" s="15">
        <v>-1.7</v>
      </c>
      <c r="AH80" s="109">
        <v>0.23</v>
      </c>
      <c r="AJ80" s="51">
        <f t="shared" si="4"/>
        <v>-4.2198416124401703</v>
      </c>
      <c r="AK80" s="15"/>
      <c r="AL80" s="15"/>
      <c r="AM80" s="114">
        <f t="shared" si="5"/>
        <v>32.716588118411153</v>
      </c>
    </row>
    <row r="81" spans="19:39" x14ac:dyDescent="0.3">
      <c r="S81" s="118">
        <v>202203</v>
      </c>
      <c r="T81" s="15">
        <v>63</v>
      </c>
      <c r="U81" s="15">
        <v>0.4</v>
      </c>
      <c r="V81" s="15">
        <v>14.67</v>
      </c>
      <c r="W81" s="15">
        <v>0.4</v>
      </c>
      <c r="X81" s="15">
        <v>14.67</v>
      </c>
      <c r="Y81" s="15">
        <v>1.2</v>
      </c>
      <c r="Z81" s="15">
        <v>9.83</v>
      </c>
      <c r="AA81" s="15">
        <v>-0.25</v>
      </c>
      <c r="AB81" s="15">
        <v>3.23</v>
      </c>
      <c r="AC81" s="15">
        <v>-2.46</v>
      </c>
      <c r="AD81" s="15">
        <v>9.68</v>
      </c>
      <c r="AE81" s="15">
        <v>2.91</v>
      </c>
      <c r="AF81" s="15">
        <v>5.13</v>
      </c>
      <c r="AG81" s="15">
        <v>-0.99</v>
      </c>
      <c r="AH81" s="109">
        <v>5.1100000000000003</v>
      </c>
      <c r="AJ81" s="51">
        <f t="shared" si="4"/>
        <v>3.6744632247740108</v>
      </c>
      <c r="AK81" s="15"/>
      <c r="AL81" s="15"/>
      <c r="AM81" s="114">
        <f t="shared" si="5"/>
        <v>4.7282902980235892</v>
      </c>
    </row>
    <row r="82" spans="19:39" x14ac:dyDescent="0.3">
      <c r="S82" s="118">
        <v>202204</v>
      </c>
      <c r="T82" s="15">
        <v>64</v>
      </c>
      <c r="U82" s="15">
        <v>2.2000000000000002</v>
      </c>
      <c r="V82" s="15">
        <v>-16.97</v>
      </c>
      <c r="W82" s="15">
        <v>2.2000000000000002</v>
      </c>
      <c r="X82" s="15">
        <v>-16.97</v>
      </c>
      <c r="Y82" s="15">
        <v>-7.92</v>
      </c>
      <c r="Z82" s="15">
        <v>-1.1200000000000001</v>
      </c>
      <c r="AA82" s="15">
        <v>0.39</v>
      </c>
      <c r="AB82" s="15">
        <v>-12.66</v>
      </c>
      <c r="AC82" s="15">
        <v>-10.7</v>
      </c>
      <c r="AD82" s="15">
        <v>-3.71</v>
      </c>
      <c r="AE82" s="15">
        <v>-9.91</v>
      </c>
      <c r="AF82" s="15">
        <v>-6.8</v>
      </c>
      <c r="AG82" s="15">
        <v>-7.99</v>
      </c>
      <c r="AH82" s="109">
        <v>-10.29</v>
      </c>
      <c r="AJ82" s="51">
        <f t="shared" si="4"/>
        <v>-11.289181819861644</v>
      </c>
      <c r="AK82" s="15"/>
      <c r="AL82" s="15"/>
      <c r="AM82" s="114">
        <f t="shared" si="5"/>
        <v>163.56317172658854</v>
      </c>
    </row>
    <row r="83" spans="19:39" x14ac:dyDescent="0.3">
      <c r="S83" s="118">
        <v>202205</v>
      </c>
      <c r="T83" s="15">
        <v>65</v>
      </c>
      <c r="U83" s="15">
        <v>-1.68</v>
      </c>
      <c r="V83" s="15">
        <v>-8.84</v>
      </c>
      <c r="W83" s="15">
        <v>-1.68</v>
      </c>
      <c r="X83" s="15">
        <v>-8.84</v>
      </c>
      <c r="Y83" s="15">
        <v>-0.19</v>
      </c>
      <c r="Z83" s="15">
        <v>15.39</v>
      </c>
      <c r="AA83" s="15">
        <v>-1.1599999999999999</v>
      </c>
      <c r="AB83" s="15">
        <v>-2.16</v>
      </c>
      <c r="AC83" s="15">
        <v>8.5399999999999991</v>
      </c>
      <c r="AD83" s="15">
        <v>4.79</v>
      </c>
      <c r="AE83" s="15">
        <v>-4.12</v>
      </c>
      <c r="AF83" s="15">
        <v>0.99</v>
      </c>
      <c r="AG83" s="15">
        <v>2.8</v>
      </c>
      <c r="AH83" s="109">
        <v>-2.96</v>
      </c>
      <c r="AJ83" s="51">
        <f t="shared" ref="AJ83:AJ99" si="6">SUMPRODUCT(W83:AH83,$W$106:$AH$106)</f>
        <v>-1.4231267510441914</v>
      </c>
      <c r="AK83" s="15"/>
      <c r="AL83" s="15"/>
      <c r="AM83" s="114">
        <f t="shared" ref="AM83:AM99" si="7">(AJ83-$AJ$101)^2</f>
        <v>8.5446700266941242</v>
      </c>
    </row>
    <row r="84" spans="19:39" x14ac:dyDescent="0.3">
      <c r="S84" s="118">
        <v>202206</v>
      </c>
      <c r="T84" s="15">
        <v>66</v>
      </c>
      <c r="U84" s="15">
        <v>-3.9</v>
      </c>
      <c r="V84" s="15">
        <v>-11.97</v>
      </c>
      <c r="W84" s="15">
        <v>-3.9</v>
      </c>
      <c r="X84" s="15">
        <v>-11.97</v>
      </c>
      <c r="Y84" s="15">
        <v>-10.06</v>
      </c>
      <c r="Z84" s="15">
        <v>-16.25</v>
      </c>
      <c r="AA84" s="15">
        <v>-8.1199999999999992</v>
      </c>
      <c r="AB84" s="15">
        <v>-8.3699999999999992</v>
      </c>
      <c r="AC84" s="15">
        <v>-6.72</v>
      </c>
      <c r="AD84" s="15">
        <v>-6.55</v>
      </c>
      <c r="AE84" s="15">
        <v>-7.65</v>
      </c>
      <c r="AF84" s="15">
        <v>-2.0499999999999998</v>
      </c>
      <c r="AG84" s="15">
        <v>-9.0500000000000007</v>
      </c>
      <c r="AH84" s="109">
        <v>-11.29</v>
      </c>
      <c r="AJ84" s="51">
        <f t="shared" si="6"/>
        <v>-6.8915749375435569</v>
      </c>
      <c r="AK84" s="15"/>
      <c r="AL84" s="15"/>
      <c r="AM84" s="114">
        <f t="shared" si="7"/>
        <v>70.41853000137597</v>
      </c>
    </row>
    <row r="85" spans="19:39" x14ac:dyDescent="0.3">
      <c r="S85" s="118">
        <v>202207</v>
      </c>
      <c r="T85" s="15">
        <v>67</v>
      </c>
      <c r="U85" s="15">
        <v>4.21</v>
      </c>
      <c r="V85" s="15">
        <v>27.47</v>
      </c>
      <c r="W85" s="15">
        <v>4.21</v>
      </c>
      <c r="X85" s="15">
        <v>27.47</v>
      </c>
      <c r="Y85" s="15">
        <v>11.02</v>
      </c>
      <c r="Z85" s="15">
        <v>10.49</v>
      </c>
      <c r="AA85" s="15">
        <v>3.17</v>
      </c>
      <c r="AB85" s="15">
        <v>11.63</v>
      </c>
      <c r="AC85" s="15">
        <v>-0.4</v>
      </c>
      <c r="AD85" s="15">
        <v>6.26</v>
      </c>
      <c r="AE85" s="15">
        <v>14.64</v>
      </c>
      <c r="AF85" s="15">
        <v>2.75</v>
      </c>
      <c r="AG85" s="15">
        <v>7.38</v>
      </c>
      <c r="AH85" s="109">
        <v>10.82</v>
      </c>
      <c r="AJ85" s="51">
        <f t="shared" si="6"/>
        <v>9.5527192161789802</v>
      </c>
      <c r="AK85" s="15"/>
      <c r="AL85" s="15"/>
      <c r="AM85" s="114">
        <f t="shared" si="7"/>
        <v>64.846286708436281</v>
      </c>
    </row>
    <row r="86" spans="19:39" x14ac:dyDescent="0.3">
      <c r="S86" s="118">
        <v>202208</v>
      </c>
      <c r="T86" s="15">
        <v>68</v>
      </c>
      <c r="U86" s="15">
        <v>-1.89</v>
      </c>
      <c r="V86" s="15">
        <v>-5.77</v>
      </c>
      <c r="W86" s="15">
        <v>-1.89</v>
      </c>
      <c r="X86" s="15">
        <v>-5.77</v>
      </c>
      <c r="Y86" s="15">
        <v>-4.37</v>
      </c>
      <c r="Z86" s="15">
        <v>3.32</v>
      </c>
      <c r="AA86" s="15">
        <v>-1.61</v>
      </c>
      <c r="AB86" s="15">
        <v>-5.12</v>
      </c>
      <c r="AC86" s="15">
        <v>-3.01</v>
      </c>
      <c r="AD86" s="15">
        <v>0.09</v>
      </c>
      <c r="AE86" s="15">
        <v>-3.12</v>
      </c>
      <c r="AF86" s="15">
        <v>-5.07</v>
      </c>
      <c r="AG86" s="15">
        <v>-2.2400000000000002</v>
      </c>
      <c r="AH86" s="109">
        <v>-3.94</v>
      </c>
      <c r="AJ86" s="51">
        <f t="shared" si="6"/>
        <v>-5.1083035938880963</v>
      </c>
      <c r="AK86" s="15"/>
      <c r="AL86" s="15"/>
      <c r="AM86" s="114">
        <f t="shared" si="7"/>
        <v>43.669676443305214</v>
      </c>
    </row>
    <row r="87" spans="19:39" x14ac:dyDescent="0.3">
      <c r="S87" s="118">
        <v>202209</v>
      </c>
      <c r="T87" s="15">
        <v>69</v>
      </c>
      <c r="U87" s="15">
        <v>-8.32</v>
      </c>
      <c r="V87" s="15">
        <v>-6.68</v>
      </c>
      <c r="W87" s="15">
        <v>-8.32</v>
      </c>
      <c r="X87" s="15">
        <v>-6.68</v>
      </c>
      <c r="Y87" s="15">
        <v>-11.88</v>
      </c>
      <c r="Z87" s="15">
        <v>-9.1300000000000008</v>
      </c>
      <c r="AA87" s="15">
        <v>-10.73</v>
      </c>
      <c r="AB87" s="15">
        <v>-11.48</v>
      </c>
      <c r="AC87" s="15">
        <v>-13.94</v>
      </c>
      <c r="AD87" s="15">
        <v>-11.65</v>
      </c>
      <c r="AE87" s="15">
        <v>-7.61</v>
      </c>
      <c r="AF87" s="15">
        <v>-1.91</v>
      </c>
      <c r="AG87" s="15">
        <v>-7.74</v>
      </c>
      <c r="AH87" s="109">
        <v>-8.27</v>
      </c>
      <c r="AJ87" s="51">
        <f t="shared" si="6"/>
        <v>-9.2413088861089925</v>
      </c>
      <c r="AK87" s="15"/>
      <c r="AL87" s="15"/>
      <c r="AM87" s="114">
        <f t="shared" si="7"/>
        <v>115.37571667508233</v>
      </c>
    </row>
    <row r="88" spans="19:39" x14ac:dyDescent="0.3">
      <c r="S88" s="118">
        <v>202210</v>
      </c>
      <c r="T88" s="15">
        <v>70</v>
      </c>
      <c r="U88" s="15">
        <v>9.98</v>
      </c>
      <c r="V88" s="15">
        <v>-6.61</v>
      </c>
      <c r="W88" s="15">
        <v>9.98</v>
      </c>
      <c r="X88" s="15">
        <v>-6.61</v>
      </c>
      <c r="Y88" s="15">
        <v>14.84</v>
      </c>
      <c r="Z88" s="15">
        <v>23.61</v>
      </c>
      <c r="AA88" s="15">
        <v>6.91</v>
      </c>
      <c r="AB88" s="15">
        <v>4.9800000000000004</v>
      </c>
      <c r="AC88" s="15">
        <v>10.58</v>
      </c>
      <c r="AD88" s="15">
        <v>3.51</v>
      </c>
      <c r="AE88" s="15">
        <v>4.25</v>
      </c>
      <c r="AF88" s="15">
        <v>8.8000000000000007</v>
      </c>
      <c r="AG88" s="15">
        <v>12.74</v>
      </c>
      <c r="AH88" s="109">
        <v>9.86</v>
      </c>
      <c r="AJ88" s="51">
        <f t="shared" si="6"/>
        <v>5.8736050113969611</v>
      </c>
      <c r="AK88" s="15"/>
      <c r="AL88" s="15"/>
      <c r="AM88" s="114">
        <f t="shared" si="7"/>
        <v>19.128420759771785</v>
      </c>
    </row>
    <row r="89" spans="19:39" x14ac:dyDescent="0.3">
      <c r="S89" s="118">
        <v>202211</v>
      </c>
      <c r="T89" s="15">
        <v>71</v>
      </c>
      <c r="U89" s="15">
        <v>5.3</v>
      </c>
      <c r="V89" s="15">
        <v>-8.1</v>
      </c>
      <c r="W89" s="15">
        <v>5.3</v>
      </c>
      <c r="X89" s="15">
        <v>-8.1</v>
      </c>
      <c r="Y89" s="15">
        <v>8.6300000000000008</v>
      </c>
      <c r="Z89" s="15">
        <v>0.99</v>
      </c>
      <c r="AA89" s="15">
        <v>9.91</v>
      </c>
      <c r="AB89" s="15">
        <v>5.3</v>
      </c>
      <c r="AC89" s="15">
        <v>2.15</v>
      </c>
      <c r="AD89" s="15">
        <v>6.78</v>
      </c>
      <c r="AE89" s="15">
        <v>3.85</v>
      </c>
      <c r="AF89" s="15">
        <v>5.35</v>
      </c>
      <c r="AG89" s="15">
        <v>4.79</v>
      </c>
      <c r="AH89" s="109">
        <v>7.95</v>
      </c>
      <c r="AJ89" s="51">
        <f t="shared" si="6"/>
        <v>5.3116963951815013</v>
      </c>
      <c r="AK89" s="15"/>
      <c r="AL89" s="15"/>
      <c r="AM89" s="114">
        <f t="shared" si="7"/>
        <v>14.529029377712915</v>
      </c>
    </row>
    <row r="90" spans="19:39" x14ac:dyDescent="0.3">
      <c r="S90" s="118">
        <v>202212</v>
      </c>
      <c r="T90" s="15">
        <v>72</v>
      </c>
      <c r="U90" s="15">
        <v>-2.66</v>
      </c>
      <c r="V90" s="15">
        <v>-28.07</v>
      </c>
      <c r="W90" s="15">
        <v>-2.66</v>
      </c>
      <c r="X90" s="15">
        <v>-28.07</v>
      </c>
      <c r="Y90" s="15">
        <v>-2.42</v>
      </c>
      <c r="Z90" s="15">
        <v>-4.17</v>
      </c>
      <c r="AA90" s="15">
        <v>-2.2000000000000002</v>
      </c>
      <c r="AB90" s="15">
        <v>-7.95</v>
      </c>
      <c r="AC90" s="15">
        <v>-6.81</v>
      </c>
      <c r="AD90" s="15">
        <v>-1.21</v>
      </c>
      <c r="AE90" s="15">
        <v>-7.97</v>
      </c>
      <c r="AF90" s="15">
        <v>-1.74</v>
      </c>
      <c r="AG90" s="15">
        <v>-5.54</v>
      </c>
      <c r="AH90" s="109">
        <v>-5.05</v>
      </c>
      <c r="AJ90" s="51">
        <f t="shared" si="6"/>
        <v>-6.497307019614575</v>
      </c>
      <c r="AK90" s="15"/>
      <c r="AL90" s="15"/>
      <c r="AM90" s="114">
        <f t="shared" si="7"/>
        <v>63.956919631703073</v>
      </c>
    </row>
    <row r="91" spans="19:39" x14ac:dyDescent="0.3">
      <c r="S91" s="118">
        <v>202301</v>
      </c>
      <c r="T91" s="15">
        <v>73</v>
      </c>
      <c r="U91" s="15">
        <v>-0.37</v>
      </c>
      <c r="V91" s="15">
        <v>29.03</v>
      </c>
      <c r="W91" s="15">
        <v>-0.37</v>
      </c>
      <c r="X91" s="15">
        <v>29.03</v>
      </c>
      <c r="Y91" s="15">
        <v>7.25</v>
      </c>
      <c r="Z91" s="15">
        <v>2.82</v>
      </c>
      <c r="AA91" s="15">
        <v>3.08</v>
      </c>
      <c r="AB91" s="15">
        <v>9.67</v>
      </c>
      <c r="AC91" s="15">
        <v>13.53</v>
      </c>
      <c r="AD91" s="15">
        <v>-1.24</v>
      </c>
      <c r="AE91" s="15">
        <v>9.74</v>
      </c>
      <c r="AF91" s="15">
        <v>-1.03</v>
      </c>
      <c r="AG91" s="15">
        <v>6.37</v>
      </c>
      <c r="AH91" s="109">
        <v>9.1</v>
      </c>
      <c r="AJ91" s="51">
        <f t="shared" si="6"/>
        <v>7.1669702312585377</v>
      </c>
      <c r="AK91" s="15"/>
      <c r="AL91" s="15"/>
      <c r="AM91" s="114">
        <f t="shared" si="7"/>
        <v>32.114551555395991</v>
      </c>
    </row>
    <row r="92" spans="19:39" x14ac:dyDescent="0.3">
      <c r="S92" s="118">
        <v>202302</v>
      </c>
      <c r="T92" s="15">
        <v>74</v>
      </c>
      <c r="U92" s="15">
        <v>-2.1800000000000002</v>
      </c>
      <c r="V92" s="15">
        <v>11</v>
      </c>
      <c r="W92" s="15">
        <v>-2.1800000000000002</v>
      </c>
      <c r="X92" s="15">
        <v>11</v>
      </c>
      <c r="Y92" s="15">
        <v>-1.06</v>
      </c>
      <c r="Z92" s="15">
        <v>-6.84</v>
      </c>
      <c r="AA92" s="15">
        <v>-3.61</v>
      </c>
      <c r="AB92" s="15">
        <v>-0.19</v>
      </c>
      <c r="AC92" s="15">
        <v>-6.5</v>
      </c>
      <c r="AD92" s="15">
        <v>-5.32</v>
      </c>
      <c r="AE92" s="15">
        <v>-4.6500000000000004</v>
      </c>
      <c r="AF92" s="15">
        <v>-4.29</v>
      </c>
      <c r="AG92" s="15">
        <v>-2.83</v>
      </c>
      <c r="AH92" s="109">
        <v>-2.59</v>
      </c>
      <c r="AJ92" s="51">
        <f t="shared" si="6"/>
        <v>-1.1491048605718115</v>
      </c>
      <c r="AK92" s="15"/>
      <c r="AL92" s="15"/>
      <c r="AM92" s="114">
        <f t="shared" si="7"/>
        <v>7.0177565840770804</v>
      </c>
    </row>
    <row r="93" spans="19:39" x14ac:dyDescent="0.3">
      <c r="S93" s="118">
        <v>202303</v>
      </c>
      <c r="T93" s="15">
        <v>75</v>
      </c>
      <c r="U93" s="15">
        <v>3.13</v>
      </c>
      <c r="V93" s="15">
        <v>-0.62</v>
      </c>
      <c r="W93" s="15">
        <v>3.13</v>
      </c>
      <c r="X93" s="15">
        <v>-0.62</v>
      </c>
      <c r="Y93" s="15">
        <v>-0.17</v>
      </c>
      <c r="Z93" s="15">
        <v>-0.32</v>
      </c>
      <c r="AA93" s="15">
        <v>1.61</v>
      </c>
      <c r="AB93" s="15">
        <v>10.42</v>
      </c>
      <c r="AC93" s="15">
        <v>-0.13</v>
      </c>
      <c r="AD93" s="15">
        <v>3.89</v>
      </c>
      <c r="AE93" s="15">
        <v>3.49</v>
      </c>
      <c r="AF93" s="15">
        <v>2.4900000000000002</v>
      </c>
      <c r="AG93" s="15">
        <v>-8.66</v>
      </c>
      <c r="AH93" s="109">
        <v>0.94</v>
      </c>
      <c r="AJ93" s="51">
        <f t="shared" si="6"/>
        <v>8.5649508315293605</v>
      </c>
      <c r="AK93" s="15"/>
      <c r="AL93" s="15"/>
      <c r="AM93" s="114">
        <f t="shared" si="7"/>
        <v>49.913530193863529</v>
      </c>
    </row>
    <row r="94" spans="19:39" x14ac:dyDescent="0.3">
      <c r="S94" s="118">
        <v>202304</v>
      </c>
      <c r="T94" s="15">
        <v>76</v>
      </c>
      <c r="U94" s="15">
        <v>3.16</v>
      </c>
      <c r="V94" s="15">
        <v>-15.24</v>
      </c>
      <c r="W94" s="15">
        <v>3.16</v>
      </c>
      <c r="X94" s="15">
        <v>-15.24</v>
      </c>
      <c r="Y94" s="15">
        <v>-2.0099999999999998</v>
      </c>
      <c r="Z94" s="15">
        <v>2.59</v>
      </c>
      <c r="AA94" s="15">
        <v>2.62</v>
      </c>
      <c r="AB94" s="15">
        <v>0.28000000000000003</v>
      </c>
      <c r="AC94" s="15">
        <v>0.99</v>
      </c>
      <c r="AD94" s="15">
        <v>1.72</v>
      </c>
      <c r="AE94" s="15">
        <v>2.19</v>
      </c>
      <c r="AF94" s="15">
        <v>4.12</v>
      </c>
      <c r="AG94" s="15">
        <v>1.97</v>
      </c>
      <c r="AH94" s="109">
        <v>1.49</v>
      </c>
      <c r="AJ94" s="51">
        <f t="shared" si="6"/>
        <v>1.1782835766236248</v>
      </c>
      <c r="AK94" s="15"/>
      <c r="AL94" s="15"/>
      <c r="AM94" s="114">
        <f t="shared" si="7"/>
        <v>0.10350145971413956</v>
      </c>
    </row>
    <row r="95" spans="19:39" x14ac:dyDescent="0.3">
      <c r="S95" s="118">
        <v>202305</v>
      </c>
      <c r="T95" s="15">
        <v>77</v>
      </c>
      <c r="U95" s="15">
        <v>-5.35</v>
      </c>
      <c r="V95" s="15">
        <v>13.52</v>
      </c>
      <c r="W95" s="15">
        <v>-5.35</v>
      </c>
      <c r="X95" s="15">
        <v>13.52</v>
      </c>
      <c r="Y95" s="15">
        <v>-4.1399999999999997</v>
      </c>
      <c r="Z95" s="15">
        <v>-9.51</v>
      </c>
      <c r="AA95" s="15">
        <v>-8.5299999999999994</v>
      </c>
      <c r="AB95" s="15">
        <v>8.25</v>
      </c>
      <c r="AC95" s="15">
        <v>-9.4</v>
      </c>
      <c r="AD95" s="15">
        <v>-5.82</v>
      </c>
      <c r="AE95" s="15">
        <v>0.62</v>
      </c>
      <c r="AF95" s="15">
        <v>-3.67</v>
      </c>
      <c r="AG95" s="15">
        <v>-3.77</v>
      </c>
      <c r="AH95" s="109">
        <v>-0.84</v>
      </c>
      <c r="AJ95" s="51">
        <f t="shared" si="6"/>
        <v>5.4615780546649813</v>
      </c>
      <c r="AK95" s="15"/>
      <c r="AL95" s="15"/>
      <c r="AM95" s="114">
        <f t="shared" si="7"/>
        <v>15.694100650644625</v>
      </c>
    </row>
    <row r="96" spans="19:39" x14ac:dyDescent="0.3">
      <c r="S96" s="118">
        <v>202306</v>
      </c>
      <c r="T96" s="15">
        <v>78</v>
      </c>
      <c r="U96" s="15">
        <v>2.84</v>
      </c>
      <c r="V96" s="15">
        <v>24.66</v>
      </c>
      <c r="W96" s="15">
        <v>2.84</v>
      </c>
      <c r="X96" s="15">
        <v>24.66</v>
      </c>
      <c r="Y96" s="15">
        <v>11.58</v>
      </c>
      <c r="Z96" s="15">
        <v>6.42</v>
      </c>
      <c r="AA96" s="15">
        <v>8.69</v>
      </c>
      <c r="AB96" s="15">
        <v>5.87</v>
      </c>
      <c r="AC96" s="15">
        <v>4.63</v>
      </c>
      <c r="AD96" s="15">
        <v>2.61</v>
      </c>
      <c r="AE96" s="15">
        <v>7.89</v>
      </c>
      <c r="AF96" s="15">
        <v>4.66</v>
      </c>
      <c r="AG96" s="15">
        <v>5.87</v>
      </c>
      <c r="AH96" s="109">
        <v>9.82</v>
      </c>
      <c r="AJ96" s="51">
        <f t="shared" si="6"/>
        <v>5.5869470959075791</v>
      </c>
      <c r="AK96" s="15"/>
      <c r="AL96" s="15"/>
      <c r="AM96" s="114">
        <f t="shared" si="7"/>
        <v>16.703136531158489</v>
      </c>
    </row>
    <row r="97" spans="18:42" x14ac:dyDescent="0.3">
      <c r="S97" s="118">
        <v>202307</v>
      </c>
      <c r="T97" s="15">
        <v>79</v>
      </c>
      <c r="U97" s="15">
        <v>2.3199999999999998</v>
      </c>
      <c r="V97" s="15">
        <v>2.73</v>
      </c>
      <c r="W97" s="15">
        <v>2.3199999999999998</v>
      </c>
      <c r="X97" s="15">
        <v>2.73</v>
      </c>
      <c r="Y97" s="15">
        <v>3.81</v>
      </c>
      <c r="Z97" s="15">
        <v>7.34</v>
      </c>
      <c r="AA97" s="15">
        <v>1.79</v>
      </c>
      <c r="AB97" s="15">
        <v>4.32</v>
      </c>
      <c r="AC97" s="15">
        <v>0.98</v>
      </c>
      <c r="AD97" s="15">
        <v>2.79</v>
      </c>
      <c r="AE97" s="15">
        <v>2.2799999999999998</v>
      </c>
      <c r="AF97" s="15">
        <v>-0.11</v>
      </c>
      <c r="AG97" s="15">
        <v>6.4</v>
      </c>
      <c r="AH97" s="109">
        <v>3.51</v>
      </c>
      <c r="AJ97" s="51">
        <f t="shared" si="6"/>
        <v>3.2836988898059416</v>
      </c>
      <c r="AK97" s="15"/>
      <c r="AL97" s="15"/>
      <c r="AM97" s="114">
        <f t="shared" si="7"/>
        <v>3.1815817148354748</v>
      </c>
    </row>
    <row r="98" spans="18:42" x14ac:dyDescent="0.3">
      <c r="S98" s="118">
        <v>202308</v>
      </c>
      <c r="T98" s="15">
        <v>80</v>
      </c>
      <c r="U98" s="15">
        <v>-3.77</v>
      </c>
      <c r="V98" s="15">
        <v>-4.3099999999999996</v>
      </c>
      <c r="W98" s="15">
        <v>-3.77</v>
      </c>
      <c r="X98" s="15">
        <v>-4.3099999999999996</v>
      </c>
      <c r="Y98" s="15">
        <v>-2.21</v>
      </c>
      <c r="Z98" s="15">
        <v>1.95</v>
      </c>
      <c r="AA98" s="15">
        <v>-2.75</v>
      </c>
      <c r="AB98" s="15">
        <v>-1.67</v>
      </c>
      <c r="AC98" s="15">
        <v>0.14000000000000001</v>
      </c>
      <c r="AD98" s="15">
        <v>-5.29</v>
      </c>
      <c r="AE98" s="15">
        <v>-0.4</v>
      </c>
      <c r="AF98" s="15">
        <v>-0.22</v>
      </c>
      <c r="AG98" s="15">
        <v>-3.61</v>
      </c>
      <c r="AH98" s="109">
        <v>-2.98</v>
      </c>
      <c r="AJ98" s="51">
        <f t="shared" si="6"/>
        <v>-1.3308043767559736</v>
      </c>
      <c r="AK98" s="15"/>
      <c r="AL98" s="15"/>
      <c r="AM98" s="114">
        <f t="shared" si="7"/>
        <v>8.0134534427259716</v>
      </c>
    </row>
    <row r="99" spans="18:42" ht="15" thickBot="1" x14ac:dyDescent="0.35">
      <c r="S99" s="117">
        <v>202309</v>
      </c>
      <c r="T99" s="116">
        <v>81</v>
      </c>
      <c r="U99" s="116">
        <v>-4.57</v>
      </c>
      <c r="V99" s="116">
        <v>-2.58</v>
      </c>
      <c r="W99" s="116">
        <v>-4.57</v>
      </c>
      <c r="X99" s="116">
        <v>-2.58</v>
      </c>
      <c r="Y99" s="116">
        <v>-7.3</v>
      </c>
      <c r="Z99" s="116">
        <v>3.17</v>
      </c>
      <c r="AA99" s="116">
        <v>-6.57</v>
      </c>
      <c r="AB99" s="116">
        <v>-5.96</v>
      </c>
      <c r="AC99" s="116">
        <v>-3.22</v>
      </c>
      <c r="AD99" s="116">
        <v>-5.04</v>
      </c>
      <c r="AE99" s="116">
        <v>-5.68</v>
      </c>
      <c r="AF99" s="116">
        <v>-4.71</v>
      </c>
      <c r="AG99" s="116">
        <v>-2.04</v>
      </c>
      <c r="AH99" s="115">
        <v>-5.57</v>
      </c>
      <c r="AJ99" s="51">
        <f t="shared" si="6"/>
        <v>-5.667589975220281</v>
      </c>
      <c r="AK99" s="15"/>
      <c r="AL99" s="15"/>
      <c r="AM99" s="114">
        <f t="shared" si="7"/>
        <v>51.374346111785691</v>
      </c>
    </row>
    <row r="100" spans="18:42" ht="15" thickBot="1" x14ac:dyDescent="0.35">
      <c r="AH100" s="15"/>
      <c r="AI100" s="15"/>
      <c r="AJ100" s="15"/>
      <c r="AK100" s="15"/>
      <c r="AL100" s="15"/>
    </row>
    <row r="101" spans="18:42" ht="15" thickBot="1" x14ac:dyDescent="0.35">
      <c r="AJ101" s="113">
        <f>AVERAGE(AJ19:AJ99)</f>
        <v>1.5000000041092905</v>
      </c>
      <c r="AK101" s="107" t="s">
        <v>149</v>
      </c>
      <c r="AL101" s="99"/>
      <c r="AM101" s="108">
        <f>AVERAGE(AM19:AM99)</f>
        <v>27.308681756562468</v>
      </c>
      <c r="AN101" s="149" t="s">
        <v>148</v>
      </c>
      <c r="AO101" s="150"/>
      <c r="AP101" s="150"/>
    </row>
    <row r="102" spans="18:42" ht="15" thickBot="1" x14ac:dyDescent="0.35">
      <c r="S102" s="147" t="s">
        <v>147</v>
      </c>
      <c r="T102" s="147"/>
      <c r="U102" s="102"/>
      <c r="V102" s="102"/>
      <c r="W102" s="112" t="s">
        <v>146</v>
      </c>
      <c r="X102" s="111" t="s">
        <v>145</v>
      </c>
      <c r="Y102" s="111" t="s">
        <v>144</v>
      </c>
      <c r="Z102" s="111" t="s">
        <v>143</v>
      </c>
      <c r="AA102" s="111" t="s">
        <v>142</v>
      </c>
      <c r="AB102" s="111" t="s">
        <v>141</v>
      </c>
      <c r="AC102" s="111" t="s">
        <v>140</v>
      </c>
      <c r="AD102" s="111" t="s">
        <v>139</v>
      </c>
      <c r="AE102" s="111" t="s">
        <v>138</v>
      </c>
      <c r="AF102" s="111" t="s">
        <v>137</v>
      </c>
      <c r="AG102" s="111" t="s">
        <v>136</v>
      </c>
      <c r="AH102" s="110" t="s">
        <v>135</v>
      </c>
      <c r="AJ102" s="15" t="s">
        <v>37</v>
      </c>
      <c r="AK102" s="99" t="s">
        <v>134</v>
      </c>
      <c r="AL102" s="109"/>
      <c r="AM102" s="108">
        <f>SQRT(AM101)</f>
        <v>5.2257709246160484</v>
      </c>
      <c r="AN102" s="149" t="s">
        <v>133</v>
      </c>
      <c r="AO102" s="150"/>
      <c r="AP102" s="150"/>
    </row>
    <row r="103" spans="18:42" ht="29.4" thickBot="1" x14ac:dyDescent="0.35">
      <c r="T103" s="106" t="s">
        <v>132</v>
      </c>
      <c r="U103" s="102">
        <v>0.51231884057971044</v>
      </c>
      <c r="V103" s="102">
        <v>2.2234782608695656</v>
      </c>
      <c r="W103" s="104">
        <v>0.53308641975308679</v>
      </c>
      <c r="X103" s="104">
        <v>2.0843209876543209</v>
      </c>
      <c r="Y103" s="104">
        <v>1.01320987654321</v>
      </c>
      <c r="Z103" s="104">
        <v>1.1541975308641974</v>
      </c>
      <c r="AA103" s="104">
        <v>0.70049382716049424</v>
      </c>
      <c r="AB103" s="104">
        <v>1.6877777777777778</v>
      </c>
      <c r="AC103" s="104">
        <v>0.15617283950617289</v>
      </c>
      <c r="AD103" s="104">
        <v>0.56370370370370371</v>
      </c>
      <c r="AE103" s="104">
        <v>1.1583950617283949</v>
      </c>
      <c r="AF103" s="104">
        <v>0.88506172839506203</v>
      </c>
      <c r="AG103" s="104">
        <v>0.87901234567901221</v>
      </c>
      <c r="AH103" s="104">
        <v>0.8716049382716049</v>
      </c>
      <c r="AJ103" s="105" t="s">
        <v>131</v>
      </c>
      <c r="AK103" s="15"/>
      <c r="AL103" s="15"/>
      <c r="AM103" s="15"/>
      <c r="AN103" s="15"/>
      <c r="AP103" s="15"/>
    </row>
    <row r="104" spans="18:42" ht="15" thickBot="1" x14ac:dyDescent="0.35">
      <c r="T104" s="102" t="s">
        <v>130</v>
      </c>
      <c r="U104" s="102">
        <v>4.1654152827840383</v>
      </c>
      <c r="V104" s="102">
        <v>11.095142928207526</v>
      </c>
      <c r="W104" s="104">
        <v>4.2000810227268115</v>
      </c>
      <c r="X104" s="104">
        <v>11.863671588142008</v>
      </c>
      <c r="Y104" s="104">
        <v>6.1762669669720278</v>
      </c>
      <c r="Z104" s="104">
        <v>9.8706954817943249</v>
      </c>
      <c r="AA104" s="104">
        <v>4.7237113733642513</v>
      </c>
      <c r="AB104" s="104">
        <v>5.859862636910254</v>
      </c>
      <c r="AC104" s="104">
        <v>5.2588647246671716</v>
      </c>
      <c r="AD104" s="104">
        <v>4.3948933453665031</v>
      </c>
      <c r="AE104" s="104">
        <v>5.3572066281105792</v>
      </c>
      <c r="AF104" s="104">
        <v>4.3158450879694579</v>
      </c>
      <c r="AG104" s="104">
        <v>5.8047914659193873</v>
      </c>
      <c r="AH104" s="104">
        <v>5.594324605753898</v>
      </c>
      <c r="AJ104" s="103">
        <v>1.5</v>
      </c>
      <c r="AK104" s="15"/>
      <c r="AL104" s="15"/>
      <c r="AM104" s="15"/>
      <c r="AN104" s="15"/>
      <c r="AP104" s="15"/>
    </row>
    <row r="105" spans="18:42" x14ac:dyDescent="0.3">
      <c r="AK105" s="15"/>
      <c r="AL105" s="15"/>
      <c r="AM105" s="15"/>
      <c r="AN105" s="15"/>
      <c r="AP105" s="15"/>
    </row>
    <row r="106" spans="18:42" x14ac:dyDescent="0.3">
      <c r="S106" s="147" t="s">
        <v>88</v>
      </c>
      <c r="T106" s="147"/>
      <c r="U106" s="102"/>
      <c r="V106" s="102"/>
      <c r="W106" s="101">
        <v>0</v>
      </c>
      <c r="X106" s="101">
        <v>0</v>
      </c>
      <c r="Y106" s="101">
        <v>0</v>
      </c>
      <c r="Z106" s="101">
        <v>0</v>
      </c>
      <c r="AA106" s="101">
        <v>0</v>
      </c>
      <c r="AB106" s="101">
        <v>0.76607198412879307</v>
      </c>
      <c r="AC106" s="101">
        <v>0</v>
      </c>
      <c r="AD106" s="101">
        <v>0</v>
      </c>
      <c r="AE106" s="101">
        <v>0</v>
      </c>
      <c r="AF106" s="101">
        <v>0.23392801482222397</v>
      </c>
      <c r="AG106" s="42">
        <v>0</v>
      </c>
      <c r="AH106" s="42">
        <v>0</v>
      </c>
      <c r="AI106" s="100">
        <f>SUM(W106:AH106)</f>
        <v>0.9999999989510171</v>
      </c>
      <c r="AJ106" s="73" t="s">
        <v>14</v>
      </c>
      <c r="AK106" s="15">
        <v>1</v>
      </c>
      <c r="AL106" s="15"/>
      <c r="AM106" s="15"/>
      <c r="AN106" s="15"/>
      <c r="AP106" s="15"/>
    </row>
    <row r="107" spans="18:42" x14ac:dyDescent="0.3">
      <c r="R107" s="150" t="s">
        <v>129</v>
      </c>
      <c r="S107" s="150"/>
      <c r="T107" s="150"/>
      <c r="W107" s="15" t="s">
        <v>1</v>
      </c>
      <c r="X107" s="15"/>
      <c r="Y107" s="15"/>
      <c r="Z107" s="15" t="s">
        <v>1</v>
      </c>
      <c r="AA107" s="15"/>
      <c r="AB107" s="15"/>
      <c r="AC107" s="15"/>
      <c r="AD107" s="15"/>
      <c r="AE107" s="15"/>
      <c r="AF107" s="15" t="s">
        <v>37</v>
      </c>
      <c r="AG107" s="15"/>
      <c r="AH107" s="15"/>
      <c r="AI107" s="150" t="s">
        <v>128</v>
      </c>
      <c r="AJ107" s="150"/>
      <c r="AK107" s="150"/>
      <c r="AL107" s="15"/>
      <c r="AM107" s="15"/>
      <c r="AN107" s="15"/>
      <c r="AO107" s="15"/>
      <c r="AP107" s="15"/>
    </row>
    <row r="108" spans="18:42" x14ac:dyDescent="0.3">
      <c r="W108" s="15">
        <v>0.01</v>
      </c>
      <c r="X108" s="15"/>
      <c r="Y108" s="15"/>
      <c r="Z108" s="15">
        <v>0.02</v>
      </c>
      <c r="AA108" s="15"/>
      <c r="AB108" s="15"/>
      <c r="AC108" s="15"/>
      <c r="AD108" s="15"/>
      <c r="AE108" s="15"/>
      <c r="AF108" s="15">
        <v>7.0000000000000007E-2</v>
      </c>
      <c r="AG108" s="15"/>
      <c r="AH108" s="15"/>
      <c r="AK108" s="15"/>
      <c r="AL108" s="15"/>
      <c r="AM108" s="15"/>
      <c r="AN108" s="15"/>
      <c r="AO108" s="15"/>
      <c r="AP108" s="15"/>
    </row>
    <row r="109" spans="18:42" x14ac:dyDescent="0.3">
      <c r="AK109" s="15"/>
      <c r="AL109" s="15"/>
      <c r="AM109" s="15"/>
      <c r="AN109" s="15"/>
      <c r="AO109" s="15"/>
      <c r="AP109" s="15"/>
    </row>
    <row r="110" spans="18:42" x14ac:dyDescent="0.3">
      <c r="S110" t="s">
        <v>127</v>
      </c>
      <c r="AH110" s="15"/>
      <c r="AI110" s="15"/>
      <c r="AJ110" s="15"/>
      <c r="AK110" s="15"/>
      <c r="AL110" s="15"/>
      <c r="AM110" s="15"/>
    </row>
    <row r="111" spans="18:42" x14ac:dyDescent="0.3">
      <c r="AH111" s="15"/>
      <c r="AI111" s="15"/>
      <c r="AJ111" s="15"/>
      <c r="AK111" s="15"/>
      <c r="AL111" s="15"/>
      <c r="AM111" s="15"/>
    </row>
  </sheetData>
  <mergeCells count="11">
    <mergeCell ref="S16:AH16"/>
    <mergeCell ref="S17:S18"/>
    <mergeCell ref="T17:T18"/>
    <mergeCell ref="W17:AH17"/>
    <mergeCell ref="AL18:AN18"/>
    <mergeCell ref="AN101:AP101"/>
    <mergeCell ref="S102:T102"/>
    <mergeCell ref="AN102:AP102"/>
    <mergeCell ref="S106:T106"/>
    <mergeCell ref="R107:T107"/>
    <mergeCell ref="AI107:AK107"/>
  </mergeCells>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0F1F85-6805-4658-8A4F-96F5F3D7CEED}">
  <dimension ref="A1:E26"/>
  <sheetViews>
    <sheetView showGridLines="0" workbookViewId="0">
      <selection sqref="A1:F28"/>
    </sheetView>
  </sheetViews>
  <sheetFormatPr defaultRowHeight="14.4" x14ac:dyDescent="0.3"/>
  <cols>
    <col min="1" max="1" width="2.33203125" customWidth="1"/>
    <col min="2" max="2" width="8.33203125" bestFit="1" customWidth="1"/>
    <col min="3" max="3" width="25.5546875" bestFit="1" customWidth="1"/>
    <col min="4" max="5" width="12" bestFit="1" customWidth="1"/>
  </cols>
  <sheetData>
    <row r="1" spans="1:5" x14ac:dyDescent="0.3">
      <c r="A1" s="43" t="s">
        <v>126</v>
      </c>
    </row>
    <row r="2" spans="1:5" x14ac:dyDescent="0.3">
      <c r="A2" s="43" t="s">
        <v>125</v>
      </c>
    </row>
    <row r="3" spans="1:5" x14ac:dyDescent="0.3">
      <c r="A3" s="43" t="s">
        <v>124</v>
      </c>
    </row>
    <row r="6" spans="1:5" ht="15" thickBot="1" x14ac:dyDescent="0.35">
      <c r="A6" t="s">
        <v>123</v>
      </c>
    </row>
    <row r="7" spans="1:5" x14ac:dyDescent="0.3">
      <c r="B7" s="98"/>
      <c r="C7" s="98"/>
      <c r="D7" s="98" t="s">
        <v>95</v>
      </c>
      <c r="E7" s="98" t="s">
        <v>122</v>
      </c>
    </row>
    <row r="8" spans="1:5" ht="15" thickBot="1" x14ac:dyDescent="0.35">
      <c r="B8" s="97" t="s">
        <v>93</v>
      </c>
      <c r="C8" s="97" t="s">
        <v>92</v>
      </c>
      <c r="D8" s="97" t="s">
        <v>91</v>
      </c>
      <c r="E8" s="97" t="s">
        <v>121</v>
      </c>
    </row>
    <row r="9" spans="1:5" x14ac:dyDescent="0.3">
      <c r="B9" s="96" t="s">
        <v>120</v>
      </c>
      <c r="C9" s="96" t="s">
        <v>119</v>
      </c>
      <c r="D9" s="96">
        <v>0</v>
      </c>
      <c r="E9" s="96">
        <v>5.9375246087342317</v>
      </c>
    </row>
    <row r="10" spans="1:5" x14ac:dyDescent="0.3">
      <c r="B10" s="96" t="s">
        <v>118</v>
      </c>
      <c r="C10" s="96" t="s">
        <v>117</v>
      </c>
      <c r="D10" s="96">
        <v>0</v>
      </c>
      <c r="E10" s="96">
        <v>14.76533855275763</v>
      </c>
    </row>
    <row r="11" spans="1:5" x14ac:dyDescent="0.3">
      <c r="B11" s="96" t="s">
        <v>116</v>
      </c>
      <c r="C11" s="96" t="s">
        <v>115</v>
      </c>
      <c r="D11" s="96">
        <v>0</v>
      </c>
      <c r="E11" s="96">
        <v>12.955891736124602</v>
      </c>
    </row>
    <row r="12" spans="1:5" x14ac:dyDescent="0.3">
      <c r="B12" s="96" t="s">
        <v>114</v>
      </c>
      <c r="C12" s="96" t="s">
        <v>113</v>
      </c>
      <c r="D12" s="96">
        <v>0</v>
      </c>
      <c r="E12" s="96">
        <v>3.8707227770967085</v>
      </c>
    </row>
    <row r="13" spans="1:5" x14ac:dyDescent="0.3">
      <c r="B13" s="96" t="s">
        <v>112</v>
      </c>
      <c r="C13" s="96" t="s">
        <v>111</v>
      </c>
      <c r="D13" s="96">
        <v>0</v>
      </c>
      <c r="E13" s="96">
        <v>6.4790860960530612</v>
      </c>
    </row>
    <row r="14" spans="1:5" x14ac:dyDescent="0.3">
      <c r="B14" s="96" t="s">
        <v>110</v>
      </c>
      <c r="C14" s="96" t="s">
        <v>109</v>
      </c>
      <c r="D14" s="96">
        <v>0.76607197871092303</v>
      </c>
      <c r="E14" s="96">
        <v>0</v>
      </c>
    </row>
    <row r="15" spans="1:5" x14ac:dyDescent="0.3">
      <c r="B15" s="96" t="s">
        <v>108</v>
      </c>
      <c r="C15" s="96" t="s">
        <v>107</v>
      </c>
      <c r="D15" s="96">
        <v>0</v>
      </c>
      <c r="E15" s="96">
        <v>24.035290050746379</v>
      </c>
    </row>
    <row r="16" spans="1:5" x14ac:dyDescent="0.3">
      <c r="B16" s="96" t="s">
        <v>106</v>
      </c>
      <c r="C16" s="96" t="s">
        <v>105</v>
      </c>
      <c r="D16" s="96">
        <v>0</v>
      </c>
      <c r="E16" s="96">
        <v>0.11454674841203337</v>
      </c>
    </row>
    <row r="17" spans="1:5" x14ac:dyDescent="0.3">
      <c r="B17" s="96" t="s">
        <v>104</v>
      </c>
      <c r="C17" s="96" t="s">
        <v>103</v>
      </c>
      <c r="D17" s="96">
        <v>0</v>
      </c>
      <c r="E17" s="96">
        <v>6.3905923196471566</v>
      </c>
    </row>
    <row r="18" spans="1:5" x14ac:dyDescent="0.3">
      <c r="B18" s="96" t="s">
        <v>102</v>
      </c>
      <c r="C18" s="96" t="s">
        <v>101</v>
      </c>
      <c r="D18" s="96">
        <v>0.233928021289077</v>
      </c>
      <c r="E18" s="96">
        <v>0</v>
      </c>
    </row>
    <row r="19" spans="1:5" x14ac:dyDescent="0.3">
      <c r="B19" s="96" t="s">
        <v>100</v>
      </c>
      <c r="C19" s="96" t="s">
        <v>99</v>
      </c>
      <c r="D19" s="96">
        <v>0</v>
      </c>
      <c r="E19" s="96">
        <v>8.5982719586110701</v>
      </c>
    </row>
    <row r="20" spans="1:5" ht="15" thickBot="1" x14ac:dyDescent="0.35">
      <c r="B20" s="95" t="s">
        <v>98</v>
      </c>
      <c r="C20" s="95" t="s">
        <v>97</v>
      </c>
      <c r="D20" s="95">
        <v>0</v>
      </c>
      <c r="E20" s="95">
        <v>14.851440449046859</v>
      </c>
    </row>
    <row r="22" spans="1:5" ht="15" thickBot="1" x14ac:dyDescent="0.35">
      <c r="A22" t="s">
        <v>96</v>
      </c>
    </row>
    <row r="23" spans="1:5" x14ac:dyDescent="0.3">
      <c r="B23" s="98"/>
      <c r="C23" s="98"/>
      <c r="D23" s="98" t="s">
        <v>95</v>
      </c>
      <c r="E23" s="98" t="s">
        <v>94</v>
      </c>
    </row>
    <row r="24" spans="1:5" ht="15" thickBot="1" x14ac:dyDescent="0.35">
      <c r="B24" s="97" t="s">
        <v>93</v>
      </c>
      <c r="C24" s="97" t="s">
        <v>92</v>
      </c>
      <c r="D24" s="97" t="s">
        <v>91</v>
      </c>
      <c r="E24" s="97" t="s">
        <v>90</v>
      </c>
    </row>
    <row r="25" spans="1:5" x14ac:dyDescent="0.3">
      <c r="B25" s="96" t="s">
        <v>89</v>
      </c>
      <c r="C25" s="96" t="s">
        <v>88</v>
      </c>
      <c r="D25" s="96">
        <v>1</v>
      </c>
      <c r="E25" s="96">
        <v>6.6472447768722933</v>
      </c>
    </row>
    <row r="26" spans="1:5" ht="15" thickBot="1" x14ac:dyDescent="0.35">
      <c r="B26" s="95" t="s">
        <v>87</v>
      </c>
      <c r="C26" s="95" t="s">
        <v>86</v>
      </c>
      <c r="D26" s="95">
        <v>1.5000000006886942</v>
      </c>
      <c r="E26" s="95">
        <v>31.980105181917871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Problem 1</vt:lpstr>
      <vt:lpstr>Problem 2</vt:lpstr>
      <vt:lpstr>Problem 3</vt:lpstr>
      <vt:lpstr>Problem 4</vt:lpstr>
      <vt:lpstr>Problem 5</vt:lpstr>
      <vt:lpstr>Problem 5 Sensitivity Report</vt:lpstr>
    </vt:vector>
  </TitlesOfParts>
  <Manager>.</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Nguyen Binh</cp:lastModifiedBy>
  <cp:revision/>
  <dcterms:created xsi:type="dcterms:W3CDTF">2018-10-16T09:54:42Z</dcterms:created>
  <dcterms:modified xsi:type="dcterms:W3CDTF">2023-11-27T13:17:09Z</dcterms:modified>
  <cp:category/>
  <cp:contentStatus/>
</cp:coreProperties>
</file>