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6b\Lectures\"/>
    </mc:Choice>
  </mc:AlternateContent>
  <bookViews>
    <workbookView xWindow="0" yWindow="0" windowWidth="28800" windowHeight="14235"/>
  </bookViews>
  <sheets>
    <sheet name="Original" sheetId="1" r:id="rId1"/>
    <sheet name="Weighted sum" sheetId="2" r:id="rId2"/>
  </sheets>
  <definedNames>
    <definedName name="solver_adj" localSheetId="0" hidden="1">Original!$L$4:$L$9</definedName>
    <definedName name="solver_adj" localSheetId="1" hidden="1">'Weighted sum'!$L$4:$L$9</definedName>
    <definedName name="solver_cvg" localSheetId="0" hidden="1">"""""""""""""""""""""""""""""""0,0001"""""""""""""""""""""""""""""""</definedName>
    <definedName name="solver_cvg" localSheetId="1" hidden="1">"""""""""""""""0,0001"""""""""""""""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Original!$L$2</definedName>
    <definedName name="solver_lhs1" localSheetId="1" hidden="1">'Weighted sum'!$L$11</definedName>
    <definedName name="solver_lhs2" localSheetId="0" hidden="1">Original!$L$11</definedName>
    <definedName name="solver_lhs2" localSheetId="1" hidden="1">'Weighted sum'!$L$11</definedName>
    <definedName name="solver_lhs3" localSheetId="0" hidden="1">Original!$L$13</definedName>
    <definedName name="solver_lhs3" localSheetId="1" hidden="1">'Weighted sum'!$L$13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"""""""""""""""""""""""""""""""0,075"""""""""""""""""""""""""""""""</definedName>
    <definedName name="solver_mrt" localSheetId="1" hidden="1">"""""""""""""""0,075"""""""""""""""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Original!$L$13</definedName>
    <definedName name="solver_opt" localSheetId="1" hidden="1">'Weighted sum'!$R$13</definedName>
    <definedName name="solver_pre" localSheetId="0" hidden="1">"""""""""""""""""""""""""""""""0,000001"""""""""""""""""""""""""""""""</definedName>
    <definedName name="solver_pre" localSheetId="1" hidden="1">"""""""""""""""0,000001"""""""""""""""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hs1" localSheetId="0" hidden="1">1</definedName>
    <definedName name="solver_rhs1" localSheetId="1" hidden="1">'Weighted sum'!#REF!</definedName>
    <definedName name="solver_rhs2" localSheetId="0" hidden="1">Original!$P$11</definedName>
    <definedName name="solver_rhs2" localSheetId="1" hidden="1">'Weighted sum'!#REF!</definedName>
    <definedName name="solver_rhs3" localSheetId="0" hidden="1">Original!$P$13</definedName>
    <definedName name="solver_rhs3" localSheetId="1" hidden="1">'Weighted sum'!#REF!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J11" i="2"/>
  <c r="I11" i="2"/>
  <c r="H11" i="2"/>
  <c r="G11" i="2"/>
  <c r="F11" i="2"/>
  <c r="L2" i="2"/>
  <c r="I13" i="2" l="1"/>
  <c r="H13" i="2"/>
  <c r="L11" i="2"/>
  <c r="J13" i="2"/>
  <c r="F13" i="2"/>
  <c r="G13" i="2"/>
  <c r="P13" i="1"/>
  <c r="G11" i="1"/>
  <c r="H11" i="1"/>
  <c r="I11" i="1"/>
  <c r="J11" i="1"/>
  <c r="F11" i="1"/>
  <c r="L2" i="1"/>
  <c r="L13" i="2" l="1"/>
  <c r="L14" i="2" s="1"/>
  <c r="L11" i="1"/>
  <c r="I13" i="1" l="1"/>
  <c r="J13" i="1"/>
  <c r="G13" i="1"/>
  <c r="F13" i="1"/>
  <c r="H13" i="1"/>
  <c r="L13" i="1" l="1"/>
  <c r="L14" i="1" s="1"/>
</calcChain>
</file>

<file path=xl/sharedStrings.xml><?xml version="1.0" encoding="utf-8"?>
<sst xmlns="http://schemas.openxmlformats.org/spreadsheetml/2006/main" count="35" uniqueCount="22">
  <si>
    <t>Fund</t>
  </si>
  <si>
    <t>A</t>
  </si>
  <si>
    <t>B</t>
  </si>
  <si>
    <t>C</t>
  </si>
  <si>
    <t>D</t>
  </si>
  <si>
    <t>E</t>
  </si>
  <si>
    <t>F</t>
  </si>
  <si>
    <t>Scenario</t>
  </si>
  <si>
    <t>Squared deviation from mean mean return</t>
  </si>
  <si>
    <t>Mean return</t>
  </si>
  <si>
    <t>Variance of return</t>
  </si>
  <si>
    <t>Return target</t>
  </si>
  <si>
    <t>Risk target</t>
  </si>
  <si>
    <t>Scenario-specific return</t>
  </si>
  <si>
    <t>St. Dev. of return</t>
  </si>
  <si>
    <t>Weights</t>
  </si>
  <si>
    <t>Weighted</t>
  </si>
  <si>
    <t>Sum</t>
  </si>
  <si>
    <t>w_1</t>
  </si>
  <si>
    <t>w_2</t>
  </si>
  <si>
    <t>Mean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</si>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</sst>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right"/>
    </xf>
    <xf numFmtId="2" fontId="0" fillId="4" borderId="9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zoomScale="160" zoomScaleNormal="160" workbookViewId="0">
      <selection activeCell="L4" sqref="L4:L9"/>
    </sheetView>
  </sheetViews>
  <sheetFormatPr defaultRowHeight="15" x14ac:dyDescent="0.25"/>
  <cols>
    <col min="5" max="5" width="6.28515625" customWidth="1"/>
    <col min="10" max="10" width="10.28515625" customWidth="1"/>
    <col min="11" max="11" width="2.140625" customWidth="1"/>
    <col min="15" max="15" width="4" customWidth="1"/>
  </cols>
  <sheetData>
    <row r="1" spans="1:16" ht="15.75" thickBot="1" x14ac:dyDescent="0.3"/>
    <row r="2" spans="1:16" ht="15.75" thickBot="1" x14ac:dyDescent="0.3">
      <c r="E2" s="3"/>
      <c r="F2" s="43" t="s">
        <v>7</v>
      </c>
      <c r="G2" s="43"/>
      <c r="H2" s="43"/>
      <c r="I2" s="43"/>
      <c r="J2" s="44"/>
      <c r="L2" s="15">
        <f>SUM(L4:L9)</f>
        <v>1</v>
      </c>
    </row>
    <row r="3" spans="1:16" ht="15.75" thickBot="1" x14ac:dyDescent="0.3">
      <c r="E3" s="25" t="s">
        <v>0</v>
      </c>
      <c r="F3" s="26">
        <v>1</v>
      </c>
      <c r="G3" s="26">
        <v>2</v>
      </c>
      <c r="H3" s="26">
        <v>3</v>
      </c>
      <c r="I3" s="26">
        <v>4</v>
      </c>
      <c r="J3" s="27">
        <v>5</v>
      </c>
    </row>
    <row r="4" spans="1:16" x14ac:dyDescent="0.25">
      <c r="E4" s="28" t="s">
        <v>1</v>
      </c>
      <c r="F4" s="6">
        <v>10.06</v>
      </c>
      <c r="G4" s="6">
        <v>13.12</v>
      </c>
      <c r="H4" s="6">
        <v>13.47</v>
      </c>
      <c r="I4" s="6">
        <v>45.42</v>
      </c>
      <c r="J4" s="7">
        <v>-21.93</v>
      </c>
      <c r="K4" s="1"/>
      <c r="L4" s="22">
        <v>0.15840731610413611</v>
      </c>
    </row>
    <row r="5" spans="1:16" x14ac:dyDescent="0.25">
      <c r="E5" s="29" t="s">
        <v>2</v>
      </c>
      <c r="F5" s="6">
        <v>17.64</v>
      </c>
      <c r="G5" s="6">
        <v>3.25</v>
      </c>
      <c r="H5" s="6">
        <v>7.51</v>
      </c>
      <c r="I5" s="6">
        <v>-1.33</v>
      </c>
      <c r="J5" s="7">
        <v>7.36</v>
      </c>
      <c r="L5" s="23">
        <v>0.52547947393265781</v>
      </c>
    </row>
    <row r="6" spans="1:16" x14ac:dyDescent="0.25">
      <c r="E6" s="29" t="s">
        <v>3</v>
      </c>
      <c r="F6" s="6">
        <v>32.409999999999997</v>
      </c>
      <c r="G6" s="6">
        <v>18.71</v>
      </c>
      <c r="H6" s="6">
        <v>33.28</v>
      </c>
      <c r="I6" s="6">
        <v>41.46</v>
      </c>
      <c r="J6" s="7">
        <v>-23.26</v>
      </c>
      <c r="L6" s="23">
        <v>4.2064967955916924E-2</v>
      </c>
    </row>
    <row r="7" spans="1:16" x14ac:dyDescent="0.25">
      <c r="E7" s="29" t="s">
        <v>4</v>
      </c>
      <c r="F7" s="6">
        <v>32.36</v>
      </c>
      <c r="G7" s="6">
        <v>20.61</v>
      </c>
      <c r="H7" s="6">
        <v>12.93</v>
      </c>
      <c r="I7" s="6">
        <v>7.06</v>
      </c>
      <c r="J7" s="7">
        <v>-5.37</v>
      </c>
      <c r="L7" s="23">
        <v>0</v>
      </c>
    </row>
    <row r="8" spans="1:16" ht="15.75" thickBot="1" x14ac:dyDescent="0.3">
      <c r="E8" s="29" t="s">
        <v>5</v>
      </c>
      <c r="F8" s="6">
        <v>33.44</v>
      </c>
      <c r="G8" s="6">
        <v>19.399999999999999</v>
      </c>
      <c r="H8" s="6">
        <v>3.85</v>
      </c>
      <c r="I8" s="6">
        <v>58.68</v>
      </c>
      <c r="J8" s="7">
        <v>-9.02</v>
      </c>
      <c r="L8" s="23">
        <v>0</v>
      </c>
    </row>
    <row r="9" spans="1:16" ht="15.75" thickBot="1" x14ac:dyDescent="0.3">
      <c r="E9" s="30" t="s">
        <v>6</v>
      </c>
      <c r="F9" s="8">
        <v>24.56</v>
      </c>
      <c r="G9" s="8">
        <v>25.32</v>
      </c>
      <c r="H9" s="8">
        <v>-6.7</v>
      </c>
      <c r="I9" s="8">
        <v>5.43</v>
      </c>
      <c r="J9" s="9">
        <v>17.309999999999999</v>
      </c>
      <c r="L9" s="24">
        <v>0.27404824200728917</v>
      </c>
      <c r="P9" s="45" t="s">
        <v>11</v>
      </c>
    </row>
    <row r="10" spans="1:16" ht="15.75" thickBot="1" x14ac:dyDescent="0.3">
      <c r="I10" s="1"/>
      <c r="P10" s="46"/>
    </row>
    <row r="11" spans="1:16" ht="15.75" thickBot="1" x14ac:dyDescent="0.3">
      <c r="C11" s="10"/>
      <c r="D11" s="11"/>
      <c r="E11" s="12" t="s">
        <v>13</v>
      </c>
      <c r="F11" s="13">
        <f>SUMPRODUCT(F4:F9,$L$4:$L$9)</f>
        <v>18.956985955329984</v>
      </c>
      <c r="G11" s="13">
        <f t="shared" ref="G11:J11" si="0">SUMPRODUCT(G4:G9,$L$4:$L$9)</f>
        <v>11.512049315647172</v>
      </c>
      <c r="H11" s="13">
        <f t="shared" si="0"/>
        <v>5.6438963092810512</v>
      </c>
      <c r="I11" s="13">
        <f t="shared" si="0"/>
        <v>9.7280681226713241</v>
      </c>
      <c r="J11" s="14">
        <f t="shared" si="0"/>
        <v>4.1590004004722045</v>
      </c>
      <c r="K11" s="2"/>
      <c r="L11" s="31">
        <f>0.2*SUM(F11:J11)</f>
        <v>10.000000020680346</v>
      </c>
      <c r="M11" s="17" t="s">
        <v>9</v>
      </c>
      <c r="N11" s="18"/>
      <c r="P11" s="21">
        <v>10</v>
      </c>
    </row>
    <row r="12" spans="1:16" ht="15.75" thickBot="1" x14ac:dyDescent="0.3">
      <c r="F12" s="2"/>
      <c r="G12" s="2"/>
      <c r="H12" s="2"/>
      <c r="I12" s="2"/>
      <c r="J12" s="2"/>
      <c r="K12" s="2"/>
      <c r="L12" s="2"/>
    </row>
    <row r="13" spans="1:16" ht="15.75" thickBot="1" x14ac:dyDescent="0.3">
      <c r="A13" s="10"/>
      <c r="B13" s="11"/>
      <c r="C13" s="11"/>
      <c r="D13" s="11"/>
      <c r="E13" s="12" t="s">
        <v>8</v>
      </c>
      <c r="F13" s="13">
        <f>(F11-$L$11)^2</f>
        <v>80.227597033511429</v>
      </c>
      <c r="G13" s="13">
        <f t="shared" ref="G13:J13" si="1">(G11-$L$11)^2</f>
        <v>2.2862930704096738</v>
      </c>
      <c r="H13" s="13">
        <f t="shared" si="1"/>
        <v>18.975639544466713</v>
      </c>
      <c r="I13" s="13">
        <f t="shared" si="1"/>
        <v>7.3946957154789245E-2</v>
      </c>
      <c r="J13" s="14">
        <f t="shared" si="1"/>
        <v>34.117276563271659</v>
      </c>
      <c r="K13" s="2"/>
      <c r="L13" s="16">
        <f>0.2*SUM(F13:J13)</f>
        <v>27.136150633762853</v>
      </c>
      <c r="M13" s="11" t="s">
        <v>10</v>
      </c>
      <c r="N13" s="18"/>
      <c r="P13" s="20">
        <f>P14^2</f>
        <v>100</v>
      </c>
    </row>
    <row r="14" spans="1:16" ht="15.75" customHeight="1" thickBot="1" x14ac:dyDescent="0.3">
      <c r="L14" s="31">
        <f>SQRT(L13)</f>
        <v>5.2092370491044901</v>
      </c>
      <c r="M14" s="11" t="s">
        <v>14</v>
      </c>
      <c r="N14" s="18"/>
      <c r="P14" s="19">
        <v>10</v>
      </c>
    </row>
    <row r="15" spans="1:16" ht="30.75" thickBot="1" x14ac:dyDescent="0.3">
      <c r="I15" s="1"/>
      <c r="P15" s="19" t="s">
        <v>12</v>
      </c>
    </row>
    <row r="16" spans="1:16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  <row r="28" spans="9:9" x14ac:dyDescent="0.25">
      <c r="I28" s="1"/>
    </row>
    <row r="29" spans="9:9" x14ac:dyDescent="0.25">
      <c r="I29" s="1"/>
    </row>
    <row r="30" spans="9:9" x14ac:dyDescent="0.25">
      <c r="I30" s="1"/>
    </row>
    <row r="31" spans="9:9" x14ac:dyDescent="0.25">
      <c r="I31" s="1"/>
    </row>
    <row r="32" spans="9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</sheetData>
  <mergeCells count="2">
    <mergeCell ref="F2:J2"/>
    <mergeCell ref="P9:P10"/>
  </mergeCells>
  <pageMargins left="0.7" right="0.7" top="0.75" bottom="0.75" header="0.3" footer="0.3"/>
  <ignoredErrors>
    <ignoredError sqref="H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U3" sqref="U3"/>
    </sheetView>
  </sheetViews>
  <sheetFormatPr defaultRowHeight="15" x14ac:dyDescent="0.25"/>
  <cols>
    <col min="5" max="5" width="6.28515625" customWidth="1"/>
    <col min="10" max="10" width="10.28515625" customWidth="1"/>
    <col min="11" max="11" width="2.140625" customWidth="1"/>
    <col min="15" max="15" width="4" customWidth="1"/>
    <col min="17" max="17" width="1.7109375" customWidth="1"/>
    <col min="19" max="19" width="10.5703125" customWidth="1"/>
    <col min="20" max="20" width="4.140625" customWidth="1"/>
  </cols>
  <sheetData>
    <row r="1" spans="1:24" ht="15.75" thickBot="1" x14ac:dyDescent="0.3"/>
    <row r="2" spans="1:24" ht="15.75" thickBot="1" x14ac:dyDescent="0.3">
      <c r="E2" s="3"/>
      <c r="F2" s="43" t="s">
        <v>7</v>
      </c>
      <c r="G2" s="43"/>
      <c r="H2" s="43"/>
      <c r="I2" s="43"/>
      <c r="J2" s="44"/>
      <c r="L2" s="15">
        <f>SUM(L4:L9)</f>
        <v>1.0000000050664801</v>
      </c>
      <c r="T2" s="37"/>
      <c r="U2" s="4" t="s">
        <v>18</v>
      </c>
      <c r="V2" s="4" t="s">
        <v>19</v>
      </c>
      <c r="W2" s="4" t="s">
        <v>20</v>
      </c>
      <c r="X2" s="5" t="s">
        <v>21</v>
      </c>
    </row>
    <row r="3" spans="1:24" ht="15.75" thickBot="1" x14ac:dyDescent="0.3">
      <c r="E3" s="25" t="s">
        <v>0</v>
      </c>
      <c r="F3" s="26">
        <v>1</v>
      </c>
      <c r="G3" s="26">
        <v>2</v>
      </c>
      <c r="H3" s="26">
        <v>3</v>
      </c>
      <c r="I3" s="26">
        <v>4</v>
      </c>
      <c r="J3" s="27">
        <v>5</v>
      </c>
      <c r="T3" s="38">
        <v>1</v>
      </c>
      <c r="U3" s="34"/>
      <c r="V3" s="34"/>
      <c r="W3" s="34"/>
      <c r="X3" s="39"/>
    </row>
    <row r="4" spans="1:24" x14ac:dyDescent="0.25">
      <c r="E4" s="28" t="s">
        <v>1</v>
      </c>
      <c r="F4" s="6">
        <v>10.06</v>
      </c>
      <c r="G4" s="6">
        <v>13.12</v>
      </c>
      <c r="H4" s="6">
        <v>13.47</v>
      </c>
      <c r="I4" s="6">
        <v>45.42</v>
      </c>
      <c r="J4" s="7">
        <v>-21.93</v>
      </c>
      <c r="K4" s="1"/>
      <c r="L4" s="22">
        <v>0.15269218030701806</v>
      </c>
      <c r="T4" s="38">
        <v>2</v>
      </c>
      <c r="U4" s="34"/>
      <c r="V4" s="34"/>
      <c r="W4" s="34"/>
      <c r="X4" s="39"/>
    </row>
    <row r="5" spans="1:24" x14ac:dyDescent="0.25">
      <c r="E5" s="29" t="s">
        <v>2</v>
      </c>
      <c r="F5" s="6">
        <v>17.64</v>
      </c>
      <c r="G5" s="6">
        <v>3.25</v>
      </c>
      <c r="H5" s="6">
        <v>7.51</v>
      </c>
      <c r="I5" s="6">
        <v>-1.33</v>
      </c>
      <c r="J5" s="7">
        <v>7.36</v>
      </c>
      <c r="L5" s="23">
        <v>0.51880857667173796</v>
      </c>
      <c r="T5" s="38">
        <v>3</v>
      </c>
      <c r="U5" s="34"/>
      <c r="V5" s="34"/>
      <c r="W5" s="34"/>
      <c r="X5" s="39"/>
    </row>
    <row r="6" spans="1:24" x14ac:dyDescent="0.25">
      <c r="E6" s="29" t="s">
        <v>3</v>
      </c>
      <c r="F6" s="6">
        <v>32.409999999999997</v>
      </c>
      <c r="G6" s="6">
        <v>18.71</v>
      </c>
      <c r="H6" s="6">
        <v>33.28</v>
      </c>
      <c r="I6" s="6">
        <v>41.46</v>
      </c>
      <c r="J6" s="7">
        <v>-23.26</v>
      </c>
      <c r="L6" s="23">
        <v>4.9068766283875201E-2</v>
      </c>
      <c r="T6" s="38">
        <v>4</v>
      </c>
      <c r="U6" s="34"/>
      <c r="V6" s="34"/>
      <c r="W6" s="34"/>
      <c r="X6" s="39"/>
    </row>
    <row r="7" spans="1:24" x14ac:dyDescent="0.25">
      <c r="E7" s="29" t="s">
        <v>4</v>
      </c>
      <c r="F7" s="6">
        <v>32.36</v>
      </c>
      <c r="G7" s="6">
        <v>20.61</v>
      </c>
      <c r="H7" s="6">
        <v>12.93</v>
      </c>
      <c r="I7" s="6">
        <v>7.06</v>
      </c>
      <c r="J7" s="7">
        <v>-5.37</v>
      </c>
      <c r="L7" s="23">
        <v>0</v>
      </c>
      <c r="T7" s="38">
        <v>5</v>
      </c>
      <c r="U7" s="34"/>
      <c r="V7" s="34"/>
      <c r="W7" s="34"/>
      <c r="X7" s="39"/>
    </row>
    <row r="8" spans="1:24" x14ac:dyDescent="0.25">
      <c r="E8" s="29" t="s">
        <v>5</v>
      </c>
      <c r="F8" s="6">
        <v>33.44</v>
      </c>
      <c r="G8" s="6">
        <v>19.399999999999999</v>
      </c>
      <c r="H8" s="6">
        <v>3.85</v>
      </c>
      <c r="I8" s="6">
        <v>58.68</v>
      </c>
      <c r="J8" s="7">
        <v>-9.02</v>
      </c>
      <c r="L8" s="23">
        <v>0</v>
      </c>
      <c r="T8" s="38">
        <v>6</v>
      </c>
      <c r="U8" s="34"/>
      <c r="V8" s="34"/>
      <c r="W8" s="34"/>
      <c r="X8" s="39"/>
    </row>
    <row r="9" spans="1:24" ht="15.75" customHeight="1" thickBot="1" x14ac:dyDescent="0.3">
      <c r="E9" s="30" t="s">
        <v>6</v>
      </c>
      <c r="F9" s="8">
        <v>24.56</v>
      </c>
      <c r="G9" s="8">
        <v>25.32</v>
      </c>
      <c r="H9" s="8">
        <v>-6.7</v>
      </c>
      <c r="I9" s="8">
        <v>5.43</v>
      </c>
      <c r="J9" s="9">
        <v>17.309999999999999</v>
      </c>
      <c r="L9" s="24">
        <v>0.27943048180384888</v>
      </c>
      <c r="R9" s="33"/>
      <c r="T9" s="38">
        <v>7</v>
      </c>
      <c r="U9" s="34"/>
      <c r="V9" s="34"/>
      <c r="W9" s="34"/>
      <c r="X9" s="39"/>
    </row>
    <row r="10" spans="1:24" ht="15.75" thickBot="1" x14ac:dyDescent="0.3">
      <c r="I10" s="1"/>
      <c r="P10" t="s">
        <v>15</v>
      </c>
      <c r="R10" s="33"/>
      <c r="T10" s="38">
        <v>8</v>
      </c>
      <c r="U10" s="34"/>
      <c r="V10" s="34"/>
      <c r="W10" s="34"/>
      <c r="X10" s="39"/>
    </row>
    <row r="11" spans="1:24" ht="15.75" thickBot="1" x14ac:dyDescent="0.3">
      <c r="C11" s="10"/>
      <c r="D11" s="11"/>
      <c r="E11" s="12" t="s">
        <v>13</v>
      </c>
      <c r="F11" s="13">
        <f>SUMPRODUCT(F4:F9,$L$4:$L$9)</f>
        <v>19.140997974740984</v>
      </c>
      <c r="G11" s="13">
        <f t="shared" ref="G11:J11" si="0">SUMPRODUCT(G4:G9,$L$4:$L$9)</f>
        <v>11.682705696255985</v>
      </c>
      <c r="H11" s="13">
        <f t="shared" si="0"/>
        <v>5.7138403933818651</v>
      </c>
      <c r="I11" s="13">
        <f t="shared" si="0"/>
        <v>9.7969619888957133</v>
      </c>
      <c r="J11" s="14">
        <f t="shared" si="0"/>
        <v>4.1654937464327721</v>
      </c>
      <c r="K11" s="2"/>
      <c r="L11" s="31">
        <f>0.2*SUM(F11:J11)</f>
        <v>10.099999959941465</v>
      </c>
      <c r="M11" s="17" t="s">
        <v>9</v>
      </c>
      <c r="N11" s="18"/>
      <c r="P11" s="32">
        <v>0.5</v>
      </c>
      <c r="R11" s="20" t="s">
        <v>16</v>
      </c>
      <c r="T11" s="38">
        <v>9</v>
      </c>
      <c r="U11" s="34"/>
      <c r="V11" s="34"/>
      <c r="W11" s="34"/>
      <c r="X11" s="39"/>
    </row>
    <row r="12" spans="1:24" ht="15.75" thickBot="1" x14ac:dyDescent="0.3">
      <c r="F12" s="2"/>
      <c r="G12" s="2"/>
      <c r="H12" s="2"/>
      <c r="I12" s="2"/>
      <c r="J12" s="2"/>
      <c r="K12" s="2"/>
      <c r="L12" s="2"/>
      <c r="R12" s="35" t="s">
        <v>17</v>
      </c>
      <c r="T12" s="38">
        <v>10</v>
      </c>
      <c r="U12" s="34"/>
      <c r="V12" s="34"/>
      <c r="W12" s="34"/>
      <c r="X12" s="39"/>
    </row>
    <row r="13" spans="1:24" ht="15.75" thickBot="1" x14ac:dyDescent="0.3">
      <c r="A13" s="10"/>
      <c r="B13" s="11"/>
      <c r="C13" s="11"/>
      <c r="D13" s="11"/>
      <c r="E13" s="12" t="s">
        <v>8</v>
      </c>
      <c r="F13" s="13">
        <f>(F11-$L$11)^2</f>
        <v>81.739645103608822</v>
      </c>
      <c r="G13" s="13">
        <f t="shared" ref="G13:J13" si="1">(G11-$L$11)^2</f>
        <v>2.5049574477628851</v>
      </c>
      <c r="H13" s="13">
        <f t="shared" si="1"/>
        <v>19.2383957433223</v>
      </c>
      <c r="I13" s="13">
        <f t="shared" si="1"/>
        <v>9.1832011895526047E-2</v>
      </c>
      <c r="J13" s="14">
        <f t="shared" si="1"/>
        <v>35.218363998173288</v>
      </c>
      <c r="K13" s="2"/>
      <c r="L13" s="31">
        <f>0.2*SUM(F13:J13)</f>
        <v>27.758638860952569</v>
      </c>
      <c r="M13" s="11" t="s">
        <v>10</v>
      </c>
      <c r="N13" s="18"/>
      <c r="R13" s="36">
        <f>P11*L11+P14*L14</f>
        <v>7.6843233684783288</v>
      </c>
      <c r="T13" s="38">
        <v>11</v>
      </c>
      <c r="U13" s="34"/>
      <c r="V13" s="34"/>
      <c r="W13" s="34"/>
      <c r="X13" s="39"/>
    </row>
    <row r="14" spans="1:24" ht="15.75" customHeight="1" thickBot="1" x14ac:dyDescent="0.3">
      <c r="L14" s="31">
        <f>SQRT(L13)</f>
        <v>5.2686467770151921</v>
      </c>
      <c r="M14" s="11" t="s">
        <v>14</v>
      </c>
      <c r="N14" s="18"/>
      <c r="P14" s="32">
        <v>0.5</v>
      </c>
      <c r="R14" s="33"/>
      <c r="T14" s="38">
        <v>12</v>
      </c>
      <c r="U14" s="34"/>
      <c r="V14" s="34"/>
      <c r="W14" s="34"/>
      <c r="X14" s="39"/>
    </row>
    <row r="15" spans="1:24" x14ac:dyDescent="0.25">
      <c r="I15" s="1"/>
      <c r="R15" s="33"/>
      <c r="T15" s="38">
        <v>13</v>
      </c>
      <c r="U15" s="34"/>
      <c r="V15" s="34"/>
      <c r="W15" s="34"/>
      <c r="X15" s="39"/>
    </row>
    <row r="16" spans="1:24" x14ac:dyDescent="0.25">
      <c r="I16" s="1"/>
      <c r="R16" s="33"/>
      <c r="T16" s="38">
        <v>14</v>
      </c>
      <c r="U16" s="34"/>
      <c r="V16" s="34"/>
      <c r="W16" s="34"/>
      <c r="X16" s="39"/>
    </row>
    <row r="17" spans="9:24" x14ac:dyDescent="0.25">
      <c r="I17" s="1"/>
      <c r="R17" s="33"/>
      <c r="T17" s="38">
        <v>15</v>
      </c>
      <c r="U17" s="34"/>
      <c r="V17" s="34"/>
      <c r="W17" s="34"/>
      <c r="X17" s="39"/>
    </row>
    <row r="18" spans="9:24" x14ac:dyDescent="0.25">
      <c r="I18" s="1"/>
      <c r="R18" s="33"/>
      <c r="T18" s="38">
        <v>16</v>
      </c>
      <c r="U18" s="34"/>
      <c r="V18" s="34"/>
      <c r="W18" s="34"/>
      <c r="X18" s="39"/>
    </row>
    <row r="19" spans="9:24" x14ac:dyDescent="0.25">
      <c r="I19" s="1"/>
      <c r="T19" s="38">
        <v>17</v>
      </c>
      <c r="U19" s="34"/>
      <c r="V19" s="34"/>
      <c r="W19" s="34"/>
      <c r="X19" s="39"/>
    </row>
    <row r="20" spans="9:24" x14ac:dyDescent="0.25">
      <c r="I20" s="1"/>
      <c r="T20" s="38">
        <v>18</v>
      </c>
      <c r="U20" s="34"/>
      <c r="V20" s="34"/>
      <c r="W20" s="34"/>
      <c r="X20" s="39"/>
    </row>
    <row r="21" spans="9:24" x14ac:dyDescent="0.25">
      <c r="I21" s="1"/>
      <c r="T21" s="38">
        <v>19</v>
      </c>
      <c r="U21" s="34"/>
      <c r="V21" s="34"/>
      <c r="W21" s="34"/>
      <c r="X21" s="39"/>
    </row>
    <row r="22" spans="9:24" x14ac:dyDescent="0.25">
      <c r="I22" s="1"/>
      <c r="T22" s="38">
        <v>20</v>
      </c>
      <c r="U22" s="34"/>
      <c r="V22" s="34"/>
      <c r="W22" s="34"/>
      <c r="X22" s="39"/>
    </row>
    <row r="23" spans="9:24" x14ac:dyDescent="0.25">
      <c r="I23" s="1"/>
      <c r="T23" s="38">
        <v>21</v>
      </c>
      <c r="U23" s="34"/>
      <c r="V23" s="34"/>
      <c r="W23" s="34"/>
      <c r="X23" s="39"/>
    </row>
    <row r="24" spans="9:24" x14ac:dyDescent="0.25">
      <c r="I24" s="1"/>
      <c r="T24" s="38">
        <v>22</v>
      </c>
      <c r="U24" s="34"/>
      <c r="V24" s="34"/>
      <c r="W24" s="34"/>
      <c r="X24" s="39"/>
    </row>
    <row r="25" spans="9:24" x14ac:dyDescent="0.25">
      <c r="I25" s="1"/>
      <c r="T25" s="38">
        <v>23</v>
      </c>
      <c r="U25" s="34"/>
      <c r="V25" s="34"/>
      <c r="W25" s="34"/>
      <c r="X25" s="39"/>
    </row>
    <row r="26" spans="9:24" x14ac:dyDescent="0.25">
      <c r="I26" s="1"/>
      <c r="T26" s="38">
        <v>24</v>
      </c>
      <c r="U26" s="34"/>
      <c r="V26" s="34"/>
      <c r="W26" s="34"/>
      <c r="X26" s="39"/>
    </row>
    <row r="27" spans="9:24" x14ac:dyDescent="0.25">
      <c r="I27" s="1"/>
      <c r="T27" s="38">
        <v>25</v>
      </c>
      <c r="U27" s="34"/>
      <c r="V27" s="34"/>
      <c r="W27" s="34"/>
      <c r="X27" s="39"/>
    </row>
    <row r="28" spans="9:24" x14ac:dyDescent="0.25">
      <c r="I28" s="1"/>
      <c r="T28" s="38">
        <v>26</v>
      </c>
      <c r="U28" s="34"/>
      <c r="V28" s="34"/>
      <c r="W28" s="34"/>
      <c r="X28" s="39"/>
    </row>
    <row r="29" spans="9:24" x14ac:dyDescent="0.25">
      <c r="I29" s="1"/>
      <c r="T29" s="38">
        <v>27</v>
      </c>
      <c r="U29" s="34"/>
      <c r="V29" s="34"/>
      <c r="W29" s="34"/>
      <c r="X29" s="39"/>
    </row>
    <row r="30" spans="9:24" x14ac:dyDescent="0.25">
      <c r="I30" s="1"/>
      <c r="T30" s="38">
        <v>28</v>
      </c>
      <c r="U30" s="34"/>
      <c r="V30" s="34"/>
      <c r="W30" s="34"/>
      <c r="X30" s="39"/>
    </row>
    <row r="31" spans="9:24" x14ac:dyDescent="0.25">
      <c r="I31" s="1"/>
      <c r="T31" s="38">
        <v>29</v>
      </c>
      <c r="U31" s="34"/>
      <c r="V31" s="34"/>
      <c r="W31" s="34"/>
      <c r="X31" s="39"/>
    </row>
    <row r="32" spans="9:24" x14ac:dyDescent="0.25">
      <c r="I32" s="1"/>
      <c r="T32" s="38">
        <v>30</v>
      </c>
      <c r="U32" s="34"/>
      <c r="V32" s="34"/>
      <c r="W32" s="34"/>
      <c r="X32" s="39"/>
    </row>
    <row r="33" spans="9:24" x14ac:dyDescent="0.25">
      <c r="I33" s="1"/>
      <c r="T33" s="38">
        <v>31</v>
      </c>
      <c r="U33" s="34"/>
      <c r="V33" s="34"/>
      <c r="W33" s="34"/>
      <c r="X33" s="39"/>
    </row>
    <row r="34" spans="9:24" x14ac:dyDescent="0.25">
      <c r="I34" s="1"/>
      <c r="T34" s="38">
        <v>32</v>
      </c>
      <c r="U34" s="34"/>
      <c r="V34" s="34"/>
      <c r="W34" s="34"/>
      <c r="X34" s="39"/>
    </row>
    <row r="35" spans="9:24" x14ac:dyDescent="0.25">
      <c r="I35" s="1"/>
      <c r="T35" s="38">
        <v>33</v>
      </c>
      <c r="U35" s="34"/>
      <c r="V35" s="34"/>
      <c r="W35" s="34"/>
      <c r="X35" s="39"/>
    </row>
    <row r="36" spans="9:24" x14ac:dyDescent="0.25">
      <c r="I36" s="1"/>
      <c r="T36" s="38">
        <v>34</v>
      </c>
      <c r="U36" s="34"/>
      <c r="V36" s="34"/>
      <c r="W36" s="34"/>
      <c r="X36" s="39"/>
    </row>
    <row r="37" spans="9:24" x14ac:dyDescent="0.25">
      <c r="I37" s="1"/>
      <c r="T37" s="38">
        <v>35</v>
      </c>
      <c r="U37" s="34"/>
      <c r="V37" s="34"/>
      <c r="W37" s="34"/>
      <c r="X37" s="39"/>
    </row>
    <row r="38" spans="9:24" x14ac:dyDescent="0.25">
      <c r="I38" s="1"/>
      <c r="T38" s="38">
        <v>36</v>
      </c>
      <c r="U38" s="34"/>
      <c r="V38" s="34"/>
      <c r="W38" s="34"/>
      <c r="X38" s="39"/>
    </row>
    <row r="39" spans="9:24" x14ac:dyDescent="0.25">
      <c r="I39" s="1"/>
      <c r="T39" s="38">
        <v>37</v>
      </c>
      <c r="U39" s="34"/>
      <c r="V39" s="34"/>
      <c r="W39" s="34"/>
      <c r="X39" s="39"/>
    </row>
    <row r="40" spans="9:24" x14ac:dyDescent="0.25">
      <c r="I40" s="1"/>
      <c r="T40" s="38">
        <v>38</v>
      </c>
      <c r="U40" s="34"/>
      <c r="V40" s="34"/>
      <c r="W40" s="34"/>
      <c r="X40" s="39"/>
    </row>
    <row r="41" spans="9:24" x14ac:dyDescent="0.25">
      <c r="I41" s="1"/>
      <c r="T41" s="38">
        <v>39</v>
      </c>
      <c r="U41" s="34"/>
      <c r="V41" s="34"/>
      <c r="W41" s="34"/>
      <c r="X41" s="39"/>
    </row>
    <row r="42" spans="9:24" x14ac:dyDescent="0.25">
      <c r="I42" s="1"/>
      <c r="T42" s="38">
        <v>40</v>
      </c>
      <c r="U42" s="34"/>
      <c r="V42" s="34"/>
      <c r="W42" s="34"/>
      <c r="X42" s="39"/>
    </row>
    <row r="43" spans="9:24" x14ac:dyDescent="0.25">
      <c r="I43" s="1"/>
      <c r="T43" s="38">
        <v>41</v>
      </c>
      <c r="U43" s="34"/>
      <c r="V43" s="34"/>
      <c r="W43" s="34"/>
      <c r="X43" s="39"/>
    </row>
    <row r="44" spans="9:24" x14ac:dyDescent="0.25">
      <c r="I44" s="1"/>
      <c r="T44" s="38">
        <v>42</v>
      </c>
      <c r="U44" s="34"/>
      <c r="V44" s="34"/>
      <c r="W44" s="34"/>
      <c r="X44" s="39"/>
    </row>
    <row r="45" spans="9:24" x14ac:dyDescent="0.25">
      <c r="I45" s="1"/>
      <c r="T45" s="38">
        <v>43</v>
      </c>
      <c r="U45" s="34"/>
      <c r="V45" s="34"/>
      <c r="W45" s="34"/>
      <c r="X45" s="39"/>
    </row>
    <row r="46" spans="9:24" x14ac:dyDescent="0.25">
      <c r="I46" s="1"/>
      <c r="T46" s="38">
        <v>44</v>
      </c>
      <c r="U46" s="34"/>
      <c r="V46" s="34"/>
      <c r="W46" s="34"/>
      <c r="X46" s="39"/>
    </row>
    <row r="47" spans="9:24" x14ac:dyDescent="0.25">
      <c r="I47" s="1"/>
      <c r="T47" s="38">
        <v>45</v>
      </c>
      <c r="U47" s="34"/>
      <c r="V47" s="34"/>
      <c r="W47" s="34"/>
      <c r="X47" s="39"/>
    </row>
    <row r="48" spans="9:24" x14ac:dyDescent="0.25">
      <c r="I48" s="1"/>
      <c r="T48" s="38">
        <v>46</v>
      </c>
      <c r="U48" s="34"/>
      <c r="V48" s="34"/>
      <c r="W48" s="34"/>
      <c r="X48" s="39"/>
    </row>
    <row r="49" spans="9:24" x14ac:dyDescent="0.25">
      <c r="I49" s="1"/>
      <c r="T49" s="38">
        <v>47</v>
      </c>
      <c r="U49" s="34"/>
      <c r="V49" s="34"/>
      <c r="W49" s="34"/>
      <c r="X49" s="39"/>
    </row>
    <row r="50" spans="9:24" x14ac:dyDescent="0.25">
      <c r="I50" s="1"/>
      <c r="T50" s="38">
        <v>48</v>
      </c>
      <c r="U50" s="34"/>
      <c r="V50" s="34"/>
      <c r="W50" s="34"/>
      <c r="X50" s="39"/>
    </row>
    <row r="51" spans="9:24" x14ac:dyDescent="0.25">
      <c r="I51" s="1"/>
      <c r="T51" s="38">
        <v>49</v>
      </c>
      <c r="U51" s="34"/>
      <c r="V51" s="34"/>
      <c r="W51" s="34"/>
      <c r="X51" s="39"/>
    </row>
    <row r="52" spans="9:24" ht="15.75" thickBot="1" x14ac:dyDescent="0.3">
      <c r="I52" s="1"/>
      <c r="T52" s="40">
        <v>50</v>
      </c>
      <c r="U52" s="41"/>
      <c r="V52" s="41"/>
      <c r="W52" s="41"/>
      <c r="X52" s="42"/>
    </row>
    <row r="53" spans="9:24" x14ac:dyDescent="0.25">
      <c r="I53" s="1"/>
    </row>
    <row r="54" spans="9:24" x14ac:dyDescent="0.25">
      <c r="I54" s="1"/>
    </row>
    <row r="55" spans="9:24" x14ac:dyDescent="0.25">
      <c r="I55" s="1"/>
    </row>
    <row r="56" spans="9:24" x14ac:dyDescent="0.25">
      <c r="I56" s="1"/>
    </row>
    <row r="57" spans="9:24" x14ac:dyDescent="0.25">
      <c r="I57" s="1"/>
    </row>
    <row r="58" spans="9:24" x14ac:dyDescent="0.25">
      <c r="I58" s="1"/>
    </row>
    <row r="59" spans="9:24" x14ac:dyDescent="0.25">
      <c r="I59" s="1"/>
    </row>
  </sheetData>
  <mergeCells count="1"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Weighted sum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2016-01-25T11:49:05Z</dcterms:created>
  <dcterms:modified xsi:type="dcterms:W3CDTF">2016-11-30T09:46:21Z</dcterms:modified>
</cp:coreProperties>
</file>