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springnuance\Desktop\Business-Analytics-I\Lectures and Assignment 2\"/>
    </mc:Choice>
  </mc:AlternateContent>
  <xr:revisionPtr revIDLastSave="0" documentId="13_ncr:1_{191383CF-B977-4AE0-A764-EB898526800A}" xr6:coauthVersionLast="47" xr6:coauthVersionMax="47" xr10:uidLastSave="{00000000-0000-0000-0000-000000000000}"/>
  <bookViews>
    <workbookView xWindow="-108" yWindow="-108" windowWidth="23256" windowHeight="12576" firstSheet="3" activeTab="4" xr2:uid="{00000000-000D-0000-FFFF-FFFF00000000}"/>
  </bookViews>
  <sheets>
    <sheet name="Problem 1" sheetId="24" r:id="rId1"/>
    <sheet name="Problem 2" sheetId="25" r:id="rId2"/>
    <sheet name="Problem 3" sheetId="26" r:id="rId3"/>
    <sheet name="Problem 4" sheetId="27" r:id="rId4"/>
    <sheet name="Problem 5" sheetId="28" r:id="rId5"/>
    <sheet name="Problem 6" sheetId="22" r:id="rId6"/>
  </sheets>
  <definedNames>
    <definedName name="OpenSolver_ChosenSolver" localSheetId="1" hidden="1">CBC</definedName>
    <definedName name="OpenSolver_DualsNewSheet" localSheetId="1" hidden="1">0</definedName>
    <definedName name="OpenSolver_LinearityCheck" localSheetId="1" hidden="1">1</definedName>
    <definedName name="solver_adj" localSheetId="0" hidden="1">'Problem 1'!$J$52:$O$57</definedName>
    <definedName name="solver_adj" localSheetId="1" hidden="1">'Problem 2'!$M$56:$W$68</definedName>
    <definedName name="solver_adj" localSheetId="2" hidden="1">'Problem 3'!$S$57:$V$69,'Problem 3'!$S$51:$V$53</definedName>
    <definedName name="solver_adj" localSheetId="3" hidden="1">'Problem 4'!$Q$55:$R$74,'Problem 4'!$Q$75</definedName>
    <definedName name="solver_adj" localSheetId="4" hidden="1">'Problem 5'!$N$33:$T$33</definedName>
    <definedName name="solver_cvg" localSheetId="0" hidden="1">"""""""""""""""""""""""""""""""""""""""""""""""""""""""""""""""""""""""""""""""""""""""""""""""""""""""""""""""""""""""""""""""0,0001"""""""""""""""""""""""""""""""""""""""""""""""""""""""""""""""""""""""""""""""""""""""""""""""""""""""""""""""""""""""""""""""</definedName>
    <definedName name="solver_cvg" localSheetId="1" hidden="1">"""""""""""""""""""""""""""""""""""""""""""""""""""""""""""""""""""""""""""""""""""""""""""""""""""""""""""""""""""""""""""""""0,0001"""""""""""""""""""""""""""""""""""""""""""""""""""""""""""""""""""""""""""""""""""""""""""""""""""""""""""""""""""""""""""""""</definedName>
    <definedName name="solver_cvg" localSheetId="2" hidden="1">"""""""""""""""""""""""""""""""""""""""""""""""""""""""""""""""""""""""""""""""""""""""""""""""""""""""""""""""""""""""""""""""0,0001"""""""""""""""""""""""""""""""""""""""""""""""""""""""""""""""""""""""""""""""""""""""""""""""""""""""""""""""""""""""""""""""</definedName>
    <definedName name="solver_cvg" localSheetId="3" hidden="1">"""""""""""""""""""""""""""""""""""""""""""""""""""""""""""""""""""""""""""""""""""""""""""""""""""""""""""""""""""""""""""""""0,0001"""""""""""""""""""""""""""""""""""""""""""""""""""""""""""""""""""""""""""""""""""""""""""""""""""""""""""""""""""""""""""""""</definedName>
    <definedName name="solver_cvg" localSheetId="4" hidden="1">"""""""""""""""""""""""""""""""""""""""""""""""""""""""""""""""""""""""""""""""""""""""""""""""""""""""""""""""""""""""""""""""0,0001"""""""""""""""""""""""""""""""""""""""""""""""""""""""""""""""""""""""""""""""""""""""""""""""""""""""""""""""""""""""""""""""</definedName>
    <definedName name="solver_cvg" localSheetId="5" hidden="1">"""""""""""""""""""""""""""""""""""""""""""""""""""""""""""""""""""""""""""""""""""""""""""""""""""""""""""""""""""""""""""""""0,0001"""""""""""""""""""""""""""""""""""""""""""""""""""""""""""""""""""""""""""""""""""""""""""""""""""""""""""""""""""""""""""""""</definedName>
    <definedName name="solver_drv" localSheetId="0" hidden="1">1</definedName>
    <definedName name="solver_drv" localSheetId="1" hidden="1">1</definedName>
    <definedName name="solver_drv" localSheetId="2" hidden="1">1</definedName>
    <definedName name="solver_drv" localSheetId="3" hidden="1">1</definedName>
    <definedName name="solver_drv" localSheetId="4" hidden="1">1</definedName>
    <definedName name="solver_drv" localSheetId="5" hidden="1">2</definedName>
    <definedName name="solver_eng" localSheetId="0" hidden="1">2</definedName>
    <definedName name="solver_eng" localSheetId="1" hidden="1">2</definedName>
    <definedName name="solver_eng" localSheetId="2" hidden="1">2</definedName>
    <definedName name="solver_eng" localSheetId="3" hidden="1">2</definedName>
    <definedName name="solver_eng" localSheetId="4" hidden="1">2</definedName>
    <definedName name="solver_eng" localSheetId="5" hidden="1">3</definedName>
    <definedName name="solver_est" localSheetId="0" hidden="1">1</definedName>
    <definedName name="solver_est" localSheetId="1" hidden="1">1</definedName>
    <definedName name="solver_est" localSheetId="2" hidden="1">1</definedName>
    <definedName name="solver_est" localSheetId="3" hidden="1">1</definedName>
    <definedName name="solver_est" localSheetId="4" hidden="1">1</definedName>
    <definedName name="solver_est" localSheetId="5" hidden="1">1</definedName>
    <definedName name="solver_itr" localSheetId="0" hidden="1">2147483647</definedName>
    <definedName name="solver_itr" localSheetId="1" hidden="1">2147483647</definedName>
    <definedName name="solver_itr" localSheetId="2" hidden="1">2147483647</definedName>
    <definedName name="solver_itr" localSheetId="3" hidden="1">2147483647</definedName>
    <definedName name="solver_itr" localSheetId="4" hidden="1">2147483647</definedName>
    <definedName name="solver_itr" localSheetId="5" hidden="1">2147483647</definedName>
    <definedName name="solver_lhs0" localSheetId="5" hidden="1">'Problem 6'!#REF!</definedName>
    <definedName name="solver_lhs1" localSheetId="0" hidden="1">'Problem 1'!$J$52</definedName>
    <definedName name="solver_lhs1" localSheetId="1" hidden="1">'Problem 2'!$M$56:$W$68</definedName>
    <definedName name="solver_lhs1" localSheetId="2" hidden="1">'Problem 3'!$S$51</definedName>
    <definedName name="solver_lhs1" localSheetId="3" hidden="1">'Problem 4'!$Q$55:$R$74</definedName>
    <definedName name="solver_lhs1" localSheetId="4" hidden="1">'Problem 5'!$N$33:$T$33</definedName>
    <definedName name="solver_lhs1" localSheetId="5" hidden="1">'Problem 6'!#REF!</definedName>
    <definedName name="solver_lhs10" localSheetId="5" hidden="1">'Problem 6'!#REF!</definedName>
    <definedName name="solver_lhs2" localSheetId="0" hidden="1">'Problem 1'!$J$52:$O$57</definedName>
    <definedName name="solver_lhs2" localSheetId="1" hidden="1">'Problem 2'!$M$69:$W$69</definedName>
    <definedName name="solver_lhs2" localSheetId="2" hidden="1">'Problem 3'!$S$54:$V$54</definedName>
    <definedName name="solver_lhs2" localSheetId="3" hidden="1">'Problem 4'!$Q$75</definedName>
    <definedName name="solver_lhs2" localSheetId="4" hidden="1">'Problem 5'!$U$35:$U$41</definedName>
    <definedName name="solver_lhs2" localSheetId="5" hidden="1">'Problem 6'!#REF!</definedName>
    <definedName name="solver_lhs3" localSheetId="0" hidden="1">'Problem 1'!$J$64:$O$64</definedName>
    <definedName name="solver_lhs3" localSheetId="1" hidden="1">'Problem 2'!$X$56:$X$68</definedName>
    <definedName name="solver_lhs3" localSheetId="2" hidden="1">'Problem 3'!$V$54</definedName>
    <definedName name="solver_lhs3" localSheetId="3" hidden="1">'Problem 4'!$Q$75</definedName>
    <definedName name="solver_lhs3" localSheetId="4" hidden="1">'Problem 5'!#REF!</definedName>
    <definedName name="solver_lhs3" localSheetId="5" hidden="1">'Problem 6'!#REF!</definedName>
    <definedName name="solver_lhs4" localSheetId="0" hidden="1">'Problem 1'!$K$53</definedName>
    <definedName name="solver_lhs4" localSheetId="2" hidden="1">'Problem 3'!$W$51:$W$53</definedName>
    <definedName name="solver_lhs4" localSheetId="3" hidden="1">'Problem 4'!$Q$75</definedName>
    <definedName name="solver_lhs4" localSheetId="4" hidden="1">'Problem 5'!#REF!</definedName>
    <definedName name="solver_lhs4" localSheetId="5" hidden="1">'Problem 6'!#REF!</definedName>
    <definedName name="solver_lhs5" localSheetId="0" hidden="1">'Problem 1'!$L$54</definedName>
    <definedName name="solver_lhs5" localSheetId="2" hidden="1">'Problem 3'!$W$57:$W$69</definedName>
    <definedName name="solver_lhs5" localSheetId="3" hidden="1">'Problem 4'!$S$55:$S$74</definedName>
    <definedName name="solver_lhs5" localSheetId="5" hidden="1">'Problem 6'!#REF!</definedName>
    <definedName name="solver_lhs6" localSheetId="0" hidden="1">'Problem 1'!$M$55</definedName>
    <definedName name="solver_lhs6" localSheetId="3" hidden="1">'Problem 4'!$S$77</definedName>
    <definedName name="solver_lhs6" localSheetId="5" hidden="1">'Problem 6'!#REF!</definedName>
    <definedName name="solver_lhs7" localSheetId="0" hidden="1">'Problem 1'!$N$56</definedName>
    <definedName name="solver_lhs7" localSheetId="5" hidden="1">'Problem 6'!#REF!</definedName>
    <definedName name="solver_lhs8" localSheetId="0" hidden="1">'Problem 1'!$O$57</definedName>
    <definedName name="solver_lhs8" localSheetId="5" hidden="1">'Problem 6'!#REF!</definedName>
    <definedName name="solver_lhs9" localSheetId="5" hidden="1">'Problem 6'!#REF!</definedName>
    <definedName name="solver_mip" localSheetId="0" hidden="1">2147483647</definedName>
    <definedName name="solver_mip" localSheetId="1" hidden="1">2147483647</definedName>
    <definedName name="solver_mip" localSheetId="2" hidden="1">2147483647</definedName>
    <definedName name="solver_mip" localSheetId="3" hidden="1">2147483647</definedName>
    <definedName name="solver_mip" localSheetId="4" hidden="1">2147483647</definedName>
    <definedName name="solver_mip" localSheetId="5" hidden="1">2147483647</definedName>
    <definedName name="solver_mni" localSheetId="0" hidden="1">30</definedName>
    <definedName name="solver_mni" localSheetId="1" hidden="1">30</definedName>
    <definedName name="solver_mni" localSheetId="2" hidden="1">30</definedName>
    <definedName name="solver_mni" localSheetId="3" hidden="1">30</definedName>
    <definedName name="solver_mni" localSheetId="4" hidden="1">30</definedName>
    <definedName name="solver_mni" localSheetId="5" hidden="1">30</definedName>
    <definedName name="solver_mrt" localSheetId="0" hidden="1">"""""""""""""""""""""""""""""""""""""""""""""""""""""""""""""""""""""""""""""""""""""""""""""""""""""""""""""""""""""""""""""""0,075"""""""""""""""""""""""""""""""""""""""""""""""""""""""""""""""""""""""""""""""""""""""""""""""""""""""""""""""""""""""""""""""</definedName>
    <definedName name="solver_mrt" localSheetId="1" hidden="1">"""""""""""""""""""""""""""""""""""""""""""""""""""""""""""""""""""""""""""""""""""""""""""""""""""""""""""""""""""""""""""""""0,075"""""""""""""""""""""""""""""""""""""""""""""""""""""""""""""""""""""""""""""""""""""""""""""""""""""""""""""""""""""""""""""""</definedName>
    <definedName name="solver_mrt" localSheetId="2" hidden="1">"""""""""""""""""""""""""""""""""""""""""""""""""""""""""""""""""""""""""""""""""""""""""""""""""""""""""""""""""""""""""""""""0,075"""""""""""""""""""""""""""""""""""""""""""""""""""""""""""""""""""""""""""""""""""""""""""""""""""""""""""""""""""""""""""""""</definedName>
    <definedName name="solver_mrt" localSheetId="3" hidden="1">"""""""""""""""""""""""""""""""""""""""""""""""""""""""""""""""""""""""""""""""""""""""""""""""""""""""""""""""""""""""""""""""0,075"""""""""""""""""""""""""""""""""""""""""""""""""""""""""""""""""""""""""""""""""""""""""""""""""""""""""""""""""""""""""""""""</definedName>
    <definedName name="solver_mrt" localSheetId="4" hidden="1">"""""""""""""""""""""""""""""""""""""""""""""""""""""""""""""""""""""""""""""""""""""""""""""""""""""""""""""""""""""""""""""""0,075"""""""""""""""""""""""""""""""""""""""""""""""""""""""""""""""""""""""""""""""""""""""""""""""""""""""""""""""""""""""""""""""</definedName>
    <definedName name="solver_mrt" localSheetId="5" hidden="1">"""""""""""""""""""""""""""""""""""""""""""""""""""""""""""""""""""""""""""""""""""""""""""""""""""""""""""""""""""""""""""""""0,075"""""""""""""""""""""""""""""""""""""""""""""""""""""""""""""""""""""""""""""""""""""""""""""""""""""""""""""""""""""""""""""""</definedName>
    <definedName name="solver_msl" localSheetId="0" hidden="1">2</definedName>
    <definedName name="solver_msl" localSheetId="1" hidden="1">2</definedName>
    <definedName name="solver_msl" localSheetId="2" hidden="1">2</definedName>
    <definedName name="solver_msl" localSheetId="3" hidden="1">2</definedName>
    <definedName name="solver_msl" localSheetId="4" hidden="1">2</definedName>
    <definedName name="solver_msl" localSheetId="5" hidden="1">2</definedName>
    <definedName name="solver_neg" localSheetId="0" hidden="1">1</definedName>
    <definedName name="solver_neg" localSheetId="1" hidden="1">1</definedName>
    <definedName name="solver_neg" localSheetId="2" hidden="1">1</definedName>
    <definedName name="solver_neg" localSheetId="3" hidden="1">1</definedName>
    <definedName name="solver_neg" localSheetId="4" hidden="1">1</definedName>
    <definedName name="solver_neg" localSheetId="5" hidden="1">2</definedName>
    <definedName name="solver_nod" localSheetId="0" hidden="1">2147483647</definedName>
    <definedName name="solver_nod" localSheetId="1" hidden="1">2147483647</definedName>
    <definedName name="solver_nod" localSheetId="2" hidden="1">2147483647</definedName>
    <definedName name="solver_nod" localSheetId="3" hidden="1">2147483647</definedName>
    <definedName name="solver_nod" localSheetId="4" hidden="1">2147483647</definedName>
    <definedName name="solver_nod" localSheetId="5" hidden="1">2147483647</definedName>
    <definedName name="solver_num" localSheetId="0" hidden="1">8</definedName>
    <definedName name="solver_num" localSheetId="1" hidden="1">3</definedName>
    <definedName name="solver_num" localSheetId="2" hidden="1">5</definedName>
    <definedName name="solver_num" localSheetId="3" hidden="1">6</definedName>
    <definedName name="solver_num" localSheetId="4" hidden="1">2</definedName>
    <definedName name="solver_num" localSheetId="5" hidden="1">0</definedName>
    <definedName name="solver_nwt" localSheetId="0" hidden="1">1</definedName>
    <definedName name="solver_nwt" localSheetId="1" hidden="1">1</definedName>
    <definedName name="solver_nwt" localSheetId="2" hidden="1">1</definedName>
    <definedName name="solver_nwt" localSheetId="3" hidden="1">1</definedName>
    <definedName name="solver_nwt" localSheetId="4" hidden="1">1</definedName>
    <definedName name="solver_nwt" localSheetId="5" hidden="1">1</definedName>
    <definedName name="solver_opt" localSheetId="0" hidden="1">'Problem 1'!$P$48</definedName>
    <definedName name="solver_opt" localSheetId="1" hidden="1">'Problem 2'!$X$53</definedName>
    <definedName name="solver_opt" localSheetId="2" hidden="1">'Problem 3'!$W$73</definedName>
    <definedName name="solver_opt" localSheetId="3" hidden="1">'Problem 4'!$S$83</definedName>
    <definedName name="solver_opt" localSheetId="4" hidden="1">'Problem 5'!$U$42</definedName>
    <definedName name="solver_pre" localSheetId="0" hidden="1">"""""""""""""""""""""""""""""""""""""""""""""""""""""""""""""""""""""""""""""""""""""""""""""""""""""""""""""""""""""""""""""""0,000001"""""""""""""""""""""""""""""""""""""""""""""""""""""""""""""""""""""""""""""""""""""""""""""""""""""""""""""""""""""""""""""""</definedName>
    <definedName name="solver_pre" localSheetId="1" hidden="1">"""""""""""""""""""""""""""""""""""""""""""""""""""""""""""""""""""""""""""""""""""""""""""""""""""""""""""""""""""""""""""""""0,000001"""""""""""""""""""""""""""""""""""""""""""""""""""""""""""""""""""""""""""""""""""""""""""""""""""""""""""""""""""""""""""""""</definedName>
    <definedName name="solver_pre" localSheetId="2" hidden="1">"""""""""""""""""""""""""""""""""""""""""""""""""""""""""""""""""""""""""""""""""""""""""""""""""""""""""""""""""""""""""""""""0,000001"""""""""""""""""""""""""""""""""""""""""""""""""""""""""""""""""""""""""""""""""""""""""""""""""""""""""""""""""""""""""""""""</definedName>
    <definedName name="solver_pre" localSheetId="3" hidden="1">"""""""""""""""""""""""""""""""""""""""""""""""""""""""""""""""""""""""""""""""""""""""""""""""""""""""""""""""""""""""""""""""0,000001"""""""""""""""""""""""""""""""""""""""""""""""""""""""""""""""""""""""""""""""""""""""""""""""""""""""""""""""""""""""""""""""</definedName>
    <definedName name="solver_pre" localSheetId="4" hidden="1">"""""""""""""""""""""""""""""""""""""""""""""""""""""""""""""""""""""""""""""""""""""""""""""""""""""""""""""""""""""""""""""""0,000001"""""""""""""""""""""""""""""""""""""""""""""""""""""""""""""""""""""""""""""""""""""""""""""""""""""""""""""""""""""""""""""""</definedName>
    <definedName name="solver_pre" localSheetId="5" hidden="1">"""""""""""""""""""""""""""""""""""""""""""""""""""""""""""""""""""""""""""""""""""""""""""""""""""""""""""""""""""""""""""""""0,000001"""""""""""""""""""""""""""""""""""""""""""""""""""""""""""""""""""""""""""""""""""""""""""""""""""""""""""""""""""""""""""""""</definedName>
    <definedName name="solver_rbv" localSheetId="0" hidden="1">1</definedName>
    <definedName name="solver_rbv" localSheetId="1" hidden="1">1</definedName>
    <definedName name="solver_rbv" localSheetId="2" hidden="1">1</definedName>
    <definedName name="solver_rbv" localSheetId="3" hidden="1">1</definedName>
    <definedName name="solver_rbv" localSheetId="4" hidden="1">1</definedName>
    <definedName name="solver_rbv" localSheetId="5" hidden="1">2</definedName>
    <definedName name="solver_rel0" localSheetId="5" hidden="1">5</definedName>
    <definedName name="solver_rel1" localSheetId="0" hidden="1">2</definedName>
    <definedName name="solver_rel1" localSheetId="1" hidden="1">5</definedName>
    <definedName name="solver_rel1" localSheetId="2" hidden="1">1</definedName>
    <definedName name="solver_rel1" localSheetId="3" hidden="1">5</definedName>
    <definedName name="solver_rel1" localSheetId="4" hidden="1">5</definedName>
    <definedName name="solver_rel1" localSheetId="5" hidden="1">5</definedName>
    <definedName name="solver_rel10" localSheetId="5" hidden="1">5</definedName>
    <definedName name="solver_rel2" localSheetId="0" hidden="1">4</definedName>
    <definedName name="solver_rel2" localSheetId="1" hidden="1">2</definedName>
    <definedName name="solver_rel2" localSheetId="2" hidden="1">2</definedName>
    <definedName name="solver_rel2" localSheetId="3" hidden="1">1</definedName>
    <definedName name="solver_rel2" localSheetId="4" hidden="1">3</definedName>
    <definedName name="solver_rel2" localSheetId="5" hidden="1">5</definedName>
    <definedName name="solver_rel3" localSheetId="0" hidden="1">2</definedName>
    <definedName name="solver_rel3" localSheetId="1" hidden="1">1</definedName>
    <definedName name="solver_rel3" localSheetId="2" hidden="1">1</definedName>
    <definedName name="solver_rel3" localSheetId="3" hidden="1">1</definedName>
    <definedName name="solver_rel3" localSheetId="4" hidden="1">1</definedName>
    <definedName name="solver_rel3" localSheetId="5" hidden="1">5</definedName>
    <definedName name="solver_rel4" localSheetId="0" hidden="1">2</definedName>
    <definedName name="solver_rel4" localSheetId="2" hidden="1">1</definedName>
    <definedName name="solver_rel4" localSheetId="3" hidden="1">5</definedName>
    <definedName name="solver_rel4" localSheetId="4" hidden="1">3</definedName>
    <definedName name="solver_rel4" localSheetId="5" hidden="1">5</definedName>
    <definedName name="solver_rel5" localSheetId="0" hidden="1">2</definedName>
    <definedName name="solver_rel5" localSheetId="2" hidden="1">2</definedName>
    <definedName name="solver_rel5" localSheetId="3" hidden="1">1</definedName>
    <definedName name="solver_rel5" localSheetId="5" hidden="1">5</definedName>
    <definedName name="solver_rel6" localSheetId="0" hidden="1">2</definedName>
    <definedName name="solver_rel6" localSheetId="3" hidden="1">1</definedName>
    <definedName name="solver_rel6" localSheetId="5" hidden="1">1</definedName>
    <definedName name="solver_rel7" localSheetId="0" hidden="1">2</definedName>
    <definedName name="solver_rel7" localSheetId="5" hidden="1">5</definedName>
    <definedName name="solver_rel8" localSheetId="0" hidden="1">2</definedName>
    <definedName name="solver_rel8" localSheetId="5" hidden="1">5</definedName>
    <definedName name="solver_rel9" localSheetId="5" hidden="1">5</definedName>
    <definedName name="solver_rhs0" localSheetId="5" hidden="1">"binary"</definedName>
    <definedName name="solver_rhs1" localSheetId="0" hidden="1">0</definedName>
    <definedName name="solver_rhs1" localSheetId="1" hidden="1">"binary"</definedName>
    <definedName name="solver_rhs1" localSheetId="2" hidden="1">900</definedName>
    <definedName name="solver_rhs1" localSheetId="3" hidden="1">"binary"</definedName>
    <definedName name="solver_rhs1" localSheetId="4" hidden="1">"binary"</definedName>
    <definedName name="solver_rhs1" localSheetId="5" hidden="1">"binary"</definedName>
    <definedName name="solver_rhs10" localSheetId="5" hidden="1">"binary"</definedName>
    <definedName name="solver_rhs2" localSheetId="0" hidden="1">"integer"</definedName>
    <definedName name="solver_rhs2" localSheetId="1" hidden="1">'Problem 2'!$M$71:$W$71</definedName>
    <definedName name="solver_rhs2" localSheetId="2" hidden="1">'Problem 3'!$S$56:$V$56</definedName>
    <definedName name="solver_rhs2" localSheetId="3" hidden="1">'Problem 4'!$R$64</definedName>
    <definedName name="solver_rhs2" localSheetId="4" hidden="1">'Problem 5'!$W$35:$W$41</definedName>
    <definedName name="solver_rhs2" localSheetId="5" hidden="1">"binary"</definedName>
    <definedName name="solver_rhs3" localSheetId="0" hidden="1">'Problem 1'!$J$66:$O$66</definedName>
    <definedName name="solver_rhs3" localSheetId="1" hidden="1">'Problem 2'!$Z$56:$Z$68</definedName>
    <definedName name="solver_rhs3" localSheetId="2" hidden="1">5000</definedName>
    <definedName name="solver_rhs3" localSheetId="3" hidden="1">'Problem 4'!$R$65</definedName>
    <definedName name="solver_rhs3" localSheetId="4" hidden="1">'Problem 5'!#REF!</definedName>
    <definedName name="solver_rhs3" localSheetId="5" hidden="1">"binary"</definedName>
    <definedName name="solver_rhs4" localSheetId="0" hidden="1">0</definedName>
    <definedName name="solver_rhs4" localSheetId="2" hidden="1">'Problem 3'!$Y$51:$Y$53</definedName>
    <definedName name="solver_rhs4" localSheetId="3" hidden="1">"binary"</definedName>
    <definedName name="solver_rhs4" localSheetId="4" hidden="1">'Problem 5'!#REF!</definedName>
    <definedName name="solver_rhs4" localSheetId="5" hidden="1">"binary"</definedName>
    <definedName name="solver_rhs5" localSheetId="0" hidden="1">0</definedName>
    <definedName name="solver_rhs5" localSheetId="2" hidden="1">'Problem 3'!$Y$57:$Y$69</definedName>
    <definedName name="solver_rhs5" localSheetId="3" hidden="1">'Problem 4'!$U$55:$U$74</definedName>
    <definedName name="solver_rhs5" localSheetId="5" hidden="1">"binary"</definedName>
    <definedName name="solver_rhs6" localSheetId="0" hidden="1">0</definedName>
    <definedName name="solver_rhs6" localSheetId="3" hidden="1">'Problem 4'!$U$77</definedName>
    <definedName name="solver_rhs6" localSheetId="5" hidden="1">'Problem 6'!#REF!</definedName>
    <definedName name="solver_rhs7" localSheetId="0" hidden="1">0</definedName>
    <definedName name="solver_rhs7" localSheetId="5" hidden="1">"binary"</definedName>
    <definedName name="solver_rhs8" localSheetId="0" hidden="1">0</definedName>
    <definedName name="solver_rhs8" localSheetId="5" hidden="1">"binary"</definedName>
    <definedName name="solver_rhs9" localSheetId="5" hidden="1">"binary"</definedName>
    <definedName name="solver_rlx" localSheetId="0" hidden="1">2</definedName>
    <definedName name="solver_rlx" localSheetId="1" hidden="1">2</definedName>
    <definedName name="solver_rlx" localSheetId="2" hidden="1">2</definedName>
    <definedName name="solver_rlx" localSheetId="3" hidden="1">2</definedName>
    <definedName name="solver_rlx" localSheetId="4" hidden="1">2</definedName>
    <definedName name="solver_rlx" localSheetId="5" hidden="1">2</definedName>
    <definedName name="solver_rsd" localSheetId="0" hidden="1">0</definedName>
    <definedName name="solver_rsd" localSheetId="1" hidden="1">0</definedName>
    <definedName name="solver_rsd" localSheetId="2" hidden="1">0</definedName>
    <definedName name="solver_rsd" localSheetId="3" hidden="1">0</definedName>
    <definedName name="solver_rsd" localSheetId="4" hidden="1">0</definedName>
    <definedName name="solver_rsd" localSheetId="5" hidden="1">0</definedName>
    <definedName name="solver_scl" localSheetId="0" hidden="1">1</definedName>
    <definedName name="solver_scl" localSheetId="1" hidden="1">1</definedName>
    <definedName name="solver_scl" localSheetId="2" hidden="1">1</definedName>
    <definedName name="solver_scl" localSheetId="3" hidden="1">1</definedName>
    <definedName name="solver_scl" localSheetId="4" hidden="1">1</definedName>
    <definedName name="solver_scl" localSheetId="5" hidden="1">2</definedName>
    <definedName name="solver_sho" localSheetId="0" hidden="1">2</definedName>
    <definedName name="solver_sho" localSheetId="1" hidden="1">2</definedName>
    <definedName name="solver_sho" localSheetId="2" hidden="1">2</definedName>
    <definedName name="solver_sho" localSheetId="3" hidden="1">2</definedName>
    <definedName name="solver_sho" localSheetId="4" hidden="1">2</definedName>
    <definedName name="solver_sho" localSheetId="5" hidden="1">2</definedName>
    <definedName name="solver_ssz" localSheetId="0" hidden="1">100</definedName>
    <definedName name="solver_ssz" localSheetId="1" hidden="1">100</definedName>
    <definedName name="solver_ssz" localSheetId="2" hidden="1">100</definedName>
    <definedName name="solver_ssz" localSheetId="3" hidden="1">100</definedName>
    <definedName name="solver_ssz" localSheetId="4" hidden="1">100</definedName>
    <definedName name="solver_ssz" localSheetId="5" hidden="1">100</definedName>
    <definedName name="solver_tim" localSheetId="0" hidden="1">2147483647</definedName>
    <definedName name="solver_tim" localSheetId="1" hidden="1">2147483647</definedName>
    <definedName name="solver_tim" localSheetId="2" hidden="1">2147483647</definedName>
    <definedName name="solver_tim" localSheetId="3" hidden="1">2147483647</definedName>
    <definedName name="solver_tim" localSheetId="4" hidden="1">2147483647</definedName>
    <definedName name="solver_tim" localSheetId="5" hidden="1">2147483647</definedName>
    <definedName name="solver_tol" localSheetId="0" hidden="1">0.01</definedName>
    <definedName name="solver_tol" localSheetId="1" hidden="1">0.01</definedName>
    <definedName name="solver_tol" localSheetId="2" hidden="1">0.01</definedName>
    <definedName name="solver_tol" localSheetId="3" hidden="1">0.01</definedName>
    <definedName name="solver_tol" localSheetId="4" hidden="1">0.01</definedName>
    <definedName name="solver_tol" localSheetId="5" hidden="1">0.01</definedName>
    <definedName name="solver_typ" localSheetId="0" hidden="1">2</definedName>
    <definedName name="solver_typ" localSheetId="1" hidden="1">2</definedName>
    <definedName name="solver_typ" localSheetId="2" hidden="1">2</definedName>
    <definedName name="solver_typ" localSheetId="3" hidden="1">1</definedName>
    <definedName name="solver_typ" localSheetId="4" hidden="1">2</definedName>
    <definedName name="solver_typ" localSheetId="5" hidden="1">1</definedName>
    <definedName name="solver_val" localSheetId="0" hidden="1">0</definedName>
    <definedName name="solver_val" localSheetId="1" hidden="1">0</definedName>
    <definedName name="solver_val" localSheetId="2" hidden="1">0</definedName>
    <definedName name="solver_val" localSheetId="3" hidden="1">0</definedName>
    <definedName name="solver_val" localSheetId="4" hidden="1">0</definedName>
    <definedName name="solver_val" localSheetId="5" hidden="1">0</definedName>
    <definedName name="solver_ver" localSheetId="0" hidden="1">3</definedName>
    <definedName name="solver_ver" localSheetId="1" hidden="1">3</definedName>
    <definedName name="solver_ver" localSheetId="2" hidden="1">3</definedName>
    <definedName name="solver_ver" localSheetId="3" hidden="1">3</definedName>
    <definedName name="solver_ver" localSheetId="4" hidden="1">3</definedName>
    <definedName name="solver_ver" localSheetId="5"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28" l="1"/>
  <c r="U33" i="28"/>
  <c r="U35" i="28"/>
  <c r="U36" i="28"/>
  <c r="U37" i="28"/>
  <c r="U38" i="28"/>
  <c r="U39" i="28"/>
  <c r="U40" i="28"/>
  <c r="U41" i="28"/>
  <c r="U42" i="28"/>
  <c r="S55" i="27"/>
  <c r="S56" i="27"/>
  <c r="S57" i="27"/>
  <c r="S58" i="27"/>
  <c r="S59" i="27"/>
  <c r="S60" i="27"/>
  <c r="S61" i="27"/>
  <c r="S62" i="27"/>
  <c r="S63" i="27"/>
  <c r="S64" i="27"/>
  <c r="S65" i="27"/>
  <c r="S66" i="27"/>
  <c r="S67" i="27"/>
  <c r="S68" i="27"/>
  <c r="S69" i="27"/>
  <c r="S70" i="27"/>
  <c r="S71" i="27"/>
  <c r="S72" i="27"/>
  <c r="S73" i="27"/>
  <c r="S74" i="27"/>
  <c r="Q77" i="27"/>
  <c r="S77" i="27" s="1"/>
  <c r="R77" i="27"/>
  <c r="Q79" i="27"/>
  <c r="S79" i="27" s="1"/>
  <c r="R79" i="27"/>
  <c r="Q81" i="27"/>
  <c r="S81" i="27" s="1"/>
  <c r="R81" i="27"/>
  <c r="Y30" i="26"/>
  <c r="S31" i="26" a="1"/>
  <c r="S31" i="26"/>
  <c r="T31" i="26"/>
  <c r="U31" i="26"/>
  <c r="V31" i="26"/>
  <c r="Y31" i="26"/>
  <c r="Y32" i="26"/>
  <c r="Y33" i="26"/>
  <c r="Y34" i="26"/>
  <c r="Y35" i="26"/>
  <c r="Y36" i="26"/>
  <c r="Y37" i="26"/>
  <c r="Y38" i="26"/>
  <c r="Y39" i="26"/>
  <c r="Y40" i="26"/>
  <c r="Y41" i="26"/>
  <c r="Y42" i="26"/>
  <c r="W51" i="26"/>
  <c r="W52" i="26"/>
  <c r="W53" i="26"/>
  <c r="S54" i="26"/>
  <c r="T54" i="26"/>
  <c r="U54" i="26"/>
  <c r="V54" i="26"/>
  <c r="S56" i="26"/>
  <c r="T56" i="26"/>
  <c r="U56" i="26"/>
  <c r="V56" i="26"/>
  <c r="W57" i="26"/>
  <c r="W58" i="26"/>
  <c r="W59" i="26"/>
  <c r="W60" i="26"/>
  <c r="W61" i="26"/>
  <c r="W62" i="26"/>
  <c r="W63" i="26"/>
  <c r="W64" i="26"/>
  <c r="W65" i="26"/>
  <c r="W66" i="26"/>
  <c r="W67" i="26"/>
  <c r="W68" i="26"/>
  <c r="W69" i="26"/>
  <c r="W73" i="26"/>
  <c r="X53" i="25"/>
  <c r="A1" i="25"/>
  <c r="X56" i="25"/>
  <c r="X57" i="25"/>
  <c r="X58" i="25"/>
  <c r="X59" i="25"/>
  <c r="X60" i="25"/>
  <c r="X61" i="25"/>
  <c r="X62" i="25"/>
  <c r="X63" i="25"/>
  <c r="X64" i="25"/>
  <c r="X65" i="25"/>
  <c r="X66" i="25"/>
  <c r="X67" i="25"/>
  <c r="X68" i="25"/>
  <c r="M69" i="25"/>
  <c r="N69" i="25"/>
  <c r="O69" i="25"/>
  <c r="P69" i="25"/>
  <c r="Q69" i="25"/>
  <c r="R69" i="25"/>
  <c r="S69" i="25"/>
  <c r="T69" i="25"/>
  <c r="U69" i="25"/>
  <c r="V69" i="25"/>
  <c r="W69" i="25"/>
  <c r="P21" i="24"/>
  <c r="P35" i="24"/>
  <c r="P48" i="24"/>
  <c r="J58" i="24"/>
  <c r="K58" i="24"/>
  <c r="L58" i="24"/>
  <c r="L64" i="24" s="1"/>
  <c r="M58" i="24"/>
  <c r="N58" i="24"/>
  <c r="O58" i="24"/>
  <c r="J60" i="24"/>
  <c r="K60" i="24"/>
  <c r="L60" i="24"/>
  <c r="M60" i="24"/>
  <c r="M64" i="24" s="1"/>
  <c r="N60" i="24"/>
  <c r="N64" i="24" s="1"/>
  <c r="O60" i="24"/>
  <c r="O64" i="24" s="1"/>
  <c r="J64" i="24"/>
  <c r="K64" i="24"/>
  <c r="K41" i="22"/>
  <c r="K42" i="22"/>
  <c r="K43" i="22"/>
  <c r="K40" i="22"/>
  <c r="L39" i="22" a="1"/>
  <c r="L39" i="22" s="1"/>
  <c r="G56" i="22"/>
  <c r="G51" i="22"/>
  <c r="G52" i="22"/>
  <c r="G53" i="22"/>
  <c r="G54" i="22"/>
  <c r="G55" i="22"/>
  <c r="G50" i="22"/>
  <c r="G49" i="22"/>
  <c r="A1" i="22"/>
  <c r="S83" i="2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<sst xmlns="http://schemas.openxmlformats.org/spreadsheetml/2006/main" count="457" uniqueCount="177">
  <si>
    <t>To area</t>
  </si>
  <si>
    <t>From area</t>
  </si>
  <si>
    <t>A</t>
  </si>
  <si>
    <t>B</t>
  </si>
  <si>
    <t>C</t>
  </si>
  <si>
    <t>D</t>
  </si>
  <si>
    <t>E</t>
  </si>
  <si>
    <t>F</t>
  </si>
  <si>
    <t>Table 1. Demand</t>
  </si>
  <si>
    <t>Area</t>
  </si>
  <si>
    <t>Demand</t>
  </si>
  <si>
    <t>Table 2. Travel time in minutes</t>
  </si>
  <si>
    <t>Table 3. Current location of the fleet</t>
  </si>
  <si>
    <t>Cars</t>
  </si>
  <si>
    <t>Table 1</t>
  </si>
  <si>
    <t>Job</t>
  </si>
  <si>
    <t>Type</t>
  </si>
  <si>
    <t>TA</t>
  </si>
  <si>
    <t>CI</t>
  </si>
  <si>
    <t>PI</t>
  </si>
  <si>
    <t>CW</t>
  </si>
  <si>
    <t>PA</t>
  </si>
  <si>
    <t>Table 2</t>
  </si>
  <si>
    <t>Engineer</t>
  </si>
  <si>
    <t>Salary</t>
  </si>
  <si>
    <t>Skills</t>
  </si>
  <si>
    <t xml:space="preserve">Eeva </t>
  </si>
  <si>
    <t>Emma</t>
  </si>
  <si>
    <t>Leo</t>
  </si>
  <si>
    <t>Elias</t>
  </si>
  <si>
    <t>PA, PI</t>
  </si>
  <si>
    <t>Sofia</t>
  </si>
  <si>
    <t>CW, CI</t>
  </si>
  <si>
    <t>Väinö</t>
  </si>
  <si>
    <t>TA, TW</t>
  </si>
  <si>
    <t>Onni</t>
  </si>
  <si>
    <t>Aada</t>
  </si>
  <si>
    <t>Ellen</t>
  </si>
  <si>
    <t>Saga</t>
  </si>
  <si>
    <t>CI, CW</t>
  </si>
  <si>
    <t>Emil</t>
  </si>
  <si>
    <t>Elliot</t>
  </si>
  <si>
    <t>Edvin</t>
  </si>
  <si>
    <t>Tpt. cost per ton</t>
  </si>
  <si>
    <t>Mill</t>
  </si>
  <si>
    <t>Warehouse</t>
  </si>
  <si>
    <t>Production capacities (tons)</t>
  </si>
  <si>
    <t>1. Finland</t>
  </si>
  <si>
    <t>2. Sweden</t>
  </si>
  <si>
    <t>3. Belgium</t>
  </si>
  <si>
    <t>Table 4</t>
  </si>
  <si>
    <t>Table 3</t>
  </si>
  <si>
    <t>Customer areas</t>
  </si>
  <si>
    <t>G</t>
  </si>
  <si>
    <t>Table 2. Construction costs (Meuros)</t>
  </si>
  <si>
    <t>Table 1. Driving times between municipalities (minutes)</t>
  </si>
  <si>
    <t>PI, TI, CW</t>
  </si>
  <si>
    <t>ISM-C1004 - Business Analytics 1 - Assignment 2 (Total 36 points)</t>
  </si>
  <si>
    <t>TI</t>
  </si>
  <si>
    <t>Rank</t>
  </si>
  <si>
    <r>
      <t xml:space="preserve">Startup Cost </t>
    </r>
    <r>
      <rPr>
        <i/>
        <sz val="11"/>
        <color theme="1"/>
        <rFont val="Calibri"/>
        <family val="2"/>
        <scheme val="minor"/>
      </rPr>
      <t>s</t>
    </r>
    <r>
      <rPr>
        <i/>
        <vertAlign val="subscript"/>
        <sz val="11"/>
        <color theme="1"/>
        <rFont val="Calibri"/>
        <family val="2"/>
        <scheme val="minor"/>
      </rPr>
      <t>j</t>
    </r>
    <r>
      <rPr>
        <sz val="11"/>
        <color theme="1"/>
        <rFont val="Calibri"/>
        <family val="2"/>
        <scheme val="minor"/>
      </rPr>
      <t xml:space="preserve"> (Meuros)</t>
    </r>
  </si>
  <si>
    <r>
      <t xml:space="preserve">Number  of experts required </t>
    </r>
    <r>
      <rPr>
        <i/>
        <sz val="11"/>
        <color theme="1"/>
        <rFont val="Calibri"/>
        <family val="2"/>
        <scheme val="minor"/>
      </rPr>
      <t>r</t>
    </r>
    <r>
      <rPr>
        <i/>
        <vertAlign val="subscript"/>
        <sz val="11"/>
        <color theme="1"/>
        <rFont val="Calibri"/>
        <family val="2"/>
        <scheme val="minor"/>
      </rPr>
      <t>j</t>
    </r>
  </si>
  <si>
    <r>
      <t xml:space="preserve">Experts available </t>
    </r>
    <r>
      <rPr>
        <i/>
        <sz val="11"/>
        <color theme="1"/>
        <rFont val="Calibri"/>
        <family val="2"/>
        <scheme val="minor"/>
      </rPr>
      <t>a</t>
    </r>
    <r>
      <rPr>
        <i/>
        <vertAlign val="subscript"/>
        <sz val="11"/>
        <color theme="1"/>
        <rFont val="Calibri"/>
        <family val="2"/>
        <scheme val="minor"/>
      </rPr>
      <t>i</t>
    </r>
  </si>
  <si>
    <r>
      <t xml:space="preserve">Transfer costs </t>
    </r>
    <r>
      <rPr>
        <i/>
        <sz val="11"/>
        <color theme="1"/>
        <rFont val="Calibri"/>
        <family val="2"/>
        <scheme val="minor"/>
      </rPr>
      <t>t</t>
    </r>
    <r>
      <rPr>
        <i/>
        <vertAlign val="subscript"/>
        <sz val="11"/>
        <color theme="1"/>
        <rFont val="Calibri"/>
        <family val="2"/>
        <scheme val="minor"/>
      </rPr>
      <t>ij</t>
    </r>
    <r>
      <rPr>
        <sz val="11"/>
        <color theme="1"/>
        <rFont val="Calibri"/>
        <family val="2"/>
        <scheme val="minor"/>
      </rPr>
      <t xml:space="preserve"> (keuros)</t>
    </r>
  </si>
  <si>
    <t>1. Frankfurt</t>
  </si>
  <si>
    <t>2. Warsaw</t>
  </si>
  <si>
    <t>4. Amsterdam</t>
  </si>
  <si>
    <t>5. Madrid</t>
  </si>
  <si>
    <t>7. Vienna</t>
  </si>
  <si>
    <r>
      <t>Candidate city for new office (</t>
    </r>
    <r>
      <rPr>
        <i/>
        <sz val="11"/>
        <color theme="1"/>
        <rFont val="Calibri"/>
        <family val="2"/>
        <scheme val="minor"/>
      </rPr>
      <t>j)</t>
    </r>
  </si>
  <si>
    <t>1. Helsinki</t>
  </si>
  <si>
    <t>2. Stockholm</t>
  </si>
  <si>
    <t>3. Oslo</t>
  </si>
  <si>
    <t>4. Vilna</t>
  </si>
  <si>
    <r>
      <t>Current office (</t>
    </r>
    <r>
      <rPr>
        <i/>
        <sz val="11"/>
        <color theme="1"/>
        <rFont val="Calibri"/>
        <family val="2"/>
        <scheme val="minor"/>
      </rPr>
      <t>i</t>
    </r>
    <r>
      <rPr>
        <sz val="11"/>
        <color theme="1"/>
        <rFont val="Calibri"/>
        <family val="2"/>
        <scheme val="minor"/>
      </rPr>
      <t xml:space="preserve">) </t>
    </r>
  </si>
  <si>
    <t>Peatland stand</t>
  </si>
  <si>
    <t>Cost (euros)</t>
  </si>
  <si>
    <t>Change in GHG emissions</t>
  </si>
  <si>
    <t>Change in biodiversity</t>
  </si>
  <si>
    <r>
      <t xml:space="preserve">Restoration </t>
    </r>
    <r>
      <rPr>
        <i/>
        <sz val="11"/>
        <color theme="1"/>
        <rFont val="Calibri"/>
        <family val="2"/>
        <scheme val="minor"/>
      </rPr>
      <t>g</t>
    </r>
    <r>
      <rPr>
        <i/>
        <vertAlign val="subscript"/>
        <sz val="11"/>
        <color theme="1"/>
        <rFont val="Calibri"/>
        <family val="2"/>
        <scheme val="minor"/>
      </rPr>
      <t>j</t>
    </r>
  </si>
  <si>
    <r>
      <t>Damming</t>
    </r>
    <r>
      <rPr>
        <i/>
        <sz val="11"/>
        <color theme="1"/>
        <rFont val="Calibri"/>
        <family val="2"/>
        <scheme val="minor"/>
      </rPr>
      <t xml:space="preserve"> g</t>
    </r>
    <r>
      <rPr>
        <i/>
        <vertAlign val="subscript"/>
        <sz val="11"/>
        <color theme="1"/>
        <rFont val="Calibri"/>
        <family val="2"/>
        <scheme val="minor"/>
      </rPr>
      <t>j</t>
    </r>
    <r>
      <rPr>
        <i/>
        <sz val="11"/>
        <color theme="1"/>
        <rFont val="Calibri"/>
        <family val="2"/>
        <scheme val="minor"/>
      </rPr>
      <t>'</t>
    </r>
  </si>
  <si>
    <r>
      <t xml:space="preserve">Restoration </t>
    </r>
    <r>
      <rPr>
        <i/>
        <sz val="11"/>
        <color theme="1"/>
        <rFont val="Calibri"/>
        <family val="2"/>
        <scheme val="minor"/>
      </rPr>
      <t>b</t>
    </r>
    <r>
      <rPr>
        <i/>
        <vertAlign val="subscript"/>
        <sz val="11"/>
        <color theme="1"/>
        <rFont val="Calibri"/>
        <family val="2"/>
        <scheme val="minor"/>
      </rPr>
      <t>j</t>
    </r>
  </si>
  <si>
    <r>
      <t xml:space="preserve">Damming </t>
    </r>
    <r>
      <rPr>
        <i/>
        <sz val="11"/>
        <color theme="1"/>
        <rFont val="Calibri"/>
        <family val="2"/>
        <scheme val="minor"/>
      </rPr>
      <t>b</t>
    </r>
    <r>
      <rPr>
        <i/>
        <vertAlign val="subscript"/>
        <sz val="11"/>
        <color theme="1"/>
        <rFont val="Calibri"/>
        <family val="2"/>
        <scheme val="minor"/>
      </rPr>
      <t>j</t>
    </r>
    <r>
      <rPr>
        <i/>
        <sz val="11"/>
        <color theme="1"/>
        <rFont val="Calibri"/>
        <family val="2"/>
        <scheme val="minor"/>
      </rPr>
      <t>'</t>
    </r>
  </si>
  <si>
    <r>
      <t xml:space="preserve">Restoration </t>
    </r>
    <r>
      <rPr>
        <i/>
        <sz val="11"/>
        <color theme="1"/>
        <rFont val="Calibri"/>
        <family val="2"/>
        <scheme val="minor"/>
      </rPr>
      <t>c</t>
    </r>
    <r>
      <rPr>
        <i/>
        <vertAlign val="subscript"/>
        <sz val="11"/>
        <color theme="1"/>
        <rFont val="Calibri"/>
        <family val="2"/>
        <scheme val="minor"/>
      </rPr>
      <t>j</t>
    </r>
  </si>
  <si>
    <r>
      <t xml:space="preserve">Damming </t>
    </r>
    <r>
      <rPr>
        <i/>
        <sz val="11"/>
        <color theme="1"/>
        <rFont val="Calibri"/>
        <family val="2"/>
        <scheme val="minor"/>
      </rPr>
      <t>c</t>
    </r>
    <r>
      <rPr>
        <i/>
        <vertAlign val="subscript"/>
        <sz val="11"/>
        <color theme="1"/>
        <rFont val="Calibri"/>
        <family val="2"/>
        <scheme val="minor"/>
      </rPr>
      <t>j</t>
    </r>
    <r>
      <rPr>
        <i/>
        <sz val="11"/>
        <color theme="1"/>
        <rFont val="Calibri"/>
        <family val="2"/>
        <scheme val="minor"/>
      </rPr>
      <t>'</t>
    </r>
  </si>
  <si>
    <t>TA, TI, CW</t>
  </si>
  <si>
    <t xml:space="preserve">4. Finland </t>
  </si>
  <si>
    <t>5. Lithuania</t>
  </si>
  <si>
    <t>6. Czech</t>
  </si>
  <si>
    <t>7. UK</t>
  </si>
  <si>
    <t>8. Finland</t>
  </si>
  <si>
    <t>9. Sweden</t>
  </si>
  <si>
    <t>10. Norway</t>
  </si>
  <si>
    <t>11. Iceland</t>
  </si>
  <si>
    <t>12. Denmark</t>
  </si>
  <si>
    <t>13. UK</t>
  </si>
  <si>
    <t>14. Ireland</t>
  </si>
  <si>
    <t>15. France</t>
  </si>
  <si>
    <t>16. Benelux</t>
  </si>
  <si>
    <t>17. Germany</t>
  </si>
  <si>
    <t>18. Poland</t>
  </si>
  <si>
    <t>19. Czech</t>
  </si>
  <si>
    <t>20. Baltic</t>
  </si>
  <si>
    <t>3. Milan</t>
  </si>
  <si>
    <t>6. Paris</t>
  </si>
  <si>
    <t xml:space="preserve"> -</t>
  </si>
  <si>
    <t>PI, CW</t>
  </si>
  <si>
    <t>These 6 constraints are added in solver</t>
  </si>
  <si>
    <t>Constraint # x_ij = 0 when i = j</t>
  </si>
  <si>
    <t xml:space="preserve">Area's number of cars demand </t>
  </si>
  <si>
    <t>=</t>
  </si>
  <si>
    <t>Demand constraints</t>
  </si>
  <si>
    <t>equals</t>
  </si>
  <si>
    <t>Current location number of cars</t>
  </si>
  <si>
    <t>plus</t>
  </si>
  <si>
    <t>Total cars moved out 
of this area, sum(xji)</t>
  </si>
  <si>
    <t>minus</t>
  </si>
  <si>
    <t>Total cars moved into 
this area, sum(xij)</t>
  </si>
  <si>
    <t>From area (xi)</t>
  </si>
  <si>
    <t>To area (xj)</t>
  </si>
  <si>
    <t>Decision variables</t>
  </si>
  <si>
    <t>Total Car Travel time</t>
  </si>
  <si>
    <t>Travel time in minutes</t>
  </si>
  <si>
    <t>Num cars</t>
  </si>
  <si>
    <t>Contraint # All decision variables must be binary</t>
  </si>
  <si>
    <t>Constraint # Job assignment</t>
  </si>
  <si>
    <t>&lt;=</t>
  </si>
  <si>
    <t>RHS</t>
  </si>
  <si>
    <t>Sign</t>
  </si>
  <si>
    <t>Constraint # Engineer Assignment</t>
  </si>
  <si>
    <t>JOB TYPE</t>
  </si>
  <si>
    <t>Optimal hiring costs</t>
  </si>
  <si>
    <t>Salary of 1000000 for projects when the engineers don't have the skill to disallow this assignment</t>
  </si>
  <si>
    <t>The salary table</t>
  </si>
  <si>
    <t>Constraint # UK Warehouse x17 + x27 + x37 &lt;= 5000</t>
  </si>
  <si>
    <t>Constraint # Finland railway x14 &lt;= 900</t>
  </si>
  <si>
    <t>Optimal transportation costs</t>
  </si>
  <si>
    <t>Constraint # Customer demain</t>
  </si>
  <si>
    <t>Warehouse output</t>
  </si>
  <si>
    <t>Decision variables
Transported cartons (tons)</t>
  </si>
  <si>
    <t>Constraint # Flow conservation</t>
  </si>
  <si>
    <t>Mills</t>
  </si>
  <si>
    <t>Constraint # Production capacity</t>
  </si>
  <si>
    <t>Production</t>
  </si>
  <si>
    <t>Objective function value
max biodiversity and min GHG emission</t>
  </si>
  <si>
    <t>Increase in biodiversity
by restoration/damming</t>
  </si>
  <si>
    <t>Total increase in biodiversity</t>
  </si>
  <si>
    <r>
      <t>Damming</t>
    </r>
    <r>
      <rPr>
        <i/>
        <sz val="11"/>
        <color theme="1"/>
        <rFont val="Calibri"/>
        <family val="2"/>
        <scheme val="minor"/>
      </rPr>
      <t xml:space="preserve"> x</t>
    </r>
    <r>
      <rPr>
        <i/>
        <vertAlign val="subscript"/>
        <sz val="11"/>
        <color theme="1"/>
        <rFont val="Calibri"/>
        <family val="2"/>
        <scheme val="minor"/>
      </rPr>
      <t>j</t>
    </r>
    <r>
      <rPr>
        <i/>
        <sz val="11"/>
        <color theme="1"/>
        <rFont val="Calibri"/>
        <family val="2"/>
        <scheme val="minor"/>
      </rPr>
      <t>'</t>
    </r>
  </si>
  <si>
    <r>
      <t>Restoration x</t>
    </r>
    <r>
      <rPr>
        <i/>
        <vertAlign val="subscript"/>
        <sz val="11"/>
        <color theme="1"/>
        <rFont val="Calibri"/>
        <family val="2"/>
        <scheme val="minor"/>
      </rPr>
      <t>j</t>
    </r>
  </si>
  <si>
    <t>Reduction in GHG emission
by restoration/damming</t>
  </si>
  <si>
    <t>Total reduction in GHG emission</t>
  </si>
  <si>
    <t>Costs of restoration/damming</t>
  </si>
  <si>
    <t>Total cost of restoration and damming</t>
  </si>
  <si>
    <t>Constraint # Budget 40k euros</t>
  </si>
  <si>
    <t xml:space="preserve">   Constraint # 𝑠 ≤ x'_10   and  𝑠 ≤ 𝑥'_11</t>
  </si>
  <si>
    <t>S</t>
  </si>
  <si>
    <t xml:space="preserve">Constraint # Mutual exclusivity </t>
  </si>
  <si>
    <t>Action</t>
  </si>
  <si>
    <t>Decision variables
Constraint # Binary</t>
  </si>
  <si>
    <t>Total clinic constructions cost</t>
  </si>
  <si>
    <t>Minimize total construction costs</t>
  </si>
  <si>
    <t>&gt;=</t>
  </si>
  <si>
    <t>Constraint # Municipality G</t>
  </si>
  <si>
    <t>Constraint # Municipality F</t>
  </si>
  <si>
    <t>Constraint # Municipality E</t>
  </si>
  <si>
    <t>Constraint # Municipality D</t>
  </si>
  <si>
    <t>Constraint # Municipality C</t>
  </si>
  <si>
    <t>Constraint # Municipality B</t>
  </si>
  <si>
    <t>Constraint # Municipality A</t>
  </si>
  <si>
    <t>Clinics built</t>
  </si>
  <si>
    <t>xG</t>
  </si>
  <si>
    <t>xF</t>
  </si>
  <si>
    <t>xE</t>
  </si>
  <si>
    <t>xD</t>
  </si>
  <si>
    <t>xC</t>
  </si>
  <si>
    <t>xB</t>
  </si>
  <si>
    <t>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</si>
</sst>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4" formatCode="_-* #,##0.00\ &quot;€&quot;_-;\-* #,##0.00\ &quot;€&quot;_-;_-* &quot;-&quot;??\ &quot;€&quot;_-;_-@_-"/>
    <numFmt numFmtId="164" formatCode="#,##0_ ;\-#,##0\ "/>
    <numFmt numFmtId="165" formatCode="_-* #,##0.00\ _€_-;\-* #,##0.00\ _€_-;_-* &quot;-&quot;??\ _€_-;_-@_-"/>
  </numFmts>
  <fonts count="17" x14ac:knownFonts="1">
    <font>
      <sz val="11"/>
      <color theme="1"/>
      <name val="Calibri"/>
      <family val="2"/>
      <scheme val="minor"/>
    </font>
    <font>
      <b/>
      <sz val="11"/>
      <color theme="1"/>
      <name val="Calibri"/>
      <family val="2"/>
      <scheme val="minor"/>
    </font>
    <font>
      <i/>
      <sz val="11"/>
      <color theme="1"/>
      <name val="Calibri"/>
      <family val="2"/>
      <scheme val="minor"/>
    </font>
    <font>
      <b/>
      <sz val="20"/>
      <color theme="1"/>
      <name val="Calibri"/>
      <family val="2"/>
      <scheme val="minor"/>
    </font>
    <font>
      <sz val="11"/>
      <name val="Calibri"/>
      <family val="2"/>
      <scheme val="minor"/>
    </font>
    <font>
      <b/>
      <i/>
      <sz val="11"/>
      <color theme="1"/>
      <name val="Calibri"/>
      <family val="2"/>
      <scheme val="minor"/>
    </font>
    <font>
      <b/>
      <sz val="14"/>
      <color rgb="FFFF0000"/>
      <name val="Calibri"/>
      <family val="2"/>
      <scheme val="minor"/>
    </font>
    <font>
      <sz val="11"/>
      <color rgb="FF000000"/>
      <name val="Cambria Math"/>
      <family val="1"/>
    </font>
    <font>
      <sz val="10"/>
      <color theme="1"/>
      <name val="Courier New"/>
      <family val="3"/>
    </font>
    <font>
      <i/>
      <vertAlign val="subscript"/>
      <sz val="11"/>
      <color theme="1"/>
      <name val="Calibri"/>
      <family val="2"/>
      <scheme val="minor"/>
    </font>
    <font>
      <sz val="11"/>
      <color rgb="FFFF0000"/>
      <name val="Calibri"/>
      <family val="2"/>
      <scheme val="minor"/>
    </font>
    <font>
      <sz val="10"/>
      <name val="Calibri"/>
      <family val="2"/>
      <scheme val="minor"/>
    </font>
    <font>
      <sz val="10"/>
      <name val="Arial"/>
      <family val="2"/>
    </font>
    <font>
      <sz val="11"/>
      <color theme="1"/>
      <name val="Arial"/>
      <family val="2"/>
    </font>
    <font>
      <b/>
      <sz val="10"/>
      <name val="Calibri"/>
      <family val="2"/>
      <scheme val="minor"/>
    </font>
    <font>
      <sz val="11"/>
      <name val="Arial"/>
      <family val="2"/>
    </font>
    <font>
      <i/>
      <sz val="11"/>
      <color theme="1"/>
      <name val="Arial"/>
      <family val="2"/>
    </font>
  </fonts>
  <fills count="7">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indexed="64"/>
      </patternFill>
    </fill>
  </fills>
  <borders count="40">
    <border>
      <left/>
      <right/>
      <top/>
      <bottom/>
      <diagonal/>
    </border>
    <border>
      <left/>
      <right/>
      <top/>
      <bottom style="thin">
        <color indexed="64"/>
      </bottom>
      <diagonal/>
    </border>
    <border>
      <left/>
      <right style="medium">
        <color auto="1"/>
      </right>
      <top/>
      <bottom/>
      <diagonal/>
    </border>
    <border>
      <left/>
      <right/>
      <top/>
      <bottom style="medium">
        <color auto="1"/>
      </bottom>
      <diagonal/>
    </border>
    <border>
      <left style="medium">
        <color auto="1"/>
      </left>
      <right/>
      <top/>
      <bottom/>
      <diagonal/>
    </border>
    <border>
      <left style="medium">
        <color auto="1"/>
      </left>
      <right/>
      <top/>
      <bottom style="medium">
        <color auto="1"/>
      </bottom>
      <diagonal/>
    </border>
    <border>
      <left/>
      <right style="medium">
        <color auto="1"/>
      </right>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10">
    <xf numFmtId="0" fontId="0" fillId="0" borderId="0" xfId="0"/>
    <xf numFmtId="0" fontId="0" fillId="2" borderId="0" xfId="0" applyFill="1"/>
    <xf numFmtId="0" fontId="0" fillId="2" borderId="1" xfId="0" applyFill="1" applyBorder="1"/>
    <xf numFmtId="0" fontId="3" fillId="2" borderId="1" xfId="0" applyFont="1" applyFill="1" applyBorder="1"/>
    <xf numFmtId="0" fontId="0" fillId="0" borderId="0" xfId="0" applyAlignment="1">
      <alignment horizontal="center" vertical="center"/>
    </xf>
    <xf numFmtId="0" fontId="0" fillId="0" borderId="0" xfId="0" applyAlignment="1">
      <alignment horizontal="center"/>
    </xf>
    <xf numFmtId="0" fontId="0" fillId="2" borderId="1" xfId="0" applyFill="1" applyBorder="1" applyAlignment="1">
      <alignment horizontal="center"/>
    </xf>
    <xf numFmtId="0" fontId="1" fillId="0" borderId="0" xfId="0" applyFont="1" applyAlignment="1">
      <alignment horizontal="left"/>
    </xf>
    <xf numFmtId="0" fontId="1" fillId="0" borderId="0" xfId="0" applyFont="1"/>
    <xf numFmtId="2" fontId="0" fillId="0" borderId="0" xfId="0" applyNumberFormat="1"/>
    <xf numFmtId="2" fontId="1" fillId="0" borderId="0" xfId="0" applyNumberFormat="1" applyFont="1"/>
    <xf numFmtId="2" fontId="1" fillId="0" borderId="0" xfId="0" applyNumberFormat="1" applyFont="1" applyAlignment="1">
      <alignment horizontal="left"/>
    </xf>
    <xf numFmtId="2" fontId="1" fillId="0" borderId="0" xfId="0" applyNumberFormat="1" applyFont="1" applyAlignment="1">
      <alignment horizontal="center"/>
    </xf>
    <xf numFmtId="2" fontId="0" fillId="0" borderId="0" xfId="0" applyNumberFormat="1" applyAlignment="1">
      <alignment horizontal="center"/>
    </xf>
    <xf numFmtId="0" fontId="0" fillId="0" borderId="0" xfId="0" applyAlignment="1">
      <alignment vertical="center"/>
    </xf>
    <xf numFmtId="0" fontId="0" fillId="0" borderId="0" xfId="0" applyAlignment="1">
      <alignment horizontal="left"/>
    </xf>
    <xf numFmtId="0" fontId="1" fillId="0" borderId="0" xfId="0" applyFont="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2" fillId="0" borderId="0" xfId="0" applyFont="1"/>
    <xf numFmtId="0" fontId="2" fillId="0" borderId="3" xfId="0" applyFont="1" applyBorder="1" applyAlignment="1">
      <alignment horizontal="center"/>
    </xf>
    <xf numFmtId="0" fontId="2" fillId="0" borderId="6" xfId="0" applyFont="1" applyBorder="1" applyAlignment="1">
      <alignment horizontal="center"/>
    </xf>
    <xf numFmtId="0" fontId="5" fillId="0" borderId="7" xfId="0" applyFont="1" applyBorder="1" applyAlignment="1">
      <alignment horizontal="center"/>
    </xf>
    <xf numFmtId="0" fontId="5" fillId="0" borderId="5" xfId="0" applyFont="1" applyBorder="1" applyAlignment="1">
      <alignment horizontal="center"/>
    </xf>
    <xf numFmtId="0" fontId="2" fillId="0" borderId="0" xfId="0" applyFont="1" applyAlignment="1">
      <alignment horizontal="center"/>
    </xf>
    <xf numFmtId="0" fontId="2" fillId="0" borderId="2" xfId="0" applyFont="1" applyBorder="1" applyAlignment="1">
      <alignment horizontal="center"/>
    </xf>
    <xf numFmtId="0" fontId="5" fillId="0" borderId="0" xfId="0" applyFont="1" applyAlignment="1">
      <alignment horizontal="center" vertical="center"/>
    </xf>
    <xf numFmtId="0" fontId="2" fillId="0" borderId="0" xfId="0" applyFont="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xf>
    <xf numFmtId="0" fontId="0" fillId="0" borderId="9" xfId="0" applyBorder="1" applyAlignment="1">
      <alignment horizontal="center" vertical="center"/>
    </xf>
    <xf numFmtId="0" fontId="0" fillId="0" borderId="2" xfId="0" applyBorder="1" applyAlignment="1">
      <alignment horizontal="center"/>
    </xf>
    <xf numFmtId="0" fontId="1" fillId="0" borderId="5" xfId="0" applyFont="1" applyBorder="1" applyAlignment="1">
      <alignment horizontal="center"/>
    </xf>
    <xf numFmtId="0" fontId="0" fillId="0" borderId="3" xfId="0" applyBorder="1" applyAlignment="1">
      <alignment horizontal="left"/>
    </xf>
    <xf numFmtId="0" fontId="0" fillId="0" borderId="1" xfId="0" applyBorder="1" applyAlignment="1">
      <alignment horizontal="center"/>
    </xf>
    <xf numFmtId="0" fontId="0" fillId="0" borderId="25" xfId="0" applyBorder="1" applyAlignment="1">
      <alignment horizontal="center"/>
    </xf>
    <xf numFmtId="0" fontId="0" fillId="0" borderId="13" xfId="0" applyBorder="1" applyAlignment="1">
      <alignment horizontal="center"/>
    </xf>
    <xf numFmtId="0" fontId="0" fillId="0" borderId="13" xfId="0" applyBorder="1" applyAlignment="1">
      <alignment horizontal="center" vertical="center"/>
    </xf>
    <xf numFmtId="0" fontId="1" fillId="0" borderId="25" xfId="0" applyFont="1" applyBorder="1" applyAlignment="1">
      <alignment horizontal="center"/>
    </xf>
    <xf numFmtId="0" fontId="0" fillId="0" borderId="17" xfId="0" applyBorder="1" applyAlignment="1">
      <alignment horizontal="center"/>
    </xf>
    <xf numFmtId="0" fontId="0" fillId="0" borderId="14" xfId="0" applyBorder="1" applyAlignment="1">
      <alignment horizontal="center"/>
    </xf>
    <xf numFmtId="0" fontId="0" fillId="0" borderId="19" xfId="0" applyBorder="1" applyAlignment="1">
      <alignment horizontal="center"/>
    </xf>
    <xf numFmtId="0" fontId="1" fillId="0" borderId="17" xfId="0" applyFont="1" applyBorder="1" applyAlignment="1">
      <alignment horizontal="center"/>
    </xf>
    <xf numFmtId="0" fontId="1" fillId="0" borderId="19" xfId="0" applyFont="1" applyBorder="1" applyAlignment="1">
      <alignment horizontal="center"/>
    </xf>
    <xf numFmtId="0" fontId="1" fillId="0" borderId="24" xfId="0" applyFont="1" applyBorder="1" applyAlignment="1">
      <alignment horizontal="center"/>
    </xf>
    <xf numFmtId="0" fontId="1" fillId="0" borderId="18" xfId="0" applyFont="1" applyBorder="1" applyAlignment="1">
      <alignment horizontal="center"/>
    </xf>
    <xf numFmtId="0" fontId="0" fillId="0" borderId="18" xfId="0" applyBorder="1" applyAlignment="1">
      <alignment horizontal="center" vertical="center"/>
    </xf>
    <xf numFmtId="0" fontId="0" fillId="0" borderId="14" xfId="0" applyBorder="1" applyAlignment="1">
      <alignment horizontal="center" vertical="center"/>
    </xf>
    <xf numFmtId="0" fontId="7" fillId="0" borderId="0" xfId="0" applyFont="1"/>
    <xf numFmtId="0" fontId="6" fillId="0" borderId="0" xfId="0" applyFont="1" applyAlignment="1">
      <alignment vertical="center" wrapText="1"/>
    </xf>
    <xf numFmtId="0" fontId="5" fillId="0" borderId="8" xfId="0" applyFont="1" applyBorder="1" applyAlignment="1">
      <alignment horizontal="center"/>
    </xf>
    <xf numFmtId="0" fontId="5" fillId="0" borderId="9" xfId="0" applyFont="1" applyBorder="1" applyAlignment="1">
      <alignment horizontal="center"/>
    </xf>
    <xf numFmtId="0" fontId="1" fillId="0" borderId="8" xfId="0" applyFont="1" applyBorder="1" applyAlignment="1">
      <alignment horizontal="center"/>
    </xf>
    <xf numFmtId="0" fontId="1" fillId="0" borderId="7" xfId="0" applyFont="1" applyBorder="1" applyAlignment="1">
      <alignment horizontal="center"/>
    </xf>
    <xf numFmtId="0" fontId="8" fillId="0" borderId="0" xfId="0" applyFont="1" applyAlignment="1">
      <alignment vertical="center"/>
    </xf>
    <xf numFmtId="0" fontId="8" fillId="0" borderId="0" xfId="0" applyFont="1"/>
    <xf numFmtId="0" fontId="0" fillId="0" borderId="7"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1" fillId="0" borderId="0" xfId="0" applyFont="1" applyAlignment="1">
      <alignment vertical="center"/>
    </xf>
    <xf numFmtId="0" fontId="0" fillId="0" borderId="0" xfId="0"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1" fillId="0" borderId="0" xfId="0" applyFont="1" applyAlignment="1">
      <alignment horizontal="center" vertical="center" wrapText="1"/>
    </xf>
    <xf numFmtId="0" fontId="0" fillId="0" borderId="26" xfId="0" applyBorder="1" applyAlignment="1">
      <alignment horizontal="center"/>
    </xf>
    <xf numFmtId="0" fontId="0" fillId="0" borderId="27" xfId="0" applyBorder="1" applyAlignment="1">
      <alignment horizontal="center"/>
    </xf>
    <xf numFmtId="0" fontId="0" fillId="2" borderId="5" xfId="0" applyFill="1" applyBorder="1" applyAlignment="1">
      <alignment horizontal="center" wrapText="1"/>
    </xf>
    <xf numFmtId="0" fontId="0" fillId="2" borderId="6" xfId="0" applyFill="1" applyBorder="1" applyAlignment="1">
      <alignment horizontal="center" wrapText="1"/>
    </xf>
    <xf numFmtId="42" fontId="0" fillId="0" borderId="0" xfId="0" applyNumberFormat="1" applyAlignment="1">
      <alignment horizontal="center"/>
    </xf>
    <xf numFmtId="0" fontId="2" fillId="0" borderId="12" xfId="0" applyFont="1" applyBorder="1" applyAlignment="1">
      <alignment horizontal="center" vertical="center"/>
    </xf>
    <xf numFmtId="0" fontId="4" fillId="0" borderId="21" xfId="0" applyFont="1" applyBorder="1" applyAlignment="1">
      <alignment horizontal="center" vertical="center" wrapText="1"/>
    </xf>
    <xf numFmtId="0" fontId="0" fillId="3" borderId="12" xfId="0" applyFill="1" applyBorder="1" applyAlignment="1">
      <alignment horizontal="center" vertical="center"/>
    </xf>
    <xf numFmtId="0" fontId="0" fillId="0" borderId="12" xfId="0" applyBorder="1" applyAlignment="1">
      <alignment horizontal="center" vertical="center"/>
    </xf>
    <xf numFmtId="0" fontId="0" fillId="4" borderId="12" xfId="0" applyFill="1" applyBorder="1" applyAlignment="1">
      <alignment horizontal="center" vertical="center"/>
    </xf>
    <xf numFmtId="0" fontId="4" fillId="0" borderId="12" xfId="0" applyFont="1" applyBorder="1" applyAlignment="1">
      <alignment horizontal="center" wrapText="1"/>
    </xf>
    <xf numFmtId="0" fontId="4" fillId="0" borderId="12" xfId="0" applyFont="1" applyBorder="1" applyAlignment="1">
      <alignment horizontal="center" vertical="center" wrapText="1"/>
    </xf>
    <xf numFmtId="0" fontId="2" fillId="5" borderId="12" xfId="0" applyFont="1" applyFill="1" applyBorder="1" applyAlignment="1">
      <alignment horizontal="center"/>
    </xf>
    <xf numFmtId="0" fontId="2" fillId="5" borderId="23" xfId="0" applyFont="1" applyFill="1" applyBorder="1" applyAlignment="1">
      <alignment horizontal="center"/>
    </xf>
    <xf numFmtId="0" fontId="5" fillId="0" borderId="12" xfId="0" applyFont="1" applyBorder="1" applyAlignment="1">
      <alignment horizontal="center"/>
    </xf>
    <xf numFmtId="0" fontId="5" fillId="0" borderId="12" xfId="0" applyFont="1" applyBorder="1" applyAlignment="1">
      <alignment horizontal="center" vertical="center"/>
    </xf>
    <xf numFmtId="0" fontId="2" fillId="0" borderId="12" xfId="0" applyFont="1" applyBorder="1" applyAlignment="1">
      <alignment horizontal="center"/>
    </xf>
    <xf numFmtId="0" fontId="10" fillId="3" borderId="27" xfId="0" applyFont="1" applyFill="1" applyBorder="1"/>
    <xf numFmtId="0" fontId="11" fillId="0" borderId="28" xfId="0" applyFont="1" applyBorder="1" applyAlignment="1">
      <alignment horizontal="center"/>
    </xf>
    <xf numFmtId="0" fontId="2" fillId="6" borderId="6" xfId="0" applyFont="1" applyFill="1" applyBorder="1" applyAlignment="1">
      <alignment horizontal="center"/>
    </xf>
    <xf numFmtId="0" fontId="2" fillId="6" borderId="3" xfId="0" applyFont="1" applyFill="1" applyBorder="1" applyAlignment="1">
      <alignment horizontal="center"/>
    </xf>
    <xf numFmtId="0" fontId="5" fillId="0" borderId="29" xfId="0" applyFont="1" applyBorder="1" applyAlignment="1">
      <alignment horizontal="center"/>
    </xf>
    <xf numFmtId="0" fontId="2" fillId="6" borderId="2" xfId="0" applyFont="1" applyFill="1" applyBorder="1" applyAlignment="1">
      <alignment horizontal="center"/>
    </xf>
    <xf numFmtId="0" fontId="2" fillId="6" borderId="0" xfId="0" applyFont="1" applyFill="1" applyAlignment="1">
      <alignment horizontal="center"/>
    </xf>
    <xf numFmtId="0" fontId="5" fillId="0" borderId="30" xfId="0" applyFont="1" applyBorder="1" applyAlignment="1">
      <alignment horizontal="center"/>
    </xf>
    <xf numFmtId="0" fontId="5" fillId="0" borderId="31" xfId="0" applyFont="1" applyBorder="1" applyAlignment="1">
      <alignment horizontal="center"/>
    </xf>
    <xf numFmtId="0" fontId="5" fillId="0" borderId="32" xfId="0" applyFont="1" applyBorder="1" applyAlignment="1">
      <alignment horizontal="center"/>
    </xf>
    <xf numFmtId="0" fontId="5" fillId="0" borderId="33" xfId="0" applyFont="1" applyBorder="1" applyAlignment="1">
      <alignment horizontal="center"/>
    </xf>
    <xf numFmtId="0" fontId="5" fillId="0" borderId="34" xfId="0" applyFont="1" applyBorder="1" applyAlignment="1">
      <alignment horizontal="center"/>
    </xf>
    <xf numFmtId="0" fontId="2" fillId="0" borderId="38" xfId="0" applyFont="1" applyBorder="1" applyAlignment="1">
      <alignment horizontal="center"/>
    </xf>
    <xf numFmtId="0" fontId="2" fillId="0" borderId="38" xfId="0" applyFont="1" applyBorder="1"/>
    <xf numFmtId="0" fontId="0" fillId="0" borderId="12" xfId="0" applyBorder="1" applyAlignment="1">
      <alignment horizontal="center"/>
    </xf>
    <xf numFmtId="0" fontId="0" fillId="0" borderId="21" xfId="0" applyBorder="1" applyAlignment="1">
      <alignment horizontal="center"/>
    </xf>
    <xf numFmtId="0" fontId="12" fillId="0" borderId="0" xfId="0" applyFont="1" applyAlignment="1">
      <alignment horizontal="center"/>
    </xf>
    <xf numFmtId="0" fontId="0" fillId="6" borderId="0" xfId="0" applyFill="1" applyAlignment="1">
      <alignment horizontal="center"/>
    </xf>
    <xf numFmtId="0" fontId="12" fillId="6" borderId="0" xfId="0" applyFont="1" applyFill="1" applyAlignment="1">
      <alignment horizontal="center"/>
    </xf>
    <xf numFmtId="0" fontId="0" fillId="0" borderId="0" xfId="0" quotePrefix="1" applyAlignment="1">
      <alignment horizontal="center" vertical="center"/>
    </xf>
    <xf numFmtId="0" fontId="0" fillId="5" borderId="12" xfId="0" applyFill="1" applyBorder="1" applyAlignment="1">
      <alignment horizontal="center"/>
    </xf>
    <xf numFmtId="0" fontId="0" fillId="5" borderId="16" xfId="0" applyFill="1" applyBorder="1" applyAlignment="1">
      <alignment horizontal="center"/>
    </xf>
    <xf numFmtId="0" fontId="0" fillId="6" borderId="12" xfId="0" applyFill="1" applyBorder="1" applyAlignment="1">
      <alignment horizontal="center"/>
    </xf>
    <xf numFmtId="0" fontId="0" fillId="6" borderId="16" xfId="0" applyFill="1" applyBorder="1" applyAlignment="1">
      <alignment horizontal="center"/>
    </xf>
    <xf numFmtId="0" fontId="0" fillId="0" borderId="1" xfId="0" applyBorder="1"/>
    <xf numFmtId="0" fontId="10" fillId="3" borderId="27" xfId="0" applyFont="1" applyFill="1" applyBorder="1" applyAlignment="1">
      <alignment horizontal="center"/>
    </xf>
    <xf numFmtId="0" fontId="0" fillId="0" borderId="15" xfId="0" applyBorder="1" applyAlignment="1">
      <alignment horizontal="center"/>
    </xf>
    <xf numFmtId="0" fontId="13" fillId="0" borderId="0" xfId="0" applyFont="1"/>
    <xf numFmtId="165" fontId="10" fillId="3" borderId="27" xfId="0" applyNumberFormat="1" applyFont="1" applyFill="1" applyBorder="1" applyAlignment="1">
      <alignment horizontal="center"/>
    </xf>
    <xf numFmtId="0" fontId="14" fillId="0" borderId="28" xfId="0" applyFont="1" applyBorder="1" applyAlignment="1">
      <alignment horizontal="center"/>
    </xf>
    <xf numFmtId="0" fontId="13" fillId="0" borderId="0" xfId="0" applyFont="1" applyAlignment="1">
      <alignment horizontal="center"/>
    </xf>
    <xf numFmtId="0" fontId="13" fillId="0" borderId="12" xfId="0" applyFont="1" applyBorder="1" applyAlignment="1">
      <alignment horizontal="center" vertical="center"/>
    </xf>
    <xf numFmtId="0" fontId="15" fillId="0" borderId="0" xfId="0" applyFont="1" applyAlignment="1">
      <alignment horizontal="center"/>
    </xf>
    <xf numFmtId="0" fontId="0" fillId="4" borderId="0" xfId="0" applyFill="1" applyAlignment="1">
      <alignment horizontal="center"/>
    </xf>
    <xf numFmtId="0" fontId="15" fillId="5" borderId="12" xfId="0" applyFont="1" applyFill="1" applyBorder="1" applyAlignment="1">
      <alignment horizontal="center" vertical="center"/>
    </xf>
    <xf numFmtId="0" fontId="13" fillId="0" borderId="12" xfId="0" applyFont="1" applyBorder="1" applyAlignment="1">
      <alignment horizontal="center"/>
    </xf>
    <xf numFmtId="0" fontId="0" fillId="4" borderId="0" xfId="0" applyFill="1" applyAlignment="1">
      <alignment horizontal="center" vertical="center"/>
    </xf>
    <xf numFmtId="0" fontId="13" fillId="0" borderId="0" xfId="0" quotePrefix="1" applyFont="1" applyAlignment="1">
      <alignment horizontal="center" vertical="center"/>
    </xf>
    <xf numFmtId="0" fontId="13" fillId="4" borderId="0" xfId="0" applyFont="1" applyFill="1" applyAlignment="1">
      <alignment horizontal="center" vertical="center"/>
    </xf>
    <xf numFmtId="0" fontId="13" fillId="4" borderId="0" xfId="0" applyFont="1" applyFill="1" applyAlignment="1">
      <alignment horizontal="center"/>
    </xf>
    <xf numFmtId="0" fontId="13" fillId="5" borderId="12" xfId="0" applyFont="1" applyFill="1" applyBorder="1" applyAlignment="1">
      <alignment horizontal="center" vertical="center"/>
    </xf>
    <xf numFmtId="0" fontId="15" fillId="0" borderId="12" xfId="0" applyFont="1" applyBorder="1" applyAlignment="1">
      <alignment horizontal="center"/>
    </xf>
    <xf numFmtId="0" fontId="15" fillId="0" borderId="0" xfId="0" applyFont="1" applyAlignment="1">
      <alignment vertical="center" wrapText="1"/>
    </xf>
    <xf numFmtId="44" fontId="15" fillId="6" borderId="12" xfId="0" applyNumberFormat="1" applyFont="1" applyFill="1" applyBorder="1" applyAlignment="1">
      <alignment horizontal="center"/>
    </xf>
    <xf numFmtId="0" fontId="13" fillId="0" borderId="16" xfId="0" applyFont="1" applyBorder="1" applyAlignment="1">
      <alignment horizontal="center"/>
    </xf>
    <xf numFmtId="0" fontId="15" fillId="0" borderId="16" xfId="0" applyFont="1" applyBorder="1" applyAlignment="1">
      <alignment horizontal="center"/>
    </xf>
    <xf numFmtId="0" fontId="16" fillId="0" borderId="0" xfId="0" applyFont="1"/>
    <xf numFmtId="44" fontId="13" fillId="6" borderId="12" xfId="0" applyNumberFormat="1" applyFont="1" applyFill="1" applyBorder="1"/>
    <xf numFmtId="164" fontId="15" fillId="2" borderId="12" xfId="0" applyNumberFormat="1" applyFont="1" applyFill="1" applyBorder="1" applyAlignment="1">
      <alignment horizontal="center"/>
    </xf>
    <xf numFmtId="0" fontId="16" fillId="0" borderId="0" xfId="0" applyFont="1" applyAlignment="1">
      <alignment horizontal="center" vertical="center"/>
    </xf>
    <xf numFmtId="0" fontId="0" fillId="3" borderId="12" xfId="0" applyFill="1" applyBorder="1" applyAlignment="1">
      <alignment horizontal="center"/>
    </xf>
    <xf numFmtId="0" fontId="1" fillId="0" borderId="12" xfId="0" applyFont="1" applyBorder="1" applyAlignment="1">
      <alignment horizontal="center" vertical="center" wrapText="1"/>
    </xf>
    <xf numFmtId="0" fontId="0" fillId="0" borderId="12" xfId="0" applyBorder="1" applyAlignment="1">
      <alignment horizontal="center" vertical="center" wrapText="1"/>
    </xf>
    <xf numFmtId="0" fontId="0" fillId="2" borderId="12" xfId="0" applyFill="1" applyBorder="1" applyAlignment="1">
      <alignment horizontal="center" vertical="center" wrapText="1"/>
    </xf>
    <xf numFmtId="0" fontId="0" fillId="0" borderId="12" xfId="0" applyBorder="1" applyAlignment="1">
      <alignment vertical="center"/>
    </xf>
    <xf numFmtId="0" fontId="0" fillId="5" borderId="15" xfId="0" applyFill="1" applyBorder="1" applyAlignment="1">
      <alignment horizontal="center"/>
    </xf>
    <xf numFmtId="1" fontId="0" fillId="4" borderId="0" xfId="0" applyNumberFormat="1" applyFill="1" applyAlignment="1">
      <alignment horizontal="center"/>
    </xf>
    <xf numFmtId="1" fontId="0" fillId="5" borderId="12" xfId="0" applyNumberFormat="1" applyFill="1" applyBorder="1" applyAlignment="1">
      <alignment horizontal="center"/>
    </xf>
    <xf numFmtId="0" fontId="0" fillId="2" borderId="12" xfId="0" applyFill="1" applyBorder="1" applyAlignment="1">
      <alignment horizontal="center" wrapText="1"/>
    </xf>
    <xf numFmtId="0" fontId="0" fillId="6" borderId="6" xfId="0" applyFill="1" applyBorder="1" applyAlignment="1">
      <alignment horizontal="center"/>
    </xf>
    <xf numFmtId="0" fontId="0" fillId="6" borderId="5" xfId="0" applyFill="1" applyBorder="1" applyAlignment="1">
      <alignment horizontal="center"/>
    </xf>
    <xf numFmtId="2" fontId="0" fillId="6" borderId="6" xfId="0" applyNumberFormat="1" applyFill="1" applyBorder="1" applyAlignment="1">
      <alignment horizontal="center"/>
    </xf>
    <xf numFmtId="2" fontId="0" fillId="6" borderId="5" xfId="0" applyNumberFormat="1" applyFill="1" applyBorder="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2" fontId="0" fillId="6" borderId="2" xfId="0" applyNumberFormat="1" applyFill="1" applyBorder="1" applyAlignment="1">
      <alignment horizontal="center"/>
    </xf>
    <xf numFmtId="2" fontId="0" fillId="6" borderId="4" xfId="0" applyNumberFormat="1" applyFill="1" applyBorder="1" applyAlignment="1">
      <alignment horizontal="center"/>
    </xf>
    <xf numFmtId="0" fontId="5" fillId="0" borderId="37" xfId="0" applyFont="1" applyBorder="1" applyAlignment="1">
      <alignment horizontal="center"/>
    </xf>
    <xf numFmtId="0" fontId="5" fillId="0" borderId="36" xfId="0" applyFont="1" applyBorder="1" applyAlignment="1">
      <alignment horizontal="center"/>
    </xf>
    <xf numFmtId="0" fontId="5" fillId="0" borderId="35" xfId="0" applyFont="1" applyBorder="1" applyAlignment="1">
      <alignment horizontal="center"/>
    </xf>
    <xf numFmtId="0" fontId="5" fillId="0" borderId="12" xfId="0" applyFont="1" applyBorder="1" applyAlignment="1">
      <alignment horizontal="center"/>
    </xf>
    <xf numFmtId="0" fontId="0" fillId="0" borderId="0" xfId="0"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0" fillId="0" borderId="15" xfId="0" applyBorder="1" applyAlignment="1">
      <alignment horizontal="center"/>
    </xf>
    <xf numFmtId="0" fontId="15" fillId="0" borderId="12" xfId="0" applyFont="1" applyBorder="1" applyAlignment="1">
      <alignment horizontal="center" vertical="center" wrapText="1"/>
    </xf>
    <xf numFmtId="0" fontId="15" fillId="0" borderId="12" xfId="0" applyFont="1" applyBorder="1" applyAlignment="1">
      <alignment horizontal="center" vertical="center"/>
    </xf>
    <xf numFmtId="0" fontId="13" fillId="0" borderId="15" xfId="0" applyFont="1" applyBorder="1" applyAlignment="1">
      <alignment horizontal="center" vertical="center" textRotation="90" wrapText="1"/>
    </xf>
    <xf numFmtId="0" fontId="13" fillId="0" borderId="20" xfId="0" applyFont="1" applyBorder="1" applyAlignment="1">
      <alignment horizontal="center" vertical="center" textRotation="90" wrapText="1"/>
    </xf>
    <xf numFmtId="0" fontId="13" fillId="0" borderId="16" xfId="0" applyFont="1" applyBorder="1" applyAlignment="1">
      <alignment horizontal="center" vertical="center" textRotation="90" wrapText="1"/>
    </xf>
    <xf numFmtId="0" fontId="13" fillId="0" borderId="17" xfId="0" applyFont="1" applyBorder="1" applyAlignment="1">
      <alignment horizontal="center" vertical="center" wrapText="1"/>
    </xf>
    <xf numFmtId="0" fontId="13" fillId="0" borderId="18" xfId="0" applyFont="1" applyBorder="1" applyAlignment="1">
      <alignment horizontal="center" vertical="center" wrapText="1"/>
    </xf>
    <xf numFmtId="0" fontId="13" fillId="0" borderId="19" xfId="0" applyFont="1" applyBorder="1" applyAlignment="1">
      <alignment horizontal="center" vertical="center" wrapText="1"/>
    </xf>
    <xf numFmtId="0" fontId="13" fillId="0" borderId="14" xfId="0" applyFont="1" applyBorder="1" applyAlignment="1">
      <alignment horizontal="center" vertical="center" wrapText="1"/>
    </xf>
    <xf numFmtId="0" fontId="13" fillId="0" borderId="21" xfId="0" applyFont="1" applyBorder="1" applyAlignment="1">
      <alignment horizontal="center" vertical="center"/>
    </xf>
    <xf numFmtId="0" fontId="13" fillId="0" borderId="22" xfId="0" applyFont="1" applyBorder="1" applyAlignment="1">
      <alignment horizontal="center" vertical="center"/>
    </xf>
    <xf numFmtId="0" fontId="13" fillId="0" borderId="23" xfId="0" applyFont="1" applyBorder="1" applyAlignment="1">
      <alignment horizontal="center" vertical="center"/>
    </xf>
    <xf numFmtId="0" fontId="13" fillId="0" borderId="21" xfId="0" applyFont="1" applyBorder="1" applyAlignment="1">
      <alignment horizontal="center"/>
    </xf>
    <xf numFmtId="0" fontId="13" fillId="0" borderId="22" xfId="0" applyFont="1" applyBorder="1" applyAlignment="1">
      <alignment horizontal="center"/>
    </xf>
    <xf numFmtId="0" fontId="13" fillId="0" borderId="23" xfId="0" applyFont="1" applyBorder="1" applyAlignment="1">
      <alignment horizontal="center"/>
    </xf>
    <xf numFmtId="0" fontId="13" fillId="0" borderId="12" xfId="0" applyFont="1" applyBorder="1" applyAlignment="1">
      <alignment horizontal="center"/>
    </xf>
    <xf numFmtId="0" fontId="15" fillId="0" borderId="17" xfId="0" applyFont="1" applyBorder="1" applyAlignment="1">
      <alignment horizontal="center" vertical="center" wrapText="1"/>
    </xf>
    <xf numFmtId="0" fontId="15" fillId="0" borderId="18" xfId="0" applyFont="1" applyBorder="1" applyAlignment="1">
      <alignment horizontal="center" vertical="center" wrapText="1"/>
    </xf>
    <xf numFmtId="0" fontId="15" fillId="0" borderId="19" xfId="0" applyFont="1" applyBorder="1" applyAlignment="1">
      <alignment horizontal="center" vertical="center" wrapText="1"/>
    </xf>
    <xf numFmtId="0" fontId="15" fillId="0" borderId="14" xfId="0" applyFont="1" applyBorder="1" applyAlignment="1">
      <alignment horizontal="center" vertical="center" wrapText="1"/>
    </xf>
    <xf numFmtId="0" fontId="13" fillId="0" borderId="12" xfId="0" applyFont="1" applyBorder="1" applyAlignment="1">
      <alignment horizontal="center" vertical="center" wrapText="1"/>
    </xf>
    <xf numFmtId="0" fontId="15" fillId="0" borderId="21" xfId="0" applyFont="1" applyBorder="1" applyAlignment="1">
      <alignment horizontal="center" vertical="center" wrapText="1"/>
    </xf>
    <xf numFmtId="0" fontId="15" fillId="0" borderId="22" xfId="0" applyFont="1" applyBorder="1" applyAlignment="1">
      <alignment horizontal="center" vertical="center" wrapText="1"/>
    </xf>
    <xf numFmtId="0" fontId="15" fillId="0" borderId="23" xfId="0" applyFont="1" applyBorder="1" applyAlignment="1">
      <alignment horizontal="center" vertical="center" wrapText="1"/>
    </xf>
    <xf numFmtId="0" fontId="15" fillId="0" borderId="15" xfId="0" applyFont="1" applyBorder="1" applyAlignment="1">
      <alignment horizontal="center" vertical="center"/>
    </xf>
    <xf numFmtId="0" fontId="15" fillId="0" borderId="20" xfId="0" applyFont="1" applyBorder="1" applyAlignment="1">
      <alignment horizontal="center" vertical="center"/>
    </xf>
    <xf numFmtId="0" fontId="15" fillId="0" borderId="16" xfId="0" applyFont="1" applyBorder="1" applyAlignment="1">
      <alignment horizontal="center" vertical="center"/>
    </xf>
    <xf numFmtId="0" fontId="0" fillId="0" borderId="28" xfId="0" applyBorder="1" applyAlignment="1">
      <alignment horizontal="center" vertical="center" wrapText="1"/>
    </xf>
    <xf numFmtId="0" fontId="0" fillId="0" borderId="27" xfId="0" applyBorder="1" applyAlignment="1">
      <alignment horizontal="center" vertical="center" wrapText="1"/>
    </xf>
    <xf numFmtId="0" fontId="0" fillId="2" borderId="7" xfId="0" applyFill="1" applyBorder="1" applyAlignment="1">
      <alignment horizontal="center"/>
    </xf>
    <xf numFmtId="0" fontId="0" fillId="2" borderId="9" xfId="0" applyFill="1" applyBorder="1" applyAlignment="1">
      <alignment horizontal="center"/>
    </xf>
    <xf numFmtId="0" fontId="0" fillId="0" borderId="12" xfId="0" applyBorder="1" applyAlignment="1">
      <alignment horizontal="center" vertical="center" wrapText="1"/>
    </xf>
    <xf numFmtId="0" fontId="0" fillId="2" borderId="12" xfId="0" applyFill="1" applyBorder="1" applyAlignment="1">
      <alignment horizontal="center"/>
    </xf>
    <xf numFmtId="0" fontId="2" fillId="0" borderId="0" xfId="0" applyFont="1" applyAlignment="1">
      <alignment horizontal="center" wrapText="1"/>
    </xf>
    <xf numFmtId="0" fontId="2" fillId="0" borderId="1" xfId="0" applyFont="1" applyBorder="1" applyAlignment="1">
      <alignment horizontal="center" wrapText="1"/>
    </xf>
    <xf numFmtId="0" fontId="1" fillId="0" borderId="0" xfId="0" applyFont="1" applyAlignment="1">
      <alignment horizontal="center"/>
    </xf>
    <xf numFmtId="0" fontId="0" fillId="3" borderId="39" xfId="0" applyFill="1" applyBorder="1" applyAlignment="1">
      <alignment horizontal="center"/>
    </xf>
    <xf numFmtId="0" fontId="0" fillId="6" borderId="21" xfId="0" applyFill="1" applyBorder="1" applyAlignment="1">
      <alignment horizontal="center"/>
    </xf>
    <xf numFmtId="0" fontId="1" fillId="2" borderId="12" xfId="0" applyFont="1" applyFill="1" applyBorder="1" applyAlignment="1">
      <alignment horizontal="center"/>
    </xf>
    <xf numFmtId="0" fontId="1" fillId="0" borderId="1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0</xdr:col>
      <xdr:colOff>192406</xdr:colOff>
      <xdr:row>2</xdr:row>
      <xdr:rowOff>7620</xdr:rowOff>
    </xdr:from>
    <xdr:ext cx="4657724" cy="15425810"/>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E2AFCF54-88BA-4B1D-ACE6-BFDEF8C96A7B}"/>
                </a:ext>
              </a:extLst>
            </xdr:cNvPr>
            <xdr:cNvSpPr txBox="1"/>
          </xdr:nvSpPr>
          <xdr:spPr>
            <a:xfrm>
              <a:off x="192406" y="373380"/>
              <a:ext cx="4657724" cy="1542581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Transportation problem (4pts)</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CaaS</a:t>
              </a:r>
              <a:r>
                <a:rPr lang="en-US" sz="1100" b="0" i="0" baseline="0">
                  <a:solidFill>
                    <a:schemeClr val="tx1"/>
                  </a:solidFill>
                  <a:effectLst/>
                  <a:latin typeface="+mn-lt"/>
                  <a:ea typeface="+mn-ea"/>
                  <a:cs typeface="+mn-cs"/>
                </a:rPr>
                <a:t> Ltd (Car-as-a-service) offers electric cars for rental in Helsinki. A customer can take a car into use with a phone app, and the customer is charged based on the time the car is in use. Customers can also leave the car anywhere in Helsinki.</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CaaS has divided Helsinki into six areas (A-F), for each of which it has good predictions on the demand, i.e., how many cars are needed in that area each day (Table 1). CaaS wants to build a decision support model that identifies the optimal way to redistribute the cars during the night so that each area has enough cars to satisfy the demand the next day. CaaS has also estimated the average travel times between each of these areas (Table 2). The current locations of the cars are given in Table 3.</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Implement on the spreadsheet a network LP model that minimizes the total time it takes to redistribute the cars so that demand is satisfied. </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1: Find the optimal solution. Report the number of cars transferred between each area, i.e., prepare a list of transfers.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Integer Linear Programming Model</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Let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be the number of cars transferred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where </a:t>
              </a:r>
              <a14:m>
                <m:oMath xmlns:m="http://schemas.openxmlformats.org/officeDocument/2006/math">
                  <m:r>
                    <m:rPr>
                      <m:sty m:val="p"/>
                    </m:rPr>
                    <a:rPr lang="en-US" sz="1100" b="0" i="0">
                      <a:solidFill>
                        <a:schemeClr val="tx1"/>
                      </a:solidFill>
                      <a:effectLst/>
                      <a:latin typeface="Cambria Math" panose="02040503050406030204" pitchFamily="18" charset="0"/>
                      <a:ea typeface="Cambria Math" panose="02040503050406030204" pitchFamily="18" charset="0"/>
                      <a:cs typeface="+mn-cs"/>
                    </a:rPr>
                    <m:t>i</m:t>
                  </m:r>
                  <m:r>
                    <a:rPr lang="en-US" sz="1100" b="0" i="0">
                      <a:solidFill>
                        <a:schemeClr val="tx1"/>
                      </a:solidFill>
                      <a:effectLst/>
                      <a:latin typeface="Cambria Math" panose="02040503050406030204" pitchFamily="18" charset="0"/>
                      <a:ea typeface="Cambria Math" panose="02040503050406030204" pitchFamily="18" charset="0"/>
                      <a:cs typeface="+mn-cs"/>
                    </a:rPr>
                    <m:t>, </m:t>
                  </m:r>
                  <m:r>
                    <m:rPr>
                      <m:sty m:val="p"/>
                    </m:rPr>
                    <a:rPr lang="en-US" sz="1100" b="0" i="0">
                      <a:solidFill>
                        <a:schemeClr val="tx1"/>
                      </a:solidFill>
                      <a:effectLst/>
                      <a:latin typeface="Cambria Math" panose="02040503050406030204" pitchFamily="18" charset="0"/>
                      <a:ea typeface="Cambria Math" panose="02040503050406030204" pitchFamily="18" charset="0"/>
                      <a:cs typeface="+mn-cs"/>
                    </a:rPr>
                    <m:t>j</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𝐴</m:t>
                  </m:r>
                  <m:r>
                    <a:rPr lang="en-US" sz="1100" b="0" i="1">
                      <a:solidFill>
                        <a:schemeClr val="tx1"/>
                      </a:solidFill>
                      <a:effectLst/>
                      <a:latin typeface="Cambria Math" panose="02040503050406030204" pitchFamily="18" charset="0"/>
                      <a:ea typeface="Cambria Math" panose="02040503050406030204" pitchFamily="18" charset="0"/>
                      <a:cs typeface="+mn-cs"/>
                    </a:rPr>
                    <m:t>, </m:t>
                  </m:r>
                  <m:r>
                    <a:rPr lang="en-US" sz="1100" b="0" i="1">
                      <a:solidFill>
                        <a:schemeClr val="tx1"/>
                      </a:solidFill>
                      <a:effectLst/>
                      <a:latin typeface="Cambria Math" panose="02040503050406030204" pitchFamily="18" charset="0"/>
                      <a:ea typeface="Cambria Math" panose="02040503050406030204" pitchFamily="18" charset="0"/>
                      <a:cs typeface="+mn-cs"/>
                    </a:rPr>
                    <m:t>𝐵</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𝐶</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𝐷</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𝐸</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𝐹</m:t>
                  </m:r>
                  <m:r>
                    <a:rPr lang="en-US" sz="1100" b="0" i="1">
                      <a:solidFill>
                        <a:schemeClr val="tx1"/>
                      </a:solidFill>
                      <a:effectLst/>
                      <a:latin typeface="Cambria Math" panose="02040503050406030204" pitchFamily="18" charset="0"/>
                      <a:ea typeface="Cambria Math" panose="02040503050406030204" pitchFamily="18" charset="0"/>
                      <a:cs typeface="+mn-cs"/>
                    </a:rPr>
                    <m:t>}</m:t>
                  </m:r>
                </m:oMath>
              </a14:m>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Minimize the total travel time</a:t>
              </a:r>
              <a:r>
                <a:rPr lang="fi-FI" sz="1100" b="0" i="0" baseline="0">
                  <a:solidFill>
                    <a:schemeClr val="tx1"/>
                  </a:solidFill>
                  <a:effectLst/>
                  <a:latin typeface="+mn-lt"/>
                  <a:ea typeface="+mn-ea"/>
                  <a:cs typeface="+mn-cs"/>
                </a:rPr>
                <a:t> of moving the cars between the neighborhood. The model assumes that all cars are move from area i to area j simultaneously.</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pPr algn="ct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min</m:t>
                  </m:r>
                  <m:r>
                    <a:rPr lang="en-US" sz="1100" b="0" i="0">
                      <a:solidFill>
                        <a:schemeClr val="tx1"/>
                      </a:solidFill>
                      <a:effectLst/>
                      <a:latin typeface="Cambria Math" panose="02040503050406030204" pitchFamily="18" charset="0"/>
                      <a:ea typeface="+mn-ea"/>
                      <a:cs typeface="+mn-cs"/>
                    </a:rPr>
                    <m:t> </m:t>
                  </m:r>
                  <m:r>
                    <m:rPr>
                      <m:sty m:val="p"/>
                    </m:rPr>
                    <a:rPr lang="en-US" sz="1100" b="0" i="0">
                      <a:solidFill>
                        <a:schemeClr val="tx1"/>
                      </a:solidFill>
                      <a:effectLst/>
                      <a:latin typeface="Cambria Math" panose="02040503050406030204" pitchFamily="18" charset="0"/>
                      <a:ea typeface="+mn-ea"/>
                      <a:cs typeface="+mn-cs"/>
                    </a:rPr>
                    <m:t>z</m:t>
                  </m:r>
                  <m:r>
                    <a:rPr lang="en-US" sz="1100" b="0" i="0">
                      <a:solidFill>
                        <a:schemeClr val="tx1"/>
                      </a:solidFill>
                      <a:effectLst/>
                      <a:latin typeface="Cambria Math" panose="02040503050406030204" pitchFamily="18" charset="0"/>
                      <a:ea typeface="+mn-ea"/>
                      <a:cs typeface="+mn-cs"/>
                    </a:rPr>
                    <m:t>= </m:t>
                  </m:r>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𝑡</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Cambria Math" panose="02040503050406030204" pitchFamily="18" charset="0"/>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r>
                    <a:rPr lang="en-US" sz="1100" b="0" i="0">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𝑗</m:t>
                  </m:r>
                </m:oMath>
              </a14:m>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r>
                <a:rPr lang="fi-FI" sz="1100" b="0" i="0" baseline="0">
                  <a:solidFill>
                    <a:schemeClr val="tx1"/>
                  </a:solidFill>
                  <a:effectLst/>
                  <a:latin typeface="+mn-lt"/>
                  <a:ea typeface="+mn-ea"/>
                  <a:cs typeface="+mn-cs"/>
                </a:rPr>
                <a: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𝑡</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is the travel time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a:t>
              </a:r>
              <a:r>
                <a:rPr lang="fi-FI" sz="1100" b="0" i="1">
                  <a:solidFill>
                    <a:schemeClr val="tx1"/>
                  </a:solidFill>
                  <a:effectLst/>
                  <a:latin typeface="+mn-lt"/>
                  <a:ea typeface="+mn-ea"/>
                  <a:cs typeface="+mn-cs"/>
                </a:rPr>
                <a:t> j</a:t>
              </a:r>
              <a:r>
                <a:rPr lang="fi-FI" sz="1100" b="0" i="0">
                  <a:solidFill>
                    <a:schemeClr val="tx1"/>
                  </a:solidFill>
                  <a:effectLst/>
                  <a:latin typeface="+mn-lt"/>
                  <a:ea typeface="+mn-ea"/>
                  <a:cs typeface="+mn-cs"/>
                </a:rPr>
                <a:t>, given in Table 2.</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en-US" sz="1100" b="0" i="0" baseline="0">
                  <a:solidFill>
                    <a:schemeClr val="tx1"/>
                  </a:solidFill>
                  <a:effectLst/>
                  <a:latin typeface="+mn-lt"/>
                  <a:ea typeface="+mn-ea"/>
                  <a:cs typeface="+mn-cs"/>
                </a:rPr>
                <a:t>We can see the demand and the current number of cars are equal at 140. Therefore, the </a:t>
              </a:r>
              <a:r>
                <a:rPr lang="fi-FI" sz="1100" b="0" i="0" baseline="0">
                  <a:solidFill>
                    <a:schemeClr val="tx1"/>
                  </a:solidFill>
                  <a:effectLst/>
                  <a:latin typeface="+mn-lt"/>
                  <a:ea typeface="+mn-ea"/>
                  <a:cs typeface="+mn-cs"/>
                </a:rPr>
                <a:t>d</a:t>
              </a:r>
              <a:r>
                <a:rPr lang="fi-FI" sz="1100" b="0" i="0">
                  <a:solidFill>
                    <a:schemeClr val="tx1"/>
                  </a:solidFill>
                  <a:effectLst/>
                  <a:latin typeface="+mn-lt"/>
                  <a:ea typeface="+mn-ea"/>
                  <a:cs typeface="+mn-cs"/>
                </a:rPr>
                <a:t>emand constraints for each area</a:t>
              </a:r>
              <a:r>
                <a:rPr lang="fi-FI" sz="1100" b="0" i="0" baseline="0">
                  <a:solidFill>
                    <a:schemeClr val="tx1"/>
                  </a:solidFill>
                  <a:effectLst/>
                  <a:latin typeface="+mn-lt"/>
                  <a:ea typeface="+mn-ea"/>
                  <a:cs typeface="+mn-cs"/>
                </a:rPr>
                <a:t> becomes</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pPr algn="ctr"/>
              <a14:m>
                <m:oMath xmlns:m="http://schemas.openxmlformats.org/officeDocument/2006/math">
                  <m:r>
                    <a:rPr lang="en-US" sz="1100" b="0" i="0">
                      <a:solidFill>
                        <a:schemeClr val="tx1"/>
                      </a:solidFill>
                      <a:effectLst/>
                      <a:latin typeface="Cambria Math" panose="02040503050406030204" pitchFamily="18" charset="0"/>
                      <a:ea typeface="+mn-ea"/>
                      <a:cs typeface="+mn-cs"/>
                    </a:rPr>
                    <m:t> </m:t>
                  </m:r>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mn-ea"/>
                          <a:cs typeface="+mn-cs"/>
                        </a:rPr>
                        <m:t>−</m:t>
                      </m:r>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𝑗𝑖</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𝑗</m:t>
                              </m:r>
                            </m:sub>
                          </m:sSub>
                        </m:e>
                      </m:nary>
                    </m:e>
                  </m:nary>
                  <m:r>
                    <a:rPr lang="en-US" sz="1100" b="0" i="0">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endParaRPr lang="en-US" sz="1100" b="0" i="1">
                <a:solidFill>
                  <a:schemeClr val="tx1"/>
                </a:solidFill>
                <a:effectLst/>
                <a:latin typeface="+mn-lt"/>
                <a:ea typeface="+mn-ea"/>
                <a:cs typeface="+mn-cs"/>
              </a:endParaRPr>
            </a:p>
            <a:p>
              <a:endParaRPr lang="en-US" sz="1100" b="0" i="1">
                <a:solidFill>
                  <a:schemeClr val="tx1"/>
                </a:solidFill>
                <a:effectLst/>
                <a:latin typeface="+mn-lt"/>
                <a:ea typeface="+mn-ea"/>
                <a:cs typeface="+mn-cs"/>
              </a:endParaRPr>
            </a:p>
            <a:p>
              <a14:m>
                <m:oMath xmlns:m="http://schemas.openxmlformats.org/officeDocument/2006/math">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oMath>
              </a14:m>
              <a:r>
                <a:rPr lang="fi-FI" sz="1100" b="0" i="0">
                  <a:solidFill>
                    <a:schemeClr val="tx1"/>
                  </a:solidFill>
                  <a:effectLst/>
                  <a:latin typeface="+mn-lt"/>
                  <a:ea typeface="+mn-ea"/>
                  <a:cs typeface="+mn-cs"/>
                </a:rPr>
                <a:t>​ is the total number of cars transferred into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from all other areas. Since the number of cars increase for</a:t>
              </a:r>
              <a:r>
                <a:rPr lang="fi-FI" sz="1100" b="0" i="0" baseline="0">
                  <a:solidFill>
                    <a:schemeClr val="tx1"/>
                  </a:solidFill>
                  <a:effectLst/>
                  <a:latin typeface="+mn-lt"/>
                  <a:ea typeface="+mn-ea"/>
                  <a:cs typeface="+mn-cs"/>
                </a:rPr>
                <a:t> this term due to nonnegativity constraint, it has a positive sign.</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𝑗𝑖</m:t>
                          </m:r>
                        </m:sub>
                      </m:sSub>
                    </m:e>
                  </m:nary>
                  <m:r>
                    <a:rPr lang="en-US" sz="1100" b="0" i="1">
                      <a:solidFill>
                        <a:schemeClr val="tx1"/>
                      </a:solidFill>
                      <a:effectLst/>
                      <a:latin typeface="Cambria Math" panose="02040503050406030204" pitchFamily="18" charset="0"/>
                      <a:ea typeface="+mn-ea"/>
                      <a:cs typeface="+mn-cs"/>
                    </a:rPr>
                    <m:t> </m:t>
                  </m:r>
                </m:oMath>
              </a14:m>
              <a:r>
                <a:rPr lang="fi-FI" sz="1100" b="0" i="0">
                  <a:solidFill>
                    <a:schemeClr val="tx1"/>
                  </a:solidFill>
                  <a:effectLst/>
                  <a:latin typeface="+mn-lt"/>
                  <a:ea typeface="+mn-ea"/>
                  <a:cs typeface="+mn-cs"/>
                </a:rPr>
                <a:t>is the total number of cars transferred out of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to all other areas. Since the number of cars decrease for</a:t>
              </a:r>
              <a:r>
                <a:rPr lang="fi-FI" sz="1100" b="0" i="0" baseline="0">
                  <a:solidFill>
                    <a:schemeClr val="tx1"/>
                  </a:solidFill>
                  <a:effectLst/>
                  <a:latin typeface="+mn-lt"/>
                  <a:ea typeface="+mn-ea"/>
                  <a:cs typeface="+mn-cs"/>
                </a:rPr>
                <a:t> this term due to nonnegativity constraint, it has a negative sign.</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a:solidFill>
                  <a:schemeClr val="tx1"/>
                </a:solidFill>
                <a:effectLst/>
                <a:latin typeface="+mn-lt"/>
                <a:ea typeface="+mn-ea"/>
                <a:cs typeface="+mn-cs"/>
              </a:endParaRPr>
            </a:p>
            <a:p>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𝑗</m:t>
                      </m:r>
                    </m:sub>
                  </m:sSub>
                </m:oMath>
              </a14:m>
              <a:r>
                <a:rPr lang="fi-FI" sz="1100" b="0" i="0">
                  <a:solidFill>
                    <a:schemeClr val="tx1"/>
                  </a:solidFill>
                  <a:effectLst/>
                  <a:latin typeface="+mn-lt"/>
                  <a:ea typeface="+mn-ea"/>
                  <a:cs typeface="+mn-cs"/>
                </a:rPr>
                <a:t> is the demand for</a:t>
              </a:r>
              <a:r>
                <a:rPr lang="fi-FI" sz="1100" b="0" i="0" baseline="0">
                  <a:solidFill>
                    <a:schemeClr val="tx1"/>
                  </a:solidFill>
                  <a:effectLst/>
                  <a:latin typeface="+mn-lt"/>
                  <a:ea typeface="+mn-ea"/>
                  <a:cs typeface="+mn-cs"/>
                </a:rPr>
                <a:t> cars in area </a:t>
              </a:r>
              <a:r>
                <a:rPr lang="fi-FI" sz="1100" b="0" i="1" baseline="0">
                  <a:solidFill>
                    <a:schemeClr val="tx1"/>
                  </a:solidFill>
                  <a:effectLst/>
                  <a:latin typeface="+mn-lt"/>
                  <a:ea typeface="+mn-ea"/>
                  <a:cs typeface="+mn-cs"/>
                </a:rPr>
                <a:t>j </a:t>
              </a:r>
              <a:r>
                <a:rPr lang="fi-FI" sz="1100" b="0" i="0" baseline="0">
                  <a:solidFill>
                    <a:schemeClr val="tx1"/>
                  </a:solidFill>
                  <a:effectLst/>
                  <a:latin typeface="+mn-lt"/>
                  <a:ea typeface="+mn-ea"/>
                  <a:cs typeface="+mn-cs"/>
                </a:rPr>
                <a:t>(Table 1), all are positive</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𝑗</m:t>
                      </m:r>
                    </m:sub>
                  </m:sSub>
                </m:oMath>
              </a14:m>
              <a:r>
                <a:rPr lang="fi-FI" sz="1100" b="0" i="0">
                  <a:solidFill>
                    <a:schemeClr val="tx1"/>
                  </a:solidFill>
                  <a:effectLst/>
                  <a:latin typeface="+mn-lt"/>
                  <a:ea typeface="+mn-ea"/>
                  <a:cs typeface="+mn-cs"/>
                </a:rPr>
                <a:t> is the current number of cars already in area </a:t>
              </a:r>
              <a:r>
                <a:rPr lang="fi-FI" sz="1100" b="0" i="1">
                  <a:solidFill>
                    <a:schemeClr val="tx1"/>
                  </a:solidFill>
                  <a:effectLst/>
                  <a:latin typeface="+mn-lt"/>
                  <a:ea typeface="+mn-ea"/>
                  <a:cs typeface="+mn-cs"/>
                </a:rPr>
                <a:t>j </a:t>
              </a:r>
              <a:r>
                <a:rPr lang="fi-FI" sz="1100" b="0" i="0" baseline="0">
                  <a:solidFill>
                    <a:schemeClr val="tx1"/>
                  </a:solidFill>
                  <a:effectLst/>
                  <a:latin typeface="+mn-lt"/>
                  <a:ea typeface="+mn-ea"/>
                  <a:cs typeface="+mn-cs"/>
                </a:rPr>
                <a:t>(Table 3), all are positive</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baseline="0">
                  <a:solidFill>
                    <a:schemeClr val="tx1"/>
                  </a:solidFill>
                  <a:effectLst/>
                  <a:latin typeface="+mn-lt"/>
                  <a:ea typeface="+mn-ea"/>
                  <a:cs typeface="+mn-cs"/>
                </a:rPr>
                <a:t>Intuition: the demand is equal to the current number of cars, plus the cars moving in and minus the cars moving out.</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Integrality constraint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 number of cars to be transferred between areas must</a:t>
              </a:r>
              <a:r>
                <a:rPr lang="fi-FI" sz="1100" b="0" i="0" baseline="0">
                  <a:solidFill>
                    <a:schemeClr val="tx1"/>
                  </a:solidFill>
                  <a:effectLst/>
                  <a:latin typeface="+mn-lt"/>
                  <a:ea typeface="+mn-ea"/>
                  <a:cs typeface="+mn-cs"/>
                </a:rPr>
                <a:t> be</a:t>
              </a:r>
              <a:r>
                <a:rPr lang="fi-FI" sz="1100" b="0" i="0">
                  <a:solidFill>
                    <a:schemeClr val="tx1"/>
                  </a:solidFill>
                  <a:effectLst/>
                  <a:latin typeface="+mn-lt"/>
                  <a:ea typeface="+mn-ea"/>
                  <a:cs typeface="+mn-cs"/>
                </a:rPr>
                <a:t> a discrete quantity</a:t>
              </a:r>
              <a:r>
                <a:rPr lang="fi-FI" sz="1100" b="0" i="0" baseline="0">
                  <a:solidFill>
                    <a:schemeClr val="tx1"/>
                  </a:solidFill>
                  <a:effectLst/>
                  <a:latin typeface="+mn-lt"/>
                  <a:ea typeface="+mn-ea"/>
                  <a:cs typeface="+mn-cs"/>
                </a:rPr>
                <a:t> since we</a:t>
              </a:r>
              <a:r>
                <a:rPr lang="fi-FI" sz="1100" b="0" i="0">
                  <a:solidFill>
                    <a:schemeClr val="tx1"/>
                  </a:solidFill>
                  <a:effectLst/>
                  <a:latin typeface="+mn-lt"/>
                  <a:ea typeface="+mn-ea"/>
                  <a:cs typeface="+mn-cs"/>
                </a:rPr>
                <a:t> can't transfer a fraction of a car</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Integral</a:t>
              </a:r>
              <a:r>
                <a:rPr lang="fi-FI" sz="1100" b="0" i="0" baseline="0">
                  <a:solidFill>
                    <a:schemeClr val="tx1"/>
                  </a:solidFill>
                  <a:effectLst/>
                  <a:latin typeface="+mn-lt"/>
                  <a:ea typeface="+mn-ea"/>
                  <a:cs typeface="+mn-cs"/>
                </a:rPr>
                <a:t> constraint:</a:t>
              </a: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integer, for all </a:t>
              </a:r>
              <a14:m>
                <m:oMath xmlns:m="http://schemas.openxmlformats.org/officeDocument/2006/math">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a:t>
              </a:r>
              <a:r>
                <a:rPr lang="fi-FI"/>
                <a:t> </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5. Non-negativity constraints</a:t>
              </a:r>
              <a:r>
                <a:rPr lang="fi-FI" sz="1100" b="0" i="0">
                  <a:solidFill>
                    <a:schemeClr val="tx1"/>
                  </a:solidFill>
                  <a:effectLst/>
                  <a:latin typeface="+mn-lt"/>
                  <a:ea typeface="+mn-ea"/>
                  <a:cs typeface="+mn-cs"/>
                </a:rPr>
                <a:t>: </a:t>
              </a:r>
              <a:endParaRPr lang="en-US" sz="1100" b="0" i="1">
                <a:solidFill>
                  <a:schemeClr val="tx1"/>
                </a:solidFill>
                <a:effectLst/>
                <a:latin typeface="+mn-lt"/>
                <a:ea typeface="+mn-ea"/>
                <a:cs typeface="+mn-cs"/>
              </a:endParaRPr>
            </a:p>
            <a:p>
              <a:pPr/>
              <a14:m>
                <m:oMathPara xmlns:m="http://schemas.openxmlformats.org/officeDocument/2006/math">
                  <m:oMathParaPr>
                    <m:jc m:val="centerGroup"/>
                  </m:oMathParaPr>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Cambria Math" panose="02040503050406030204" pitchFamily="18" charset="0"/>
                        <a:cs typeface="+mn-cs"/>
                      </a:rPr>
                      <m:t>≥0</m:t>
                    </m:r>
                  </m:oMath>
                </m:oMathPara>
              </a14:m>
              <a:endParaRPr lang="fi-FI" sz="1100" b="0" i="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However, it would be problematic if we don't have the decision variables for </a:t>
              </a:r>
            </a:p>
            <a:p>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for all </a:t>
              </a:r>
              <a14:m>
                <m:oMath xmlns:m="http://schemas.openxmlformats.org/officeDocument/2006/math">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due to the SUMPRODUCT</a:t>
              </a:r>
              <a:r>
                <a:rPr lang="fi-FI" sz="1100" b="0" i="0" baseline="0">
                  <a:solidFill>
                    <a:schemeClr val="tx1"/>
                  </a:solidFill>
                  <a:effectLst/>
                  <a:latin typeface="+mn-lt"/>
                  <a:ea typeface="+mn-ea"/>
                  <a:cs typeface="+mn-cs"/>
                </a:rPr>
                <a:t> function. Therefore, we add 6 decision variables and add the miscellaneous constraint as</a:t>
              </a: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mn-ea"/>
                      <a:cs typeface="+mn-cs"/>
                    </a:rPr>
                    <m:t>=0</m:t>
                  </m:r>
                </m:oMath>
              </a14:m>
              <a:r>
                <a:rPr lang="fi-FI" sz="1100" b="0" i="0">
                  <a:solidFill>
                    <a:schemeClr val="tx1"/>
                  </a:solidFill>
                  <a:effectLst/>
                  <a:latin typeface="+mn-lt"/>
                  <a:ea typeface="+mn-ea"/>
                  <a:cs typeface="+mn-cs"/>
                </a:rPr>
                <a:t> , for all </a:t>
              </a:r>
              <a14:m>
                <m:oMath xmlns:m="http://schemas.openxmlformats.org/officeDocument/2006/math">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a:t>
              </a:r>
              <a:r>
                <a:rPr lang="fi-FI" sz="1100">
                  <a:solidFill>
                    <a:schemeClr val="tx1"/>
                  </a:solidFill>
                  <a:effectLst/>
                  <a:latin typeface="+mn-lt"/>
                  <a:ea typeface="+mn-ea"/>
                  <a:cs typeface="+mn-cs"/>
                </a:rPr>
                <a:t> </a:t>
              </a:r>
              <a:endParaRPr lang="fi-FI"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integer LP is implemented on the right. The reported solution is:</a:t>
              </a: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Move 5 cars from area E to A</a:t>
              </a:r>
            </a:p>
            <a:p>
              <a:r>
                <a:rPr lang="en-US" sz="1100" b="1" i="0" baseline="0">
                  <a:solidFill>
                    <a:schemeClr val="tx1"/>
                  </a:solidFill>
                  <a:effectLst/>
                  <a:latin typeface="+mn-lt"/>
                  <a:ea typeface="+mn-ea"/>
                  <a:cs typeface="+mn-cs"/>
                </a:rPr>
                <a:t>- Move 8 cars from area F to B</a:t>
              </a:r>
            </a:p>
            <a:p>
              <a:r>
                <a:rPr lang="en-US" sz="1100" b="1" i="0" baseline="0">
                  <a:solidFill>
                    <a:schemeClr val="tx1"/>
                  </a:solidFill>
                  <a:effectLst/>
                  <a:latin typeface="+mn-lt"/>
                  <a:ea typeface="+mn-ea"/>
                  <a:cs typeface="+mn-cs"/>
                </a:rPr>
                <a:t>- Move 7 cars from area F to D</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2: Report also the total driving time that the optimal reallocation requires. </a:t>
              </a: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The total driving time that the optimal reallocation requires is </a:t>
              </a:r>
              <a:r>
                <a:rPr lang="en-US" sz="1100" b="1" i="0" baseline="0">
                  <a:solidFill>
                    <a:schemeClr val="tx1"/>
                  </a:solidFill>
                  <a:effectLst/>
                  <a:latin typeface="+mn-lt"/>
                  <a:ea typeface="+mn-ea"/>
                  <a:cs typeface="+mn-cs"/>
                </a:rPr>
                <a:t>451 minutes</a:t>
              </a:r>
            </a:p>
          </xdr:txBody>
        </xdr:sp>
      </mc:Choice>
      <mc:Fallback xmlns="">
        <xdr:sp macro="" textlink="">
          <xdr:nvSpPr>
            <xdr:cNvPr id="2" name="TextBox 1">
              <a:extLst>
                <a:ext uri="{FF2B5EF4-FFF2-40B4-BE49-F238E27FC236}">
                  <a16:creationId xmlns:a16="http://schemas.microsoft.com/office/drawing/2014/main" id="{E2AFCF54-88BA-4B1D-ACE6-BFDEF8C96A7B}"/>
                </a:ext>
              </a:extLst>
            </xdr:cNvPr>
            <xdr:cNvSpPr txBox="1"/>
          </xdr:nvSpPr>
          <xdr:spPr>
            <a:xfrm>
              <a:off x="192406" y="373380"/>
              <a:ext cx="4657724" cy="1542581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Transportation problem (4pts)</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CaaS</a:t>
              </a:r>
              <a:r>
                <a:rPr lang="en-US" sz="1100" b="0" i="0" baseline="0">
                  <a:solidFill>
                    <a:schemeClr val="tx1"/>
                  </a:solidFill>
                  <a:effectLst/>
                  <a:latin typeface="+mn-lt"/>
                  <a:ea typeface="+mn-ea"/>
                  <a:cs typeface="+mn-cs"/>
                </a:rPr>
                <a:t> Ltd (Car-as-a-service) offers electric cars for rental in Helsinki. A customer can take a car into use with a phone app, and the customer is charged based on the time the car is in use. Customers can also leave the car anywhere in Helsinki.</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CaaS has divided Helsinki into six areas (A-F), for each of which it has good predictions on the demand, i.e., how many cars are needed in that area each day (Table 1). CaaS wants to build a decision support model that identifies the optimal way to redistribute the cars during the night so that each area has enough cars to satisfy the demand the next day. CaaS has also estimated the average travel times between each of these areas (Table 2). The current locations of the cars are given in Table 3.</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Implement on the spreadsheet a network LP model that minimizes the total time it takes to redistribute the cars so that demand is satisfied. </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1: Find the optimal solution. Report the number of cars transferred between each area, i.e., prepare a list of transfers.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Integer Linear Programming Model</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Let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be the number of cars transferred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where </a:t>
              </a:r>
              <a:r>
                <a:rPr lang="en-US" sz="1100" b="0" i="0">
                  <a:solidFill>
                    <a:schemeClr val="tx1"/>
                  </a:solidFill>
                  <a:effectLst/>
                  <a:latin typeface="Cambria Math" panose="02040503050406030204" pitchFamily="18" charset="0"/>
                  <a:ea typeface="Cambria Math" panose="02040503050406030204" pitchFamily="18" charset="0"/>
                  <a:cs typeface="+mn-cs"/>
                </a:rPr>
                <a:t>i, j∈{𝐴, 𝐵,𝐶,𝐷,𝐸,𝐹}</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Minimize the total travel time</a:t>
              </a:r>
              <a:r>
                <a:rPr lang="fi-FI" sz="1100" b="0" i="0" baseline="0">
                  <a:solidFill>
                    <a:schemeClr val="tx1"/>
                  </a:solidFill>
                  <a:effectLst/>
                  <a:latin typeface="+mn-lt"/>
                  <a:ea typeface="+mn-ea"/>
                  <a:cs typeface="+mn-cs"/>
                </a:rPr>
                <a:t> of moving the cars between the neighborhood. The model assumes that all cars are move from area i to area j simultaneously.</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pPr algn="ctr"/>
              <a:r>
                <a:rPr lang="en-US" sz="1100" b="0" i="0">
                  <a:solidFill>
                    <a:schemeClr val="tx1"/>
                  </a:solidFill>
                  <a:effectLst/>
                  <a:latin typeface="Cambria Math" panose="02040503050406030204" pitchFamily="18" charset="0"/>
                  <a:ea typeface="+mn-ea"/>
                  <a:cs typeface="+mn-cs"/>
                </a:rPr>
                <a:t>min z= ∑2_(𝑖,𝑗)▒〖𝑡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en-US" sz="1100" b="0" i="0">
                  <a:solidFill>
                    <a:schemeClr val="tx1"/>
                  </a:solidFill>
                  <a:effectLst/>
                  <a:latin typeface="Cambria Math" panose="02040503050406030204" pitchFamily="18" charset="0"/>
                  <a:ea typeface="Cambria Math" panose="02040503050406030204" pitchFamily="18" charset="0"/>
                  <a:cs typeface="+mn-cs"/>
                </a:rPr>
                <a:t>×</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 〗, 𝑖</a:t>
              </a:r>
              <a:r>
                <a:rPr lang="en-US" sz="1100" b="0" i="0">
                  <a:solidFill>
                    <a:schemeClr val="tx1"/>
                  </a:solidFill>
                  <a:effectLst/>
                  <a:latin typeface="Cambria Math" panose="02040503050406030204" pitchFamily="18" charset="0"/>
                  <a:ea typeface="Cambria Math" panose="02040503050406030204" pitchFamily="18" charset="0"/>
                  <a:cs typeface="+mn-cs"/>
                </a:rPr>
                <a:t>≠𝑗</a:t>
              </a:r>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r>
                <a:rPr lang="fi-FI" sz="1100" b="0" i="0" baseline="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is the travel time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a:t>
              </a:r>
              <a:r>
                <a:rPr lang="fi-FI" sz="1100" b="0" i="1">
                  <a:solidFill>
                    <a:schemeClr val="tx1"/>
                  </a:solidFill>
                  <a:effectLst/>
                  <a:latin typeface="+mn-lt"/>
                  <a:ea typeface="+mn-ea"/>
                  <a:cs typeface="+mn-cs"/>
                </a:rPr>
                <a:t> j</a:t>
              </a:r>
              <a:r>
                <a:rPr lang="fi-FI" sz="1100" b="0" i="0">
                  <a:solidFill>
                    <a:schemeClr val="tx1"/>
                  </a:solidFill>
                  <a:effectLst/>
                  <a:latin typeface="+mn-lt"/>
                  <a:ea typeface="+mn-ea"/>
                  <a:cs typeface="+mn-cs"/>
                </a:rPr>
                <a:t>, given in Table 2.</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en-US" sz="1100" b="0" i="0" baseline="0">
                  <a:solidFill>
                    <a:schemeClr val="tx1"/>
                  </a:solidFill>
                  <a:effectLst/>
                  <a:latin typeface="+mn-lt"/>
                  <a:ea typeface="+mn-ea"/>
                  <a:cs typeface="+mn-cs"/>
                </a:rPr>
                <a:t>We can see the demand and the current number of cars are equal at 140. Therefore, the </a:t>
              </a:r>
              <a:r>
                <a:rPr lang="fi-FI" sz="1100" b="0" i="0" baseline="0">
                  <a:solidFill>
                    <a:schemeClr val="tx1"/>
                  </a:solidFill>
                  <a:effectLst/>
                  <a:latin typeface="+mn-lt"/>
                  <a:ea typeface="+mn-ea"/>
                  <a:cs typeface="+mn-cs"/>
                </a:rPr>
                <a:t>d</a:t>
              </a:r>
              <a:r>
                <a:rPr lang="fi-FI" sz="1100" b="0" i="0">
                  <a:solidFill>
                    <a:schemeClr val="tx1"/>
                  </a:solidFill>
                  <a:effectLst/>
                  <a:latin typeface="+mn-lt"/>
                  <a:ea typeface="+mn-ea"/>
                  <a:cs typeface="+mn-cs"/>
                </a:rPr>
                <a:t>emand constraints for each area</a:t>
              </a:r>
              <a:r>
                <a:rPr lang="fi-FI" sz="1100" b="0" i="0" baseline="0">
                  <a:solidFill>
                    <a:schemeClr val="tx1"/>
                  </a:solidFill>
                  <a:effectLst/>
                  <a:latin typeface="+mn-lt"/>
                  <a:ea typeface="+mn-ea"/>
                  <a:cs typeface="+mn-cs"/>
                </a:rPr>
                <a:t> becomes</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pPr algn="ctr"/>
              <a:r>
                <a:rPr lang="en-US" sz="1100" b="0" i="0">
                  <a:solidFill>
                    <a:schemeClr val="tx1"/>
                  </a:solidFill>
                  <a:effectLst/>
                  <a:latin typeface="Cambria Math" panose="02040503050406030204" pitchFamily="18" charset="0"/>
                  <a:ea typeface="+mn-ea"/>
                  <a:cs typeface="+mn-cs"/>
                </a:rPr>
                <a:t> ∑2_𝑖▒〖𝑥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𝑖𝑗−∑2_𝑗▒〖𝑥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𝑗𝑖+𝑐_𝑗=𝑑_𝑗 〗〗, 𝑖≠𝑗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endParaRPr lang="en-US" sz="1100" b="0" i="1">
                <a:solidFill>
                  <a:schemeClr val="tx1"/>
                </a:solidFill>
                <a:effectLst/>
                <a:latin typeface="+mn-lt"/>
                <a:ea typeface="+mn-ea"/>
                <a:cs typeface="+mn-cs"/>
              </a:endParaRPr>
            </a:p>
            <a:p>
              <a:endParaRPr lang="en-US" sz="1100" b="0" i="1">
                <a:solidFill>
                  <a:schemeClr val="tx1"/>
                </a:solidFill>
                <a:effectLst/>
                <a:latin typeface="+mn-lt"/>
                <a:ea typeface="+mn-ea"/>
                <a:cs typeface="+mn-cs"/>
              </a:endParaRPr>
            </a:p>
            <a:p>
              <a:r>
                <a:rPr lang="en-US" sz="1100" b="0" i="0">
                  <a:solidFill>
                    <a:schemeClr val="tx1"/>
                  </a:solidFill>
                  <a:effectLst/>
                  <a:latin typeface="Cambria Math" panose="02040503050406030204" pitchFamily="18" charset="0"/>
                  <a:ea typeface="+mn-ea"/>
                  <a:cs typeface="+mn-cs"/>
                </a:rPr>
                <a:t>∑2_𝑖▒𝑥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 </a:t>
              </a:r>
              <a:r>
                <a:rPr lang="fi-FI" sz="1100" b="0" i="0">
                  <a:solidFill>
                    <a:schemeClr val="tx1"/>
                  </a:solidFill>
                  <a:effectLst/>
                  <a:latin typeface="+mn-lt"/>
                  <a:ea typeface="+mn-ea"/>
                  <a:cs typeface="+mn-cs"/>
                </a:rPr>
                <a:t>​ is the total number of cars transferred into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from all other areas. Since the number of cars increase for</a:t>
              </a:r>
              <a:r>
                <a:rPr lang="fi-FI" sz="1100" b="0" i="0" baseline="0">
                  <a:solidFill>
                    <a:schemeClr val="tx1"/>
                  </a:solidFill>
                  <a:effectLst/>
                  <a:latin typeface="+mn-lt"/>
                  <a:ea typeface="+mn-ea"/>
                  <a:cs typeface="+mn-cs"/>
                </a:rPr>
                <a:t> this term due to nonnegativity constraint, it has a positive sign.</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Cambria Math" panose="02040503050406030204" pitchFamily="18" charset="0"/>
                  <a:ea typeface="+mn-ea"/>
                  <a:cs typeface="+mn-cs"/>
                </a:rPr>
                <a:t>∑2_𝑗▒𝑥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𝑗𝑖   </a:t>
              </a:r>
              <a:r>
                <a:rPr lang="fi-FI" sz="1100" b="0" i="0">
                  <a:solidFill>
                    <a:schemeClr val="tx1"/>
                  </a:solidFill>
                  <a:effectLst/>
                  <a:latin typeface="+mn-lt"/>
                  <a:ea typeface="+mn-ea"/>
                  <a:cs typeface="+mn-cs"/>
                </a:rPr>
                <a:t>is the total number of cars transferred out of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to all other areas. Since the number of cars decrease for</a:t>
              </a:r>
              <a:r>
                <a:rPr lang="fi-FI" sz="1100" b="0" i="0" baseline="0">
                  <a:solidFill>
                    <a:schemeClr val="tx1"/>
                  </a:solidFill>
                  <a:effectLst/>
                  <a:latin typeface="+mn-lt"/>
                  <a:ea typeface="+mn-ea"/>
                  <a:cs typeface="+mn-cs"/>
                </a:rPr>
                <a:t> this term due to nonnegativity constraint, it has a negative sign.</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a:solidFill>
                  <a:schemeClr val="tx1"/>
                </a:solidFill>
                <a:effectLst/>
                <a:latin typeface="+mn-lt"/>
                <a:ea typeface="+mn-ea"/>
                <a:cs typeface="+mn-cs"/>
              </a:endParaRPr>
            </a:p>
            <a:p>
              <a:r>
                <a:rPr lang="en-US" sz="1100" b="0" i="0">
                  <a:solidFill>
                    <a:schemeClr val="tx1"/>
                  </a:solidFill>
                  <a:effectLst/>
                  <a:latin typeface="Cambria Math" panose="02040503050406030204" pitchFamily="18" charset="0"/>
                  <a:ea typeface="+mn-ea"/>
                  <a:cs typeface="+mn-cs"/>
                </a:rPr>
                <a:t>𝑑_𝑗</a:t>
              </a:r>
              <a:r>
                <a:rPr lang="fi-FI" sz="1100" b="0" i="0">
                  <a:solidFill>
                    <a:schemeClr val="tx1"/>
                  </a:solidFill>
                  <a:effectLst/>
                  <a:latin typeface="+mn-lt"/>
                  <a:ea typeface="+mn-ea"/>
                  <a:cs typeface="+mn-cs"/>
                </a:rPr>
                <a:t> is the demand for</a:t>
              </a:r>
              <a:r>
                <a:rPr lang="fi-FI" sz="1100" b="0" i="0" baseline="0">
                  <a:solidFill>
                    <a:schemeClr val="tx1"/>
                  </a:solidFill>
                  <a:effectLst/>
                  <a:latin typeface="+mn-lt"/>
                  <a:ea typeface="+mn-ea"/>
                  <a:cs typeface="+mn-cs"/>
                </a:rPr>
                <a:t> cars in area </a:t>
              </a:r>
              <a:r>
                <a:rPr lang="fi-FI" sz="1100" b="0" i="1" baseline="0">
                  <a:solidFill>
                    <a:schemeClr val="tx1"/>
                  </a:solidFill>
                  <a:effectLst/>
                  <a:latin typeface="+mn-lt"/>
                  <a:ea typeface="+mn-ea"/>
                  <a:cs typeface="+mn-cs"/>
                </a:rPr>
                <a:t>j </a:t>
              </a:r>
              <a:r>
                <a:rPr lang="fi-FI" sz="1100" b="0" i="0" baseline="0">
                  <a:solidFill>
                    <a:schemeClr val="tx1"/>
                  </a:solidFill>
                  <a:effectLst/>
                  <a:latin typeface="+mn-lt"/>
                  <a:ea typeface="+mn-ea"/>
                  <a:cs typeface="+mn-cs"/>
                </a:rPr>
                <a:t>(Table 1), all are positive</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Cambria Math" panose="02040503050406030204" pitchFamily="18" charset="0"/>
                  <a:ea typeface="+mn-ea"/>
                  <a:cs typeface="+mn-cs"/>
                </a:rPr>
                <a:t>𝑐_𝑗</a:t>
              </a:r>
              <a:r>
                <a:rPr lang="fi-FI" sz="1100" b="0" i="0">
                  <a:solidFill>
                    <a:schemeClr val="tx1"/>
                  </a:solidFill>
                  <a:effectLst/>
                  <a:latin typeface="+mn-lt"/>
                  <a:ea typeface="+mn-ea"/>
                  <a:cs typeface="+mn-cs"/>
                </a:rPr>
                <a:t> is the current number of cars already in area </a:t>
              </a:r>
              <a:r>
                <a:rPr lang="fi-FI" sz="1100" b="0" i="1">
                  <a:solidFill>
                    <a:schemeClr val="tx1"/>
                  </a:solidFill>
                  <a:effectLst/>
                  <a:latin typeface="+mn-lt"/>
                  <a:ea typeface="+mn-ea"/>
                  <a:cs typeface="+mn-cs"/>
                </a:rPr>
                <a:t>j </a:t>
              </a:r>
              <a:r>
                <a:rPr lang="fi-FI" sz="1100" b="0" i="0" baseline="0">
                  <a:solidFill>
                    <a:schemeClr val="tx1"/>
                  </a:solidFill>
                  <a:effectLst/>
                  <a:latin typeface="+mn-lt"/>
                  <a:ea typeface="+mn-ea"/>
                  <a:cs typeface="+mn-cs"/>
                </a:rPr>
                <a:t>(Table 3), all are positive</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baseline="0">
                  <a:solidFill>
                    <a:schemeClr val="tx1"/>
                  </a:solidFill>
                  <a:effectLst/>
                  <a:latin typeface="+mn-lt"/>
                  <a:ea typeface="+mn-ea"/>
                  <a:cs typeface="+mn-cs"/>
                </a:rPr>
                <a:t>Intuition: the demand is equal to the current number of cars, plus the cars moving in and minus the cars moving out.</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Integrality constraint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 number of cars to be transferred between areas must</a:t>
              </a:r>
              <a:r>
                <a:rPr lang="fi-FI" sz="1100" b="0" i="0" baseline="0">
                  <a:solidFill>
                    <a:schemeClr val="tx1"/>
                  </a:solidFill>
                  <a:effectLst/>
                  <a:latin typeface="+mn-lt"/>
                  <a:ea typeface="+mn-ea"/>
                  <a:cs typeface="+mn-cs"/>
                </a:rPr>
                <a:t> be</a:t>
              </a:r>
              <a:r>
                <a:rPr lang="fi-FI" sz="1100" b="0" i="0">
                  <a:solidFill>
                    <a:schemeClr val="tx1"/>
                  </a:solidFill>
                  <a:effectLst/>
                  <a:latin typeface="+mn-lt"/>
                  <a:ea typeface="+mn-ea"/>
                  <a:cs typeface="+mn-cs"/>
                </a:rPr>
                <a:t> a discrete quantity</a:t>
              </a:r>
              <a:r>
                <a:rPr lang="fi-FI" sz="1100" b="0" i="0" baseline="0">
                  <a:solidFill>
                    <a:schemeClr val="tx1"/>
                  </a:solidFill>
                  <a:effectLst/>
                  <a:latin typeface="+mn-lt"/>
                  <a:ea typeface="+mn-ea"/>
                  <a:cs typeface="+mn-cs"/>
                </a:rPr>
                <a:t> since we</a:t>
              </a:r>
              <a:r>
                <a:rPr lang="fi-FI" sz="1100" b="0" i="0">
                  <a:solidFill>
                    <a:schemeClr val="tx1"/>
                  </a:solidFill>
                  <a:effectLst/>
                  <a:latin typeface="+mn-lt"/>
                  <a:ea typeface="+mn-ea"/>
                  <a:cs typeface="+mn-cs"/>
                </a:rPr>
                <a:t> can't transfer a fraction of a car</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Integral</a:t>
              </a:r>
              <a:r>
                <a:rPr lang="fi-FI" sz="1100" b="0" i="0" baseline="0">
                  <a:solidFill>
                    <a:schemeClr val="tx1"/>
                  </a:solidFill>
                  <a:effectLst/>
                  <a:latin typeface="+mn-lt"/>
                  <a:ea typeface="+mn-ea"/>
                  <a:cs typeface="+mn-cs"/>
                </a:rPr>
                <a:t> constraint:</a:t>
              </a:r>
            </a:p>
            <a:p>
              <a:pPr algn="ct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integer, for all </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a:t>
              </a:r>
              <a:r>
                <a:rPr lang="fi-FI"/>
                <a:t> </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5. Non-negativity constraints</a:t>
              </a:r>
              <a:r>
                <a:rPr lang="fi-FI" sz="1100" b="0" i="0">
                  <a:solidFill>
                    <a:schemeClr val="tx1"/>
                  </a:solidFill>
                  <a:effectLst/>
                  <a:latin typeface="+mn-lt"/>
                  <a:ea typeface="+mn-ea"/>
                  <a:cs typeface="+mn-cs"/>
                </a:rPr>
                <a:t>: </a:t>
              </a:r>
              <a:endParaRPr lang="en-US" sz="1100" b="0" i="1">
                <a:solidFill>
                  <a:schemeClr val="tx1"/>
                </a:solidFill>
                <a:effectLst/>
                <a:latin typeface="+mn-lt"/>
                <a:ea typeface="+mn-ea"/>
                <a:cs typeface="+mn-cs"/>
              </a:endParaRPr>
            </a:p>
            <a:p>
              <a:pP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en-US" sz="1100" b="0" i="0">
                  <a:solidFill>
                    <a:schemeClr val="tx1"/>
                  </a:solidFill>
                  <a:effectLst/>
                  <a:latin typeface="Cambria Math" panose="02040503050406030204" pitchFamily="18" charset="0"/>
                  <a:ea typeface="Cambria Math" panose="02040503050406030204" pitchFamily="18" charset="0"/>
                  <a:cs typeface="+mn-cs"/>
                </a:rPr>
                <a:t>≥0</a:t>
              </a:r>
              <a:endParaRPr lang="fi-FI" sz="1100" b="0" i="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However, it would be problematic if we don't have the decision variables for </a:t>
              </a:r>
            </a:p>
            <a:p>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for all </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due to the SUMPRODUCT</a:t>
              </a:r>
              <a:r>
                <a:rPr lang="fi-FI" sz="1100" b="0" i="0" baseline="0">
                  <a:solidFill>
                    <a:schemeClr val="tx1"/>
                  </a:solidFill>
                  <a:effectLst/>
                  <a:latin typeface="+mn-lt"/>
                  <a:ea typeface="+mn-ea"/>
                  <a:cs typeface="+mn-cs"/>
                </a:rPr>
                <a:t> function. Therefore, we add 6 decision variables and add the miscellaneous constraint as</a:t>
              </a:r>
            </a:p>
            <a:p>
              <a:pPr algn="ct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𝑖𝑗=0</a:t>
              </a:r>
              <a:r>
                <a:rPr lang="fi-FI" sz="1100" b="0" i="0">
                  <a:solidFill>
                    <a:schemeClr val="tx1"/>
                  </a:solidFill>
                  <a:effectLst/>
                  <a:latin typeface="+mn-lt"/>
                  <a:ea typeface="+mn-ea"/>
                  <a:cs typeface="+mn-cs"/>
                </a:rPr>
                <a:t> , for all </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a:t>
              </a:r>
              <a:r>
                <a:rPr lang="fi-FI" sz="1100">
                  <a:solidFill>
                    <a:schemeClr val="tx1"/>
                  </a:solidFill>
                  <a:effectLst/>
                  <a:latin typeface="+mn-lt"/>
                  <a:ea typeface="+mn-ea"/>
                  <a:cs typeface="+mn-cs"/>
                </a:rPr>
                <a:t> </a:t>
              </a:r>
              <a:endParaRPr lang="fi-FI"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integer LP is implemented on the right. The reported solution is:</a:t>
              </a: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Move 5 cars from area E to A</a:t>
              </a:r>
            </a:p>
            <a:p>
              <a:r>
                <a:rPr lang="en-US" sz="1100" b="1" i="0" baseline="0">
                  <a:solidFill>
                    <a:schemeClr val="tx1"/>
                  </a:solidFill>
                  <a:effectLst/>
                  <a:latin typeface="+mn-lt"/>
                  <a:ea typeface="+mn-ea"/>
                  <a:cs typeface="+mn-cs"/>
                </a:rPr>
                <a:t>- Move 8 cars from area F to B</a:t>
              </a:r>
            </a:p>
            <a:p>
              <a:r>
                <a:rPr lang="en-US" sz="1100" b="1" i="0" baseline="0">
                  <a:solidFill>
                    <a:schemeClr val="tx1"/>
                  </a:solidFill>
                  <a:effectLst/>
                  <a:latin typeface="+mn-lt"/>
                  <a:ea typeface="+mn-ea"/>
                  <a:cs typeface="+mn-cs"/>
                </a:rPr>
                <a:t>- Move 7 cars from area F to D</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2: Report also the total driving time that the optimal reallocation requires. </a:t>
              </a: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The total driving time that the optimal reallocation requires is </a:t>
              </a:r>
              <a:r>
                <a:rPr lang="en-US" sz="1100" b="1" i="0" baseline="0">
                  <a:solidFill>
                    <a:schemeClr val="tx1"/>
                  </a:solidFill>
                  <a:effectLst/>
                  <a:latin typeface="+mn-lt"/>
                  <a:ea typeface="+mn-ea"/>
                  <a:cs typeface="+mn-cs"/>
                </a:rPr>
                <a:t>451 minutes</a:t>
              </a:r>
            </a:p>
          </xdr:txBody>
        </xdr:sp>
      </mc:Fallback>
    </mc:AlternateContent>
    <xdr:clientData/>
  </xdr:oneCellAnchor>
  <xdr:oneCellAnchor>
    <xdr:from>
      <xdr:col>8</xdr:col>
      <xdr:colOff>0</xdr:colOff>
      <xdr:row>2</xdr:row>
      <xdr:rowOff>7620</xdr:rowOff>
    </xdr:from>
    <xdr:ext cx="4672916" cy="2722668"/>
    <xdr:sp macro="" textlink="">
      <xdr:nvSpPr>
        <xdr:cNvPr id="3" name="TextBox 2">
          <a:extLst>
            <a:ext uri="{FF2B5EF4-FFF2-40B4-BE49-F238E27FC236}">
              <a16:creationId xmlns:a16="http://schemas.microsoft.com/office/drawing/2014/main" id="{A3C6F5BA-29E1-4461-B8BD-1BD997B63E95}"/>
            </a:ext>
          </a:extLst>
        </xdr:cNvPr>
        <xdr:cNvSpPr txBox="1"/>
      </xdr:nvSpPr>
      <xdr:spPr>
        <a:xfrm>
          <a:off x="4876800" y="373380"/>
          <a:ext cx="4672916" cy="2722668"/>
        </a:xfrm>
        <a:prstGeom prst="rect">
          <a:avLst/>
        </a:prstGeom>
        <a:solidFill>
          <a:sysClr val="window" lastClr="FFFFFF"/>
        </a:solidFill>
        <a:ln>
          <a:solidFill>
            <a:sysClr val="windowText" lastClr="000000"/>
          </a:solidFill>
        </a:ln>
        <a:effectLst/>
      </xdr:spPr>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sysClr val="windowText" lastClr="000000"/>
              </a:solidFill>
              <a:effectLst/>
              <a:uLnTx/>
              <a:uFillTx/>
              <a:latin typeface="Calibri" panose="020F0502020204030204"/>
              <a:ea typeface="+mn-ea"/>
              <a:cs typeface="+mn-cs"/>
            </a:rPr>
            <a:t>Grading</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Model is correct, correct optimal solution is reported and the model is clearly presented (decision varibles, data, and formulas clearly marked;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data not hidden in formulas but presented in data cells corresponding to objective function and constraint coefficients). (4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Small error in the model or in reporting solutions (-1 pt)</a:t>
          </a: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There are major errors in the model (-2 to -3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Model is poorly presented (-2 pts)</a:t>
          </a: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Not a linear model (0 pts)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11180</xdr:colOff>
      <xdr:row>1</xdr:row>
      <xdr:rowOff>180810</xdr:rowOff>
    </xdr:from>
    <xdr:ext cx="4865619" cy="13148329"/>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CD44C59F-E9CA-4013-9F48-ADEA7D517247}"/>
                </a:ext>
              </a:extLst>
            </xdr:cNvPr>
            <xdr:cNvSpPr txBox="1"/>
          </xdr:nvSpPr>
          <xdr:spPr>
            <a:xfrm>
              <a:off x="620780" y="363690"/>
              <a:ext cx="4865619" cy="1314832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Assignment problem (5pts)</a:t>
              </a:r>
            </a:p>
            <a:p>
              <a:r>
                <a:rPr lang="en-US" sz="1100" b="0" i="0" u="none" strike="noStrike" baseline="0">
                  <a:solidFill>
                    <a:schemeClr val="tx1"/>
                  </a:solidFill>
                  <a:effectLst/>
                  <a:latin typeface="+mn-lt"/>
                  <a:ea typeface="+mn-ea"/>
                  <a:cs typeface="+mn-cs"/>
                </a:rPr>
                <a:t>FIXITNOW is a small company that repairs consumer electronics such as phones, tablets and computers.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jobs for the following week are listed in Table 1. The acronyms for the job types stand for </a:t>
              </a:r>
              <a:r>
                <a:rPr lang="en-US" sz="1100" b="1" i="0" u="none" strike="noStrike" baseline="0">
                  <a:solidFill>
                    <a:schemeClr val="tx1"/>
                  </a:solidFill>
                  <a:effectLst/>
                  <a:latin typeface="+mn-lt"/>
                  <a:ea typeface="+mn-ea"/>
                  <a:cs typeface="+mn-cs"/>
                </a:rPr>
                <a:t>W</a:t>
              </a:r>
              <a:r>
                <a:rPr lang="en-US" sz="1100" b="0" i="0" u="none" strike="noStrike" baseline="0">
                  <a:solidFill>
                    <a:schemeClr val="tx1"/>
                  </a:solidFill>
                  <a:effectLst/>
                  <a:latin typeface="+mn-lt"/>
                  <a:ea typeface="+mn-ea"/>
                  <a:cs typeface="+mn-cs"/>
                </a:rPr>
                <a:t>indows, </a:t>
              </a:r>
              <a:r>
                <a:rPr lang="en-US" sz="1100" b="1" i="0" u="none" strike="noStrike" baseline="0">
                  <a:solidFill>
                    <a:schemeClr val="tx1"/>
                  </a:solidFill>
                  <a:effectLst/>
                  <a:latin typeface="+mn-lt"/>
                  <a:ea typeface="+mn-ea"/>
                  <a:cs typeface="+mn-cs"/>
                </a:rPr>
                <a:t>A</a:t>
              </a:r>
              <a:r>
                <a:rPr lang="en-US" sz="1100" b="0" i="0" u="none" strike="noStrike" baseline="0">
                  <a:solidFill>
                    <a:schemeClr val="tx1"/>
                  </a:solidFill>
                  <a:effectLst/>
                  <a:latin typeface="+mn-lt"/>
                  <a:ea typeface="+mn-ea"/>
                  <a:cs typeface="+mn-cs"/>
                </a:rPr>
                <a:t>ndroid, </a:t>
              </a:r>
              <a:r>
                <a:rPr lang="en-US" sz="1100" b="1" i="0" u="none" strike="noStrike" baseline="0">
                  <a:solidFill>
                    <a:schemeClr val="tx1"/>
                  </a:solidFill>
                  <a:effectLst/>
                  <a:latin typeface="+mn-lt"/>
                  <a:ea typeface="+mn-ea"/>
                  <a:cs typeface="+mn-cs"/>
                </a:rPr>
                <a:t>I</a:t>
              </a:r>
              <a:r>
                <a:rPr lang="en-US" sz="1100" b="0" i="0" u="none" strike="noStrike" baseline="0">
                  <a:solidFill>
                    <a:schemeClr val="tx1"/>
                  </a:solidFill>
                  <a:effectLst/>
                  <a:latin typeface="+mn-lt"/>
                  <a:ea typeface="+mn-ea"/>
                  <a:cs typeface="+mn-cs"/>
                </a:rPr>
                <a:t>OS</a:t>
              </a:r>
              <a:r>
                <a:rPr lang="en-US" sz="1100" b="1" i="0" u="none" strike="noStrike" baseline="0">
                  <a:solidFill>
                    <a:schemeClr val="tx1"/>
                  </a:solidFill>
                  <a:effectLst/>
                  <a:latin typeface="+mn-lt"/>
                  <a:ea typeface="+mn-ea"/>
                  <a:cs typeface="+mn-cs"/>
                </a:rPr>
                <a:t>, P</a:t>
              </a:r>
              <a:r>
                <a:rPr lang="en-US" sz="1100" b="0" i="0" u="none" strike="noStrike" baseline="0">
                  <a:solidFill>
                    <a:schemeClr val="tx1"/>
                  </a:solidFill>
                  <a:effectLst/>
                  <a:latin typeface="+mn-lt"/>
                  <a:ea typeface="+mn-ea"/>
                  <a:cs typeface="+mn-cs"/>
                </a:rPr>
                <a:t>hone, </a:t>
              </a:r>
              <a:r>
                <a:rPr lang="en-US" sz="1100" b="1" i="0" u="none" strike="noStrike" baseline="0">
                  <a:solidFill>
                    <a:schemeClr val="tx1"/>
                  </a:solidFill>
                  <a:effectLst/>
                  <a:latin typeface="+mn-lt"/>
                  <a:ea typeface="+mn-ea"/>
                  <a:cs typeface="+mn-cs"/>
                </a:rPr>
                <a:t>T</a:t>
              </a:r>
              <a:r>
                <a:rPr lang="en-US" sz="1100" b="0" i="0" u="none" strike="noStrike" baseline="0">
                  <a:solidFill>
                    <a:schemeClr val="tx1"/>
                  </a:solidFill>
                  <a:effectLst/>
                  <a:latin typeface="+mn-lt"/>
                  <a:ea typeface="+mn-ea"/>
                  <a:cs typeface="+mn-cs"/>
                </a:rPr>
                <a:t>ablet and </a:t>
              </a:r>
              <a:r>
                <a:rPr lang="en-US" sz="1100" b="1" i="0" u="none" strike="noStrike" baseline="0">
                  <a:solidFill>
                    <a:schemeClr val="tx1"/>
                  </a:solidFill>
                  <a:effectLst/>
                  <a:latin typeface="+mn-lt"/>
                  <a:ea typeface="+mn-ea"/>
                  <a:cs typeface="+mn-cs"/>
                </a:rPr>
                <a:t>C</a:t>
              </a:r>
              <a:r>
                <a:rPr lang="en-US" sz="1100" b="0" i="0" u="none" strike="noStrike" baseline="0">
                  <a:solidFill>
                    <a:schemeClr val="tx1"/>
                  </a:solidFill>
                  <a:effectLst/>
                  <a:latin typeface="+mn-lt"/>
                  <a:ea typeface="+mn-ea"/>
                  <a:cs typeface="+mn-cs"/>
                </a:rPr>
                <a:t>omputer. For instance CW denotes an Computer running Windows.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engineers of FIXITNOW as well as their salaries per job and their skills are listed in Table 2. Each engineer can only work on one project for which (s)he has the necessary skills.</a:t>
              </a:r>
            </a:p>
            <a:p>
              <a:endParaRPr lang="en-US" sz="1100" b="1" i="0" u="none" strike="noStrike">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I</a:t>
              </a:r>
              <a:r>
                <a:rPr lang="en-US" sz="1100" b="0" i="0" baseline="0">
                  <a:solidFill>
                    <a:schemeClr val="tx1"/>
                  </a:solidFill>
                  <a:effectLst/>
                  <a:latin typeface="+mn-lt"/>
                  <a:ea typeface="+mn-ea"/>
                  <a:cs typeface="+mn-cs"/>
                </a:rPr>
                <a:t>mplement on the spreadsheet a </a:t>
              </a:r>
              <a:r>
                <a:rPr lang="en-US" sz="1100" b="0" i="0" u="none" strike="noStrike">
                  <a:solidFill>
                    <a:schemeClr val="tx1"/>
                  </a:solidFill>
                  <a:effectLst/>
                  <a:latin typeface="+mn-lt"/>
                  <a:ea typeface="+mn-ea"/>
                  <a:cs typeface="+mn-cs"/>
                </a:rPr>
                <a:t>LP-model</a:t>
              </a:r>
              <a:r>
                <a:rPr lang="en-US" sz="1100" b="0" i="0" u="none" strike="noStrike" baseline="0">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that </a:t>
              </a:r>
              <a:r>
                <a:rPr lang="en-US" sz="1100" b="0" i="0" baseline="0">
                  <a:solidFill>
                    <a:schemeClr val="tx1"/>
                  </a:solidFill>
                  <a:effectLst/>
                  <a:latin typeface="+mn-lt"/>
                  <a:ea typeface="+mn-ea"/>
                  <a:cs typeface="+mn-cs"/>
                </a:rPr>
                <a:t>assigns engineers to the jobs so that total costs are minimized and all jobs are done.  [HINT: you can set a very high cost in the objective function to assignments that are not feasible] </a:t>
              </a:r>
              <a:endParaRPr lang="en-US" sz="1400" b="0"/>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r>
                <a:rPr lang="en-US" sz="1100" b="0" i="0" baseline="0">
                  <a:solidFill>
                    <a:srgbClr val="FF0000"/>
                  </a:solidFill>
                  <a:effectLst/>
                  <a:latin typeface="+mn-lt"/>
                  <a:ea typeface="+mn-ea"/>
                  <a:cs typeface="+mn-cs"/>
                </a:rPr>
                <a:t>Task 1: Report the engineers that are not assigned to any job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Binary Linear Programming Model</a:t>
              </a:r>
            </a:p>
            <a:p>
              <a:endParaRPr lang="en-FI" sz="1400">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sz="1400">
                <a:effectLst/>
              </a:endParaRPr>
            </a:p>
            <a:p>
              <a:r>
                <a:rPr lang="en-US" sz="1050">
                  <a:effectLst/>
                </a:rPr>
                <a:t>Let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en-US" sz="1050">
                  <a:effectLst/>
                </a:rPr>
                <a:t>​ be a binary variable that equals 1 if job j is assigned to engineer </a:t>
              </a:r>
              <a:r>
                <a:rPr lang="en-US" sz="1050" i="1">
                  <a:effectLst/>
                </a:rPr>
                <a:t>i</a:t>
              </a:r>
              <a:r>
                <a:rPr lang="en-US" sz="1050">
                  <a:effectLst/>
                </a:rPr>
                <a:t> is assigned to job </a:t>
              </a:r>
              <a:r>
                <a:rPr lang="en-US" sz="1050" i="1">
                  <a:effectLst/>
                </a:rPr>
                <a:t>j</a:t>
              </a:r>
              <a:r>
                <a:rPr lang="en-US" sz="1050">
                  <a:effectLst/>
                </a:rPr>
                <a:t> and 0 otherwise.</a:t>
              </a:r>
            </a:p>
            <a:p>
              <a:endParaRPr lang="en-FI" sz="1400">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sz="1400">
                <a:effectLst/>
              </a:endParaRPr>
            </a:p>
            <a:p>
              <a:r>
                <a:rPr lang="fi-FI" sz="1100" b="0" i="0">
                  <a:solidFill>
                    <a:schemeClr val="tx1"/>
                  </a:solidFill>
                  <a:effectLst/>
                  <a:latin typeface="+mn-lt"/>
                  <a:ea typeface="+mn-ea"/>
                  <a:cs typeface="+mn-cs"/>
                </a:rPr>
                <a:t>Minimize the total salary cost of assigning jobs</a:t>
              </a:r>
              <a:endParaRPr lang="en-US" sz="1100" b="0" i="0">
                <a:solidFill>
                  <a:schemeClr val="tx1"/>
                </a:solidFill>
                <a:effectLst/>
                <a:latin typeface="Cambria Math" panose="02040503050406030204" pitchFamily="18" charset="0"/>
                <a:ea typeface="+mn-ea"/>
                <a:cs typeface="+mn-cs"/>
              </a:endParaRPr>
            </a:p>
            <a:p>
              <a:endParaRPr lang="en-US" sz="1100" b="0" i="0">
                <a:solidFill>
                  <a:schemeClr val="tx1"/>
                </a:solidFill>
                <a:effectLst/>
                <a:latin typeface="Cambria Math" panose="02040503050406030204" pitchFamily="18" charset="0"/>
                <a:ea typeface="+mn-ea"/>
                <a:cs typeface="+mn-cs"/>
              </a:endParaRPr>
            </a:p>
            <a:p>
              <a:pPr algn="ct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min</m:t>
                  </m:r>
                  <m:r>
                    <a:rPr lang="en-US" sz="1100" b="0" i="0">
                      <a:solidFill>
                        <a:schemeClr val="tx1"/>
                      </a:solidFill>
                      <a:effectLst/>
                      <a:latin typeface="Cambria Math" panose="02040503050406030204" pitchFamily="18" charset="0"/>
                      <a:ea typeface="+mn-ea"/>
                      <a:cs typeface="+mn-cs"/>
                    </a:rPr>
                    <m:t> </m:t>
                  </m:r>
                  <m:r>
                    <m:rPr>
                      <m:sty m:val="p"/>
                    </m:rPr>
                    <a:rPr lang="en-US" sz="1100" b="0" i="0">
                      <a:solidFill>
                        <a:schemeClr val="tx1"/>
                      </a:solidFill>
                      <a:effectLst/>
                      <a:latin typeface="Cambria Math" panose="02040503050406030204" pitchFamily="18" charset="0"/>
                      <a:ea typeface="+mn-ea"/>
                      <a:cs typeface="+mn-cs"/>
                    </a:rPr>
                    <m:t>z</m:t>
                  </m:r>
                  <m:r>
                    <a:rPr lang="en-US" sz="1100" b="0" i="0">
                      <a:solidFill>
                        <a:schemeClr val="tx1"/>
                      </a:solidFill>
                      <a:effectLst/>
                      <a:latin typeface="Cambria Math" panose="02040503050406030204" pitchFamily="18" charset="0"/>
                      <a:ea typeface="+mn-ea"/>
                      <a:cs typeface="+mn-cs"/>
                    </a:rPr>
                    <m:t>= </m:t>
                  </m:r>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𝑐𝑜𝑠𝑡</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r>
                    <a:rPr lang="en-US" sz="1100" b="0" i="0">
                      <a:solidFill>
                        <a:schemeClr val="tx1"/>
                      </a:solidFill>
                      <a:effectLst/>
                      <a:latin typeface="Cambria Math" panose="02040503050406030204" pitchFamily="18" charset="0"/>
                      <a:ea typeface="+mn-ea"/>
                      <a:cs typeface="+mn-cs"/>
                    </a:rPr>
                    <m:t>,</m:t>
                  </m:r>
                </m:oMath>
              </a14:m>
              <a:r>
                <a:rPr lang="fi-FI" sz="1100" b="0" i="0">
                  <a:solidFill>
                    <a:schemeClr val="tx1"/>
                  </a:solidFill>
                  <a:effectLst/>
                  <a:latin typeface="+mn-lt"/>
                  <a:ea typeface="+mn-ea"/>
                  <a:cs typeface="+mn-cs"/>
                </a:rPr>
                <a:t> </a:t>
              </a:r>
              <a:endParaRPr lang="en-FI" sz="1400">
                <a:effectLst/>
              </a:endParaRPr>
            </a:p>
            <a:p>
              <a:endParaRPr lang="fi-FI" sz="1100" b="1" i="0">
                <a:solidFill>
                  <a:schemeClr val="tx1"/>
                </a:solidFill>
                <a:effectLst/>
                <a:latin typeface="+mn-lt"/>
                <a:ea typeface="+mn-ea"/>
                <a:cs typeface="+mn-cs"/>
              </a:endParaRPr>
            </a:p>
            <a:p>
              <a:r>
                <a:rPr lang="fi-FI" sz="1100" b="0" i="0">
                  <a:solidFill>
                    <a:schemeClr val="tx1"/>
                  </a:solidFill>
                  <a:effectLst/>
                  <a:latin typeface="+mn-lt"/>
                  <a:ea typeface="+mn-ea"/>
                  <a:cs typeface="+mn-cs"/>
                </a:rPr>
                <a:t>where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𝑐𝑜𝑠𝑡</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is the salary cost of engineer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working on job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For infeasible assignments (i.e., the engineer doesn't have the skill for the job), set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𝑐𝑜𝑠𝑡</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to a very high value to effectively disallow that assignment.</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sz="1400">
                <a:effectLst/>
              </a:endParaRPr>
            </a:p>
            <a:p>
              <a:r>
                <a:rPr lang="en-US" sz="1100" b="1" i="0" baseline="0">
                  <a:solidFill>
                    <a:schemeClr val="tx1"/>
                  </a:solidFill>
                  <a:effectLst/>
                  <a:latin typeface="+mn-lt"/>
                  <a:ea typeface="+mn-ea"/>
                  <a:cs typeface="+mn-cs"/>
                </a:rPr>
                <a:t>- Job Assignment</a:t>
              </a:r>
              <a:r>
                <a:rPr lang="en-US" sz="1100" b="0" i="0" baseline="0">
                  <a:solidFill>
                    <a:schemeClr val="tx1"/>
                  </a:solidFill>
                  <a:effectLst/>
                  <a:latin typeface="+mn-lt"/>
                  <a:ea typeface="+mn-ea"/>
                  <a:cs typeface="+mn-cs"/>
                </a:rPr>
                <a:t>: Each job must be assigned to exactly one engineer with the required skills. For each job j:</a:t>
              </a:r>
              <a:r>
                <a:rPr lang="en-US" sz="1100" b="0" i="0" baseline="0">
                  <a:solidFill>
                    <a:schemeClr val="tx1"/>
                  </a:solidFill>
                  <a:effectLst/>
                  <a:latin typeface="Cambria Math" panose="02040503050406030204" pitchFamily="18" charset="0"/>
                  <a:ea typeface="+mn-ea"/>
                  <a:cs typeface="+mn-cs"/>
                </a:rPr>
                <a:t>  </a:t>
              </a:r>
            </a:p>
            <a:p>
              <a:endParaRPr lang="fi-FI" sz="1100" b="1" i="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r>
                    <a:rPr lang="en-US" sz="1100" b="0" i="0">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endParaRPr lang="en-FI">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Engineer Assignment</a:t>
              </a:r>
              <a:r>
                <a:rPr lang="fi-FI" sz="1100" b="0" i="0">
                  <a:solidFill>
                    <a:schemeClr val="tx1"/>
                  </a:solidFill>
                  <a:effectLst/>
                  <a:latin typeface="+mn-lt"/>
                  <a:ea typeface="+mn-ea"/>
                  <a:cs typeface="+mn-cs"/>
                </a:rPr>
                <a:t>: Each engineer can be assigned to at most one job. For each engineer </a:t>
              </a:r>
            </a:p>
            <a:p>
              <a:endParaRPr lang="fi-FI" sz="1100" b="0" i="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r>
                    <a:rPr lang="en-US" sz="1100" b="0" i="0">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Skill Requirement</a:t>
              </a:r>
              <a:r>
                <a:rPr lang="fi-FI" sz="1100" b="0" i="0">
                  <a:solidFill>
                    <a:schemeClr val="tx1"/>
                  </a:solidFill>
                  <a:effectLst/>
                  <a:latin typeface="+mn-lt"/>
                  <a:ea typeface="+mn-ea"/>
                  <a:cs typeface="+mn-cs"/>
                </a:rPr>
                <a:t>: For each assignment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ensure that engineer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has the skills required for job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This is implicitly handled by setting the cost of infeasible assignments to a very high value.</a:t>
              </a:r>
            </a:p>
            <a:p>
              <a:endParaRPr lang="en-US" sz="1100" b="0" i="0">
                <a:solidFill>
                  <a:schemeClr val="tx1"/>
                </a:solidFill>
                <a:effectLst/>
                <a:latin typeface="Cambria Math" panose="02040503050406030204" pitchFamily="18" charset="0"/>
                <a:ea typeface="+mn-ea"/>
                <a:cs typeface="+mn-cs"/>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Binary constraint </a:t>
              </a:r>
              <a:endParaRPr lang="en-FI" sz="1400">
                <a:effectLst/>
              </a:endParaRP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binary, for all </a:t>
              </a:r>
              <a:r>
                <a:rPr lang="fi-FI" sz="1100" b="0" i="1">
                  <a:solidFill>
                    <a:schemeClr val="tx1"/>
                  </a:solidFill>
                  <a:effectLst/>
                  <a:latin typeface="+mn-lt"/>
                  <a:ea typeface="+mn-ea"/>
                  <a:cs typeface="+mn-cs"/>
                </a:rPr>
                <a:t>i, j</a:t>
              </a:r>
              <a14:m>
                <m:oMath xmlns:m="http://schemas.openxmlformats.org/officeDocument/2006/math">
                  <m:r>
                    <m:rPr>
                      <m:nor/>
                    </m:rPr>
                    <a:rPr lang="fi-FI" sz="1100" b="0" i="1">
                      <a:solidFill>
                        <a:schemeClr val="tx1"/>
                      </a:solidFill>
                      <a:effectLst/>
                      <a:latin typeface="+mn-lt"/>
                      <a:ea typeface="+mn-ea"/>
                      <a:cs typeface="+mn-cs"/>
                    </a:rPr>
                    <m:t> </m:t>
                  </m:r>
                </m:oMath>
              </a14:m>
              <a:r>
                <a:rPr lang="fi-FI" sz="1100" b="0" i="1">
                  <a:solidFill>
                    <a:schemeClr val="tx1"/>
                  </a:solidFill>
                  <a:effectLst/>
                  <a:latin typeface="+mn-lt"/>
                  <a:ea typeface="+mn-ea"/>
                  <a:cs typeface="+mn-cs"/>
                </a:rPr>
                <a:t>  </a:t>
              </a:r>
              <a:r>
                <a:rPr lang="fi-FI" sz="1100" i="1">
                  <a:solidFill>
                    <a:schemeClr val="tx1"/>
                  </a:solidFill>
                  <a:effectLst/>
                  <a:latin typeface="+mn-lt"/>
                  <a:ea typeface="+mn-ea"/>
                  <a:cs typeface="+mn-cs"/>
                </a:rPr>
                <a:t> </a:t>
              </a:r>
              <a:endParaRPr lang="en-FI" sz="1400" i="1">
                <a:effectLst/>
              </a:endParaRPr>
            </a:p>
            <a:p>
              <a:endParaRPr lang="en-US"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integer LP is implemented on the right. The reported solution is:</a:t>
              </a:r>
              <a:endParaRPr lang="en-FI" sz="1400">
                <a:effectLst/>
              </a:endParaRP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Job Assignments</a:t>
              </a:r>
            </a:p>
            <a:p>
              <a:r>
                <a:rPr lang="en-US" sz="1100" b="0" i="0" baseline="0">
                  <a:solidFill>
                    <a:schemeClr val="tx1"/>
                  </a:solidFill>
                  <a:effectLst/>
                  <a:latin typeface="+mn-lt"/>
                  <a:ea typeface="+mn-ea"/>
                  <a:cs typeface="+mn-cs"/>
                </a:rPr>
                <a:t>Eeva receives Job 4 (TA).</a:t>
              </a:r>
            </a:p>
            <a:p>
              <a:r>
                <a:rPr lang="en-US" sz="1100" b="0" i="0" baseline="0">
                  <a:solidFill>
                    <a:schemeClr val="tx1"/>
                  </a:solidFill>
                  <a:effectLst/>
                  <a:latin typeface="+mn-lt"/>
                  <a:ea typeface="+mn-ea"/>
                  <a:cs typeface="+mn-cs"/>
                </a:rPr>
                <a:t>Emma receives Job 2 (CW).</a:t>
              </a:r>
            </a:p>
            <a:p>
              <a:r>
                <a:rPr lang="en-US" sz="1100" b="0" i="0" baseline="0">
                  <a:solidFill>
                    <a:schemeClr val="tx1"/>
                  </a:solidFill>
                  <a:effectLst/>
                  <a:latin typeface="+mn-lt"/>
                  <a:ea typeface="+mn-ea"/>
                  <a:cs typeface="+mn-cs"/>
                </a:rPr>
                <a:t>Leo receives Job 11 (TA).</a:t>
              </a:r>
            </a:p>
            <a:p>
              <a:r>
                <a:rPr lang="en-US" sz="1100" b="0" i="0" baseline="0">
                  <a:solidFill>
                    <a:schemeClr val="tx1"/>
                  </a:solidFill>
                  <a:effectLst/>
                  <a:latin typeface="+mn-lt"/>
                  <a:ea typeface="+mn-ea"/>
                  <a:cs typeface="+mn-cs"/>
                </a:rPr>
                <a:t>Elias receives Job 10 (PI).</a:t>
              </a:r>
            </a:p>
            <a:p>
              <a:r>
                <a:rPr lang="en-US" sz="1100" b="0" i="0" baseline="0">
                  <a:solidFill>
                    <a:schemeClr val="tx1"/>
                  </a:solidFill>
                  <a:effectLst/>
                  <a:latin typeface="+mn-lt"/>
                  <a:ea typeface="+mn-ea"/>
                  <a:cs typeface="+mn-cs"/>
                </a:rPr>
                <a:t>Sofia receives Job 7 (CW).</a:t>
              </a:r>
            </a:p>
            <a:p>
              <a:r>
                <a:rPr lang="en-US" sz="1100" b="0" i="0" baseline="0">
                  <a:solidFill>
                    <a:schemeClr val="tx1"/>
                  </a:solidFill>
                  <a:effectLst/>
                  <a:latin typeface="+mn-lt"/>
                  <a:ea typeface="+mn-ea"/>
                  <a:cs typeface="+mn-cs"/>
                </a:rPr>
                <a:t>Onni receives Job 1 (CI).</a:t>
              </a:r>
            </a:p>
            <a:p>
              <a:r>
                <a:rPr lang="en-US" sz="1100" b="0" i="0" baseline="0">
                  <a:solidFill>
                    <a:schemeClr val="tx1"/>
                  </a:solidFill>
                  <a:effectLst/>
                  <a:latin typeface="+mn-lt"/>
                  <a:ea typeface="+mn-ea"/>
                  <a:cs typeface="+mn-cs"/>
                </a:rPr>
                <a:t>Aada receives Job 3 (PA).</a:t>
              </a:r>
            </a:p>
            <a:p>
              <a:r>
                <a:rPr lang="en-US" sz="1100" b="0" i="0" baseline="0">
                  <a:solidFill>
                    <a:schemeClr val="tx1"/>
                  </a:solidFill>
                  <a:effectLst/>
                  <a:latin typeface="+mn-lt"/>
                  <a:ea typeface="+mn-ea"/>
                  <a:cs typeface="+mn-cs"/>
                </a:rPr>
                <a:t>Ellen receives Job 5 (CI).</a:t>
              </a:r>
            </a:p>
            <a:p>
              <a:r>
                <a:rPr lang="en-US" sz="1100" b="0" i="0" baseline="0">
                  <a:solidFill>
                    <a:schemeClr val="tx1"/>
                  </a:solidFill>
                  <a:effectLst/>
                  <a:latin typeface="+mn-lt"/>
                  <a:ea typeface="+mn-ea"/>
                  <a:cs typeface="+mn-cs"/>
                </a:rPr>
                <a:t>Saga receives Job 6 (PI).</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Elliot receives Job 8 (TA).</a:t>
              </a:r>
            </a:p>
            <a:p>
              <a:r>
                <a:rPr lang="en-US" sz="1100" b="0" i="0" baseline="0">
                  <a:solidFill>
                    <a:schemeClr val="tx1"/>
                  </a:solidFill>
                  <a:effectLst/>
                  <a:latin typeface="+mn-lt"/>
                  <a:ea typeface="+mn-ea"/>
                  <a:cs typeface="+mn-cs"/>
                </a:rPr>
                <a:t>Edvin receives Job 9 (CW).</a:t>
              </a:r>
            </a:p>
            <a:p>
              <a:endParaRPr lang="en-US" sz="1100" b="1"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Engineers Without Jobs</a:t>
              </a:r>
            </a:p>
            <a:p>
              <a:r>
                <a:rPr lang="en-US" sz="1100" b="0" i="0" baseline="0">
                  <a:solidFill>
                    <a:schemeClr val="tx1"/>
                  </a:solidFill>
                  <a:effectLst/>
                  <a:latin typeface="+mn-lt"/>
                  <a:ea typeface="+mn-ea"/>
                  <a:cs typeface="+mn-cs"/>
                </a:rPr>
                <a:t>Väinö</a:t>
              </a:r>
            </a:p>
            <a:p>
              <a:r>
                <a:rPr lang="en-US" sz="1100" b="0" i="0" baseline="0">
                  <a:solidFill>
                    <a:schemeClr val="tx1"/>
                  </a:solidFill>
                  <a:effectLst/>
                  <a:latin typeface="+mn-lt"/>
                  <a:ea typeface="+mn-ea"/>
                  <a:cs typeface="+mn-cs"/>
                </a:rPr>
                <a:t>Emil</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2: Report the optimal total cost.</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optimal cost is </a:t>
              </a:r>
              <a:r>
                <a:rPr lang="en-US" sz="1100" b="1" i="0" baseline="0">
                  <a:solidFill>
                    <a:schemeClr val="tx1"/>
                  </a:solidFill>
                  <a:effectLst/>
                  <a:latin typeface="+mn-lt"/>
                  <a:ea typeface="+mn-ea"/>
                  <a:cs typeface="+mn-cs"/>
                </a:rPr>
                <a:t>344</a:t>
              </a:r>
              <a:endParaRPr lang="en-US" b="1">
                <a:effectLst/>
              </a:endParaRPr>
            </a:p>
            <a:p>
              <a:endParaRPr lang="en-US" sz="1100" b="0" i="0" u="none" strike="noStrike">
                <a:solidFill>
                  <a:schemeClr val="tx1"/>
                </a:solidFill>
                <a:effectLst/>
                <a:latin typeface="+mn-lt"/>
                <a:ea typeface="+mn-ea"/>
                <a:cs typeface="+mn-cs"/>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Choice>
      <mc:Fallback xmlns="">
        <xdr:sp macro="" textlink="">
          <xdr:nvSpPr>
            <xdr:cNvPr id="2" name="TextBox 1">
              <a:extLst>
                <a:ext uri="{FF2B5EF4-FFF2-40B4-BE49-F238E27FC236}">
                  <a16:creationId xmlns:a16="http://schemas.microsoft.com/office/drawing/2014/main" id="{CD44C59F-E9CA-4013-9F48-ADEA7D517247}"/>
                </a:ext>
              </a:extLst>
            </xdr:cNvPr>
            <xdr:cNvSpPr txBox="1"/>
          </xdr:nvSpPr>
          <xdr:spPr>
            <a:xfrm>
              <a:off x="620780" y="363690"/>
              <a:ext cx="4865619" cy="1314832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Assignment problem (5pts)</a:t>
              </a:r>
            </a:p>
            <a:p>
              <a:r>
                <a:rPr lang="en-US" sz="1100" b="0" i="0" u="none" strike="noStrike" baseline="0">
                  <a:solidFill>
                    <a:schemeClr val="tx1"/>
                  </a:solidFill>
                  <a:effectLst/>
                  <a:latin typeface="+mn-lt"/>
                  <a:ea typeface="+mn-ea"/>
                  <a:cs typeface="+mn-cs"/>
                </a:rPr>
                <a:t>FIXITNOW is a small company that repairs consumer electronics such as phones, tablets and computers.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jobs for the following week are listed in Table 1. The acronyms for the job types stand for </a:t>
              </a:r>
              <a:r>
                <a:rPr lang="en-US" sz="1100" b="1" i="0" u="none" strike="noStrike" baseline="0">
                  <a:solidFill>
                    <a:schemeClr val="tx1"/>
                  </a:solidFill>
                  <a:effectLst/>
                  <a:latin typeface="+mn-lt"/>
                  <a:ea typeface="+mn-ea"/>
                  <a:cs typeface="+mn-cs"/>
                </a:rPr>
                <a:t>W</a:t>
              </a:r>
              <a:r>
                <a:rPr lang="en-US" sz="1100" b="0" i="0" u="none" strike="noStrike" baseline="0">
                  <a:solidFill>
                    <a:schemeClr val="tx1"/>
                  </a:solidFill>
                  <a:effectLst/>
                  <a:latin typeface="+mn-lt"/>
                  <a:ea typeface="+mn-ea"/>
                  <a:cs typeface="+mn-cs"/>
                </a:rPr>
                <a:t>indows, </a:t>
              </a:r>
              <a:r>
                <a:rPr lang="en-US" sz="1100" b="1" i="0" u="none" strike="noStrike" baseline="0">
                  <a:solidFill>
                    <a:schemeClr val="tx1"/>
                  </a:solidFill>
                  <a:effectLst/>
                  <a:latin typeface="+mn-lt"/>
                  <a:ea typeface="+mn-ea"/>
                  <a:cs typeface="+mn-cs"/>
                </a:rPr>
                <a:t>A</a:t>
              </a:r>
              <a:r>
                <a:rPr lang="en-US" sz="1100" b="0" i="0" u="none" strike="noStrike" baseline="0">
                  <a:solidFill>
                    <a:schemeClr val="tx1"/>
                  </a:solidFill>
                  <a:effectLst/>
                  <a:latin typeface="+mn-lt"/>
                  <a:ea typeface="+mn-ea"/>
                  <a:cs typeface="+mn-cs"/>
                </a:rPr>
                <a:t>ndroid, </a:t>
              </a:r>
              <a:r>
                <a:rPr lang="en-US" sz="1100" b="1" i="0" u="none" strike="noStrike" baseline="0">
                  <a:solidFill>
                    <a:schemeClr val="tx1"/>
                  </a:solidFill>
                  <a:effectLst/>
                  <a:latin typeface="+mn-lt"/>
                  <a:ea typeface="+mn-ea"/>
                  <a:cs typeface="+mn-cs"/>
                </a:rPr>
                <a:t>I</a:t>
              </a:r>
              <a:r>
                <a:rPr lang="en-US" sz="1100" b="0" i="0" u="none" strike="noStrike" baseline="0">
                  <a:solidFill>
                    <a:schemeClr val="tx1"/>
                  </a:solidFill>
                  <a:effectLst/>
                  <a:latin typeface="+mn-lt"/>
                  <a:ea typeface="+mn-ea"/>
                  <a:cs typeface="+mn-cs"/>
                </a:rPr>
                <a:t>OS</a:t>
              </a:r>
              <a:r>
                <a:rPr lang="en-US" sz="1100" b="1" i="0" u="none" strike="noStrike" baseline="0">
                  <a:solidFill>
                    <a:schemeClr val="tx1"/>
                  </a:solidFill>
                  <a:effectLst/>
                  <a:latin typeface="+mn-lt"/>
                  <a:ea typeface="+mn-ea"/>
                  <a:cs typeface="+mn-cs"/>
                </a:rPr>
                <a:t>, P</a:t>
              </a:r>
              <a:r>
                <a:rPr lang="en-US" sz="1100" b="0" i="0" u="none" strike="noStrike" baseline="0">
                  <a:solidFill>
                    <a:schemeClr val="tx1"/>
                  </a:solidFill>
                  <a:effectLst/>
                  <a:latin typeface="+mn-lt"/>
                  <a:ea typeface="+mn-ea"/>
                  <a:cs typeface="+mn-cs"/>
                </a:rPr>
                <a:t>hone, </a:t>
              </a:r>
              <a:r>
                <a:rPr lang="en-US" sz="1100" b="1" i="0" u="none" strike="noStrike" baseline="0">
                  <a:solidFill>
                    <a:schemeClr val="tx1"/>
                  </a:solidFill>
                  <a:effectLst/>
                  <a:latin typeface="+mn-lt"/>
                  <a:ea typeface="+mn-ea"/>
                  <a:cs typeface="+mn-cs"/>
                </a:rPr>
                <a:t>T</a:t>
              </a:r>
              <a:r>
                <a:rPr lang="en-US" sz="1100" b="0" i="0" u="none" strike="noStrike" baseline="0">
                  <a:solidFill>
                    <a:schemeClr val="tx1"/>
                  </a:solidFill>
                  <a:effectLst/>
                  <a:latin typeface="+mn-lt"/>
                  <a:ea typeface="+mn-ea"/>
                  <a:cs typeface="+mn-cs"/>
                </a:rPr>
                <a:t>ablet and </a:t>
              </a:r>
              <a:r>
                <a:rPr lang="en-US" sz="1100" b="1" i="0" u="none" strike="noStrike" baseline="0">
                  <a:solidFill>
                    <a:schemeClr val="tx1"/>
                  </a:solidFill>
                  <a:effectLst/>
                  <a:latin typeface="+mn-lt"/>
                  <a:ea typeface="+mn-ea"/>
                  <a:cs typeface="+mn-cs"/>
                </a:rPr>
                <a:t>C</a:t>
              </a:r>
              <a:r>
                <a:rPr lang="en-US" sz="1100" b="0" i="0" u="none" strike="noStrike" baseline="0">
                  <a:solidFill>
                    <a:schemeClr val="tx1"/>
                  </a:solidFill>
                  <a:effectLst/>
                  <a:latin typeface="+mn-lt"/>
                  <a:ea typeface="+mn-ea"/>
                  <a:cs typeface="+mn-cs"/>
                </a:rPr>
                <a:t>omputer. For instance CW denotes an Computer running Windows.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engineers of FIXITNOW as well as their salaries per job and their skills are listed in Table 2. Each engineer can only work on one project for which (s)he has the necessary skills.</a:t>
              </a:r>
            </a:p>
            <a:p>
              <a:endParaRPr lang="en-US" sz="1100" b="1" i="0" u="none" strike="noStrike">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I</a:t>
              </a:r>
              <a:r>
                <a:rPr lang="en-US" sz="1100" b="0" i="0" baseline="0">
                  <a:solidFill>
                    <a:schemeClr val="tx1"/>
                  </a:solidFill>
                  <a:effectLst/>
                  <a:latin typeface="+mn-lt"/>
                  <a:ea typeface="+mn-ea"/>
                  <a:cs typeface="+mn-cs"/>
                </a:rPr>
                <a:t>mplement on the spreadsheet a </a:t>
              </a:r>
              <a:r>
                <a:rPr lang="en-US" sz="1100" b="0" i="0" u="none" strike="noStrike">
                  <a:solidFill>
                    <a:schemeClr val="tx1"/>
                  </a:solidFill>
                  <a:effectLst/>
                  <a:latin typeface="+mn-lt"/>
                  <a:ea typeface="+mn-ea"/>
                  <a:cs typeface="+mn-cs"/>
                </a:rPr>
                <a:t>LP-model</a:t>
              </a:r>
              <a:r>
                <a:rPr lang="en-US" sz="1100" b="0" i="0" u="none" strike="noStrike" baseline="0">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that </a:t>
              </a:r>
              <a:r>
                <a:rPr lang="en-US" sz="1100" b="0" i="0" baseline="0">
                  <a:solidFill>
                    <a:schemeClr val="tx1"/>
                  </a:solidFill>
                  <a:effectLst/>
                  <a:latin typeface="+mn-lt"/>
                  <a:ea typeface="+mn-ea"/>
                  <a:cs typeface="+mn-cs"/>
                </a:rPr>
                <a:t>assigns engineers to the jobs so that total costs are minimized and all jobs are done.  [HINT: you can set a very high cost in the objective function to assignments that are not feasible] </a:t>
              </a:r>
              <a:endParaRPr lang="en-US" sz="1400" b="0"/>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r>
                <a:rPr lang="en-US" sz="1100" b="0" i="0" baseline="0">
                  <a:solidFill>
                    <a:srgbClr val="FF0000"/>
                  </a:solidFill>
                  <a:effectLst/>
                  <a:latin typeface="+mn-lt"/>
                  <a:ea typeface="+mn-ea"/>
                  <a:cs typeface="+mn-cs"/>
                </a:rPr>
                <a:t>Task 1: Report the engineers that are not assigned to any job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Binary Linear Programming Model</a:t>
              </a:r>
            </a:p>
            <a:p>
              <a:endParaRPr lang="en-FI" sz="1400">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sz="1400">
                <a:effectLst/>
              </a:endParaRPr>
            </a:p>
            <a:p>
              <a:r>
                <a:rPr lang="en-US" sz="1050">
                  <a:effectLst/>
                </a:rPr>
                <a:t>Let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en-US" sz="1050">
                  <a:effectLst/>
                </a:rPr>
                <a:t>​ be a binary variable that equals 1 if job j is assigned to engineer </a:t>
              </a:r>
              <a:r>
                <a:rPr lang="en-US" sz="1050" i="1">
                  <a:effectLst/>
                </a:rPr>
                <a:t>i</a:t>
              </a:r>
              <a:r>
                <a:rPr lang="en-US" sz="1050">
                  <a:effectLst/>
                </a:rPr>
                <a:t> is assigned to job </a:t>
              </a:r>
              <a:r>
                <a:rPr lang="en-US" sz="1050" i="1">
                  <a:effectLst/>
                </a:rPr>
                <a:t>j</a:t>
              </a:r>
              <a:r>
                <a:rPr lang="en-US" sz="1050">
                  <a:effectLst/>
                </a:rPr>
                <a:t> and 0 otherwise.</a:t>
              </a:r>
            </a:p>
            <a:p>
              <a:endParaRPr lang="en-FI" sz="1400">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sz="1400">
                <a:effectLst/>
              </a:endParaRPr>
            </a:p>
            <a:p>
              <a:r>
                <a:rPr lang="fi-FI" sz="1100" b="0" i="0">
                  <a:solidFill>
                    <a:schemeClr val="tx1"/>
                  </a:solidFill>
                  <a:effectLst/>
                  <a:latin typeface="+mn-lt"/>
                  <a:ea typeface="+mn-ea"/>
                  <a:cs typeface="+mn-cs"/>
                </a:rPr>
                <a:t>Minimize the total salary cost of assigning jobs</a:t>
              </a:r>
              <a:endParaRPr lang="en-US" sz="1100" b="0" i="0">
                <a:solidFill>
                  <a:schemeClr val="tx1"/>
                </a:solidFill>
                <a:effectLst/>
                <a:latin typeface="Cambria Math" panose="02040503050406030204" pitchFamily="18" charset="0"/>
                <a:ea typeface="+mn-ea"/>
                <a:cs typeface="+mn-cs"/>
              </a:endParaRPr>
            </a:p>
            <a:p>
              <a:endParaRPr lang="en-US" sz="1100" b="0" i="0">
                <a:solidFill>
                  <a:schemeClr val="tx1"/>
                </a:solidFill>
                <a:effectLst/>
                <a:latin typeface="Cambria Math" panose="02040503050406030204" pitchFamily="18" charset="0"/>
                <a:ea typeface="+mn-ea"/>
                <a:cs typeface="+mn-cs"/>
              </a:endParaRPr>
            </a:p>
            <a:p>
              <a:pPr algn="ctr"/>
              <a:r>
                <a:rPr lang="en-US" sz="1100" b="0" i="0">
                  <a:solidFill>
                    <a:schemeClr val="tx1"/>
                  </a:solidFill>
                  <a:effectLst/>
                  <a:latin typeface="Cambria Math" panose="02040503050406030204" pitchFamily="18" charset="0"/>
                  <a:ea typeface="+mn-ea"/>
                  <a:cs typeface="+mn-cs"/>
                </a:rPr>
                <a:t>min z= ∑2_(𝑖,𝑗)▒〖</a:t>
              </a:r>
              <a:r>
                <a:rPr lang="fi-FI"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𝑐𝑜𝑠𝑡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 〗,</a:t>
              </a:r>
              <a:r>
                <a:rPr lang="fi-FI" sz="1100" b="0" i="0">
                  <a:solidFill>
                    <a:schemeClr val="tx1"/>
                  </a:solidFill>
                  <a:effectLst/>
                  <a:latin typeface="+mn-lt"/>
                  <a:ea typeface="+mn-ea"/>
                  <a:cs typeface="+mn-cs"/>
                </a:rPr>
                <a:t> </a:t>
              </a:r>
              <a:endParaRPr lang="en-FI" sz="1400">
                <a:effectLst/>
              </a:endParaRPr>
            </a:p>
            <a:p>
              <a:endParaRPr lang="fi-FI" sz="1100" b="1" i="0">
                <a:solidFill>
                  <a:schemeClr val="tx1"/>
                </a:solidFill>
                <a:effectLst/>
                <a:latin typeface="+mn-lt"/>
                <a:ea typeface="+mn-ea"/>
                <a:cs typeface="+mn-cs"/>
              </a:endParaRPr>
            </a:p>
            <a:p>
              <a:r>
                <a:rPr lang="fi-FI" sz="1100" b="0" i="0">
                  <a:solidFill>
                    <a:schemeClr val="tx1"/>
                  </a:solidFill>
                  <a:effectLst/>
                  <a:latin typeface="+mn-lt"/>
                  <a:ea typeface="+mn-ea"/>
                  <a:cs typeface="+mn-cs"/>
                </a:rPr>
                <a:t>where </a:t>
              </a:r>
              <a:r>
                <a:rPr lang="fi-FI"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𝑐𝑜𝑠𝑡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is the salary cost of engineer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working on job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For infeasible assignments (i.e., the engineer doesn't have the skill for the job), set </a:t>
              </a:r>
              <a:r>
                <a:rPr lang="fi-FI"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𝑐𝑜𝑠𝑡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to a very high value to effectively disallow that assignment.</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sz="1400">
                <a:effectLst/>
              </a:endParaRPr>
            </a:p>
            <a:p>
              <a:r>
                <a:rPr lang="en-US" sz="1100" b="1" i="0" baseline="0">
                  <a:solidFill>
                    <a:schemeClr val="tx1"/>
                  </a:solidFill>
                  <a:effectLst/>
                  <a:latin typeface="+mn-lt"/>
                  <a:ea typeface="+mn-ea"/>
                  <a:cs typeface="+mn-cs"/>
                </a:rPr>
                <a:t>- Job Assignment</a:t>
              </a:r>
              <a:r>
                <a:rPr lang="en-US" sz="1100" b="0" i="0" baseline="0">
                  <a:solidFill>
                    <a:schemeClr val="tx1"/>
                  </a:solidFill>
                  <a:effectLst/>
                  <a:latin typeface="+mn-lt"/>
                  <a:ea typeface="+mn-ea"/>
                  <a:cs typeface="+mn-cs"/>
                </a:rPr>
                <a:t>: Each job must be assigned to exactly one engineer with the required skills. For each job j:</a:t>
              </a:r>
              <a:r>
                <a:rPr lang="en-US" sz="1100" b="0" i="0" baseline="0">
                  <a:solidFill>
                    <a:schemeClr val="tx1"/>
                  </a:solidFill>
                  <a:effectLst/>
                  <a:latin typeface="Cambria Math" panose="02040503050406030204" pitchFamily="18" charset="0"/>
                  <a:ea typeface="+mn-ea"/>
                  <a:cs typeface="+mn-cs"/>
                </a:rPr>
                <a:t>  </a:t>
              </a:r>
            </a:p>
            <a:p>
              <a:endParaRPr lang="fi-FI" sz="1100" b="1" i="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∑2_𝑖▒𝑥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 </a:t>
              </a:r>
              <a:r>
                <a:rPr lang="en-US" sz="1100" b="0" i="0">
                  <a:solidFill>
                    <a:schemeClr val="tx1"/>
                  </a:solidFill>
                  <a:effectLst/>
                  <a:latin typeface="Cambria Math" panose="02040503050406030204" pitchFamily="18" charset="0"/>
                  <a:ea typeface="+mn-ea"/>
                  <a:cs typeface="+mn-cs"/>
                </a:rPr>
                <a:t>=1</a:t>
              </a:r>
              <a:r>
                <a:rPr lang="fi-FI" sz="1100" b="0" i="0">
                  <a:solidFill>
                    <a:schemeClr val="tx1"/>
                  </a:solidFill>
                  <a:effectLst/>
                  <a:latin typeface="+mn-lt"/>
                  <a:ea typeface="+mn-ea"/>
                  <a:cs typeface="+mn-cs"/>
                </a:rPr>
                <a:t> </a:t>
              </a:r>
              <a:endParaRPr lang="en-FI">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Engineer Assignment</a:t>
              </a:r>
              <a:r>
                <a:rPr lang="fi-FI" sz="1100" b="0" i="0">
                  <a:solidFill>
                    <a:schemeClr val="tx1"/>
                  </a:solidFill>
                  <a:effectLst/>
                  <a:latin typeface="+mn-lt"/>
                  <a:ea typeface="+mn-ea"/>
                  <a:cs typeface="+mn-cs"/>
                </a:rPr>
                <a:t>: Each engineer can be assigned to at most one job. For each engineer </a:t>
              </a:r>
            </a:p>
            <a:p>
              <a:endParaRPr lang="fi-FI" sz="1100" b="0" i="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∑2_</a:t>
              </a:r>
              <a:r>
                <a:rPr lang="en-US" sz="1100" b="0" i="0">
                  <a:solidFill>
                    <a:schemeClr val="tx1"/>
                  </a:solidFill>
                  <a:effectLst/>
                  <a:latin typeface="Cambria Math" panose="02040503050406030204" pitchFamily="18" charset="0"/>
                  <a:ea typeface="+mn-ea"/>
                  <a:cs typeface="+mn-cs"/>
                </a:rPr>
                <a:t>𝑗</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 ≤1</a:t>
              </a:r>
              <a:r>
                <a:rPr lang="fi-FI" sz="1100" b="0" i="0">
                  <a:solidFill>
                    <a:schemeClr val="tx1"/>
                  </a:solidFill>
                  <a:effectLst/>
                  <a:latin typeface="+mn-lt"/>
                  <a:ea typeface="+mn-ea"/>
                  <a:cs typeface="+mn-cs"/>
                </a:rPr>
                <a:t> </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Skill Requirement</a:t>
              </a:r>
              <a:r>
                <a:rPr lang="fi-FI" sz="1100" b="0" i="0">
                  <a:solidFill>
                    <a:schemeClr val="tx1"/>
                  </a:solidFill>
                  <a:effectLst/>
                  <a:latin typeface="+mn-lt"/>
                  <a:ea typeface="+mn-ea"/>
                  <a:cs typeface="+mn-cs"/>
                </a:rPr>
                <a:t>: For each assignment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a:t>
              </a:r>
              <a:r>
                <a:rPr lang="fi-FI" sz="1100" b="0" i="0">
                  <a:solidFill>
                    <a:schemeClr val="tx1"/>
                  </a:solidFill>
                  <a:effectLst/>
                  <a:latin typeface="+mn-lt"/>
                  <a:ea typeface="+mn-ea"/>
                  <a:cs typeface="+mn-cs"/>
                </a:rPr>
                <a:t>​, ensure that engineer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has the skills required for job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This is implicitly handled by setting the cost of infeasible assignments to a very high value.</a:t>
              </a:r>
            </a:p>
            <a:p>
              <a:endParaRPr lang="en-US" sz="1100" b="0" i="0">
                <a:solidFill>
                  <a:schemeClr val="tx1"/>
                </a:solidFill>
                <a:effectLst/>
                <a:latin typeface="Cambria Math" panose="02040503050406030204" pitchFamily="18" charset="0"/>
                <a:ea typeface="+mn-ea"/>
                <a:cs typeface="+mn-cs"/>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Binary constraint </a:t>
              </a:r>
              <a:endParaRPr lang="en-FI" sz="1400">
                <a:effectLst/>
              </a:endParaRPr>
            </a:p>
            <a:p>
              <a:pPr algn="ct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binary, for all </a:t>
              </a:r>
              <a:r>
                <a:rPr lang="fi-FI" sz="1100" b="0" i="1">
                  <a:solidFill>
                    <a:schemeClr val="tx1"/>
                  </a:solidFill>
                  <a:effectLst/>
                  <a:latin typeface="+mn-lt"/>
                  <a:ea typeface="+mn-ea"/>
                  <a:cs typeface="+mn-cs"/>
                </a:rPr>
                <a:t>i, j</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1">
                  <a:solidFill>
                    <a:schemeClr val="tx1"/>
                  </a:solidFill>
                  <a:effectLst/>
                  <a:latin typeface="+mn-lt"/>
                  <a:ea typeface="+mn-ea"/>
                  <a:cs typeface="+mn-cs"/>
                </a:rPr>
                <a:t>  </a:t>
              </a:r>
              <a:r>
                <a:rPr lang="fi-FI" sz="1100" i="1">
                  <a:solidFill>
                    <a:schemeClr val="tx1"/>
                  </a:solidFill>
                  <a:effectLst/>
                  <a:latin typeface="+mn-lt"/>
                  <a:ea typeface="+mn-ea"/>
                  <a:cs typeface="+mn-cs"/>
                </a:rPr>
                <a:t> </a:t>
              </a:r>
              <a:endParaRPr lang="en-FI" sz="1400" i="1">
                <a:effectLst/>
              </a:endParaRPr>
            </a:p>
            <a:p>
              <a:endParaRPr lang="en-US"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integer LP is implemented on the right. The reported solution is:</a:t>
              </a:r>
              <a:endParaRPr lang="en-FI" sz="1400">
                <a:effectLst/>
              </a:endParaRP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Job Assignments</a:t>
              </a:r>
            </a:p>
            <a:p>
              <a:r>
                <a:rPr lang="en-US" sz="1100" b="0" i="0" baseline="0">
                  <a:solidFill>
                    <a:schemeClr val="tx1"/>
                  </a:solidFill>
                  <a:effectLst/>
                  <a:latin typeface="+mn-lt"/>
                  <a:ea typeface="+mn-ea"/>
                  <a:cs typeface="+mn-cs"/>
                </a:rPr>
                <a:t>Eeva receives Job 4 (TA).</a:t>
              </a:r>
            </a:p>
            <a:p>
              <a:r>
                <a:rPr lang="en-US" sz="1100" b="0" i="0" baseline="0">
                  <a:solidFill>
                    <a:schemeClr val="tx1"/>
                  </a:solidFill>
                  <a:effectLst/>
                  <a:latin typeface="+mn-lt"/>
                  <a:ea typeface="+mn-ea"/>
                  <a:cs typeface="+mn-cs"/>
                </a:rPr>
                <a:t>Emma receives Job 2 (CW).</a:t>
              </a:r>
            </a:p>
            <a:p>
              <a:r>
                <a:rPr lang="en-US" sz="1100" b="0" i="0" baseline="0">
                  <a:solidFill>
                    <a:schemeClr val="tx1"/>
                  </a:solidFill>
                  <a:effectLst/>
                  <a:latin typeface="+mn-lt"/>
                  <a:ea typeface="+mn-ea"/>
                  <a:cs typeface="+mn-cs"/>
                </a:rPr>
                <a:t>Leo receives Job 11 (TA).</a:t>
              </a:r>
            </a:p>
            <a:p>
              <a:r>
                <a:rPr lang="en-US" sz="1100" b="0" i="0" baseline="0">
                  <a:solidFill>
                    <a:schemeClr val="tx1"/>
                  </a:solidFill>
                  <a:effectLst/>
                  <a:latin typeface="+mn-lt"/>
                  <a:ea typeface="+mn-ea"/>
                  <a:cs typeface="+mn-cs"/>
                </a:rPr>
                <a:t>Elias receives Job 10 (PI).</a:t>
              </a:r>
            </a:p>
            <a:p>
              <a:r>
                <a:rPr lang="en-US" sz="1100" b="0" i="0" baseline="0">
                  <a:solidFill>
                    <a:schemeClr val="tx1"/>
                  </a:solidFill>
                  <a:effectLst/>
                  <a:latin typeface="+mn-lt"/>
                  <a:ea typeface="+mn-ea"/>
                  <a:cs typeface="+mn-cs"/>
                </a:rPr>
                <a:t>Sofia receives Job 7 (CW).</a:t>
              </a:r>
            </a:p>
            <a:p>
              <a:r>
                <a:rPr lang="en-US" sz="1100" b="0" i="0" baseline="0">
                  <a:solidFill>
                    <a:schemeClr val="tx1"/>
                  </a:solidFill>
                  <a:effectLst/>
                  <a:latin typeface="+mn-lt"/>
                  <a:ea typeface="+mn-ea"/>
                  <a:cs typeface="+mn-cs"/>
                </a:rPr>
                <a:t>Onni receives Job 1 (CI).</a:t>
              </a:r>
            </a:p>
            <a:p>
              <a:r>
                <a:rPr lang="en-US" sz="1100" b="0" i="0" baseline="0">
                  <a:solidFill>
                    <a:schemeClr val="tx1"/>
                  </a:solidFill>
                  <a:effectLst/>
                  <a:latin typeface="+mn-lt"/>
                  <a:ea typeface="+mn-ea"/>
                  <a:cs typeface="+mn-cs"/>
                </a:rPr>
                <a:t>Aada receives Job 3 (PA).</a:t>
              </a:r>
            </a:p>
            <a:p>
              <a:r>
                <a:rPr lang="en-US" sz="1100" b="0" i="0" baseline="0">
                  <a:solidFill>
                    <a:schemeClr val="tx1"/>
                  </a:solidFill>
                  <a:effectLst/>
                  <a:latin typeface="+mn-lt"/>
                  <a:ea typeface="+mn-ea"/>
                  <a:cs typeface="+mn-cs"/>
                </a:rPr>
                <a:t>Ellen receives Job 5 (CI).</a:t>
              </a:r>
            </a:p>
            <a:p>
              <a:r>
                <a:rPr lang="en-US" sz="1100" b="0" i="0" baseline="0">
                  <a:solidFill>
                    <a:schemeClr val="tx1"/>
                  </a:solidFill>
                  <a:effectLst/>
                  <a:latin typeface="+mn-lt"/>
                  <a:ea typeface="+mn-ea"/>
                  <a:cs typeface="+mn-cs"/>
                </a:rPr>
                <a:t>Saga receives Job 6 (PI).</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Elliot receives Job 8 (TA).</a:t>
              </a:r>
            </a:p>
            <a:p>
              <a:r>
                <a:rPr lang="en-US" sz="1100" b="0" i="0" baseline="0">
                  <a:solidFill>
                    <a:schemeClr val="tx1"/>
                  </a:solidFill>
                  <a:effectLst/>
                  <a:latin typeface="+mn-lt"/>
                  <a:ea typeface="+mn-ea"/>
                  <a:cs typeface="+mn-cs"/>
                </a:rPr>
                <a:t>Edvin receives Job 9 (CW).</a:t>
              </a:r>
            </a:p>
            <a:p>
              <a:endParaRPr lang="en-US" sz="1100" b="1"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Engineers Without Jobs</a:t>
              </a:r>
            </a:p>
            <a:p>
              <a:r>
                <a:rPr lang="en-US" sz="1100" b="0" i="0" baseline="0">
                  <a:solidFill>
                    <a:schemeClr val="tx1"/>
                  </a:solidFill>
                  <a:effectLst/>
                  <a:latin typeface="+mn-lt"/>
                  <a:ea typeface="+mn-ea"/>
                  <a:cs typeface="+mn-cs"/>
                </a:rPr>
                <a:t>Väinö</a:t>
              </a:r>
            </a:p>
            <a:p>
              <a:r>
                <a:rPr lang="en-US" sz="1100" b="0" i="0" baseline="0">
                  <a:solidFill>
                    <a:schemeClr val="tx1"/>
                  </a:solidFill>
                  <a:effectLst/>
                  <a:latin typeface="+mn-lt"/>
                  <a:ea typeface="+mn-ea"/>
                  <a:cs typeface="+mn-cs"/>
                </a:rPr>
                <a:t>Emil</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2: Report the optimal total cost.</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optimal cost is </a:t>
              </a:r>
              <a:r>
                <a:rPr lang="en-US" sz="1100" b="1" i="0" baseline="0">
                  <a:solidFill>
                    <a:schemeClr val="tx1"/>
                  </a:solidFill>
                  <a:effectLst/>
                  <a:latin typeface="+mn-lt"/>
                  <a:ea typeface="+mn-ea"/>
                  <a:cs typeface="+mn-cs"/>
                </a:rPr>
                <a:t>344</a:t>
              </a:r>
              <a:endParaRPr lang="en-US" b="1">
                <a:effectLst/>
              </a:endParaRPr>
            </a:p>
            <a:p>
              <a:endParaRPr lang="en-US" sz="1100" b="0" i="0" u="none" strike="noStrike">
                <a:solidFill>
                  <a:schemeClr val="tx1"/>
                </a:solidFill>
                <a:effectLst/>
                <a:latin typeface="+mn-lt"/>
                <a:ea typeface="+mn-ea"/>
                <a:cs typeface="+mn-cs"/>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Fallback>
    </mc:AlternateContent>
    <xdr:clientData/>
  </xdr:oneCellAnchor>
  <xdr:oneCellAnchor>
    <xdr:from>
      <xdr:col>9</xdr:col>
      <xdr:colOff>280819</xdr:colOff>
      <xdr:row>1</xdr:row>
      <xdr:rowOff>190055</xdr:rowOff>
    </xdr:from>
    <xdr:ext cx="4672916" cy="2409506"/>
    <xdr:sp macro="" textlink="">
      <xdr:nvSpPr>
        <xdr:cNvPr id="3" name="TextBox 2">
          <a:extLst>
            <a:ext uri="{FF2B5EF4-FFF2-40B4-BE49-F238E27FC236}">
              <a16:creationId xmlns:a16="http://schemas.microsoft.com/office/drawing/2014/main" id="{6B12CB33-7DC9-409E-8556-E499BD82E01A}"/>
            </a:ext>
          </a:extLst>
        </xdr:cNvPr>
        <xdr:cNvSpPr txBox="1"/>
      </xdr:nvSpPr>
      <xdr:spPr>
        <a:xfrm>
          <a:off x="5767219" y="365315"/>
          <a:ext cx="4672916" cy="240950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endParaRPr kumimoji="0" lang="en-US" sz="1100" b="0" i="0" u="none" strike="noStrike" kern="0" cap="none" spc="0" normalizeH="0" baseline="0" noProof="0">
            <a:ln>
              <a:noFill/>
            </a:ln>
            <a:solidFill>
              <a:prstClr val="black"/>
            </a:solidFill>
            <a:effectLst/>
            <a:uLnTx/>
            <a:uFillTx/>
            <a:latin typeface="+mn-lt"/>
            <a:ea typeface="+mn-ea"/>
            <a:cs typeface="+mn-cs"/>
          </a:endParaRPr>
        </a:p>
        <a:p>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a:t>
          </a:r>
          <a:r>
            <a:rPr lang="en-US" sz="1100" b="0" i="0" baseline="0">
              <a:solidFill>
                <a:schemeClr val="tx1"/>
              </a:solidFill>
              <a:effectLst/>
              <a:latin typeface="+mn-lt"/>
              <a:ea typeface="+mn-ea"/>
              <a:cs typeface="+mn-cs"/>
            </a:rPr>
            <a:t>data not hidden in formulas but presented in data cells corresponding to objective function and constraint coefficients). (5pts)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schemeClr val="tx1"/>
              </a:solidFill>
              <a:effectLst/>
              <a:uLnTx/>
              <a:uFillTx/>
              <a:latin typeface="+mn-lt"/>
              <a:ea typeface="+mn-ea"/>
              <a:cs typeface="+mn-cs"/>
            </a:rPr>
            <a:t>Small error in the model or in reporting solutions (-1 pt)</a:t>
          </a: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to -3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baseline="0">
              <a:solidFill>
                <a:schemeClr val="tx1"/>
              </a:solidFill>
              <a:effectLst/>
              <a:latin typeface="+mn-lt"/>
              <a:ea typeface="+mn-ea"/>
              <a:cs typeface="+mn-cs"/>
            </a:rPr>
            <a:t>Model is poorly presented (-2 pts)</a:t>
          </a: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p>
        <a:p>
          <a:pPr marL="0" marR="0" lvl="0" indent="0" defTabSz="914400" eaLnBrk="1" fontAlgn="auto" latinLnBrk="0" hangingPunct="1">
            <a:lnSpc>
              <a:spcPct val="100000"/>
            </a:lnSpc>
            <a:spcBef>
              <a:spcPts val="0"/>
            </a:spcBef>
            <a:spcAft>
              <a:spcPts val="0"/>
            </a:spcAft>
            <a:buClrTx/>
            <a:buSzTx/>
            <a:buFontTx/>
            <a:buNone/>
            <a:tabLst/>
            <a:defRPr/>
          </a:pP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47624</xdr:colOff>
      <xdr:row>1</xdr:row>
      <xdr:rowOff>66676</xdr:rowOff>
    </xdr:from>
    <xdr:ext cx="8715376" cy="17756504"/>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8A009701-A087-4E0C-B360-5D8427E73E99}"/>
                </a:ext>
              </a:extLst>
            </xdr:cNvPr>
            <xdr:cNvSpPr txBox="1"/>
          </xdr:nvSpPr>
          <xdr:spPr>
            <a:xfrm>
              <a:off x="47624" y="249556"/>
              <a:ext cx="8715376" cy="1775650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Transshipment model (7 pts)</a:t>
              </a:r>
            </a:p>
            <a:p>
              <a:r>
                <a:rPr lang="en-US" sz="1100" b="0" i="0" u="none" strike="noStrike" baseline="0">
                  <a:solidFill>
                    <a:schemeClr val="tx1"/>
                  </a:solidFill>
                  <a:effectLst/>
                  <a:latin typeface="+mn-lt"/>
                  <a:ea typeface="+mn-ea"/>
                  <a:cs typeface="+mn-cs"/>
                </a:rPr>
                <a:t>Pulp &amp; Paper Ltd. produces carton at 3 mills in Finland, Sweden and Belgium. The monthly production capacities are given in Table 1. From the mills the cartboard is transported to 4 warehouses located in Finland, Lithuania, Czech Republic and the UK, in which the cartboard is sheeted according to customer requirements. The transportation costs are given in Table 2.</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customers are located across northern Europe. Operations department of P&amp;P has grouped customers according to their geographical location and produced estimates on the average transportation costs of serving each customer group from each warehouse (Table 3). The rail line from the Mill in Finland to the warehouse in Finland has a limited capacity of 900 tons per month. The UK warehouse has a limited sheeting capacity of 5000 tons in the coming months due to maintenance.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Sales &amp; Marketing department has just released its demand estimates for the following month (Table 4).</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Director of Sales &amp; Operations has tasked you to develop analytics that support decision making on the distribution of cartboard. After some discussions you are able to convince the director of the added benefits of developing and deploying a network linear programming model to support these decisions.</a:t>
              </a: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Task (a): Formulate mathematically a transhipment model </a:t>
              </a:r>
              <a:r>
                <a:rPr lang="en-US" sz="1100" b="0" i="0" baseline="0">
                  <a:solidFill>
                    <a:srgbClr val="FF0000"/>
                  </a:solidFill>
                  <a:effectLst/>
                  <a:latin typeface="+mn-lt"/>
                  <a:ea typeface="+mn-ea"/>
                  <a:cs typeface="+mn-cs"/>
                </a:rPr>
                <a:t>that identifies the production quantities and the transportation volumes which minimize total transportation costs while satisfying the demands.  Use</a:t>
              </a:r>
              <a:r>
                <a:rPr lang="en-US" sz="1100" b="0" i="0" u="none" strike="noStrike" baseline="0">
                  <a:solidFill>
                    <a:srgbClr val="FF0000"/>
                  </a:solidFill>
                  <a:effectLst/>
                  <a:latin typeface="+mn-lt"/>
                  <a:ea typeface="+mn-ea"/>
                  <a:cs typeface="+mn-cs"/>
                </a:rPr>
                <a:t> decision variables </a:t>
              </a:r>
              <a14:m>
                <m:oMath xmlns:m="http://schemas.openxmlformats.org/officeDocument/2006/math">
                  <m:sSub>
                    <m:sSubPr>
                      <m:ctrlPr>
                        <a:rPr lang="en-US" sz="1100" b="0" i="1" u="none" strike="noStrike" baseline="0">
                          <a:solidFill>
                            <a:srgbClr val="FF0000"/>
                          </a:solidFill>
                          <a:effectLst/>
                          <a:latin typeface="Cambria Math" panose="02040503050406030204" pitchFamily="18" charset="0"/>
                          <a:ea typeface="+mn-ea"/>
                          <a:cs typeface="+mn-cs"/>
                        </a:rPr>
                      </m:ctrlPr>
                    </m:sSubPr>
                    <m:e>
                      <m:r>
                        <a:rPr lang="en-US" sz="1100" b="0" i="1" u="none" strike="noStrike" baseline="0">
                          <a:solidFill>
                            <a:srgbClr val="FF0000"/>
                          </a:solidFill>
                          <a:effectLst/>
                          <a:latin typeface="Cambria Math" panose="02040503050406030204" pitchFamily="18" charset="0"/>
                          <a:ea typeface="+mn-ea"/>
                          <a:cs typeface="+mn-cs"/>
                        </a:rPr>
                        <m:t>𝑥</m:t>
                      </m:r>
                    </m:e>
                    <m:sub>
                      <m:r>
                        <a:rPr lang="en-US" sz="1100" b="0" i="1" u="none" strike="noStrike" baseline="0">
                          <a:solidFill>
                            <a:srgbClr val="FF0000"/>
                          </a:solidFill>
                          <a:effectLst/>
                          <a:latin typeface="Cambria Math" panose="02040503050406030204" pitchFamily="18" charset="0"/>
                          <a:ea typeface="+mn-ea"/>
                          <a:cs typeface="+mn-cs"/>
                        </a:rPr>
                        <m:t>𝑖𝑗</m:t>
                      </m:r>
                    </m:sub>
                  </m:sSub>
                </m:oMath>
              </a14:m>
              <a:r>
                <a:rPr lang="en-US" sz="1100" b="0" i="0" u="none" strike="noStrike" baseline="0">
                  <a:solidFill>
                    <a:srgbClr val="FF0000"/>
                  </a:solidFill>
                  <a:effectLst/>
                  <a:latin typeface="+mn-lt"/>
                  <a:ea typeface="+mn-ea"/>
                  <a:cs typeface="+mn-cs"/>
                </a:rPr>
                <a:t> and transportation costs </a:t>
              </a:r>
              <a14:m>
                <m:oMath xmlns:m="http://schemas.openxmlformats.org/officeDocument/2006/math">
                  <m:sSub>
                    <m:sSubPr>
                      <m:ctrlPr>
                        <a:rPr lang="en-US" sz="1100" b="0" i="1" u="none" strike="noStrike" baseline="0">
                          <a:solidFill>
                            <a:srgbClr val="FF0000"/>
                          </a:solidFill>
                          <a:effectLst/>
                          <a:latin typeface="Cambria Math" panose="02040503050406030204" pitchFamily="18" charset="0"/>
                          <a:ea typeface="+mn-ea"/>
                          <a:cs typeface="+mn-cs"/>
                        </a:rPr>
                      </m:ctrlPr>
                    </m:sSubPr>
                    <m:e>
                      <m:r>
                        <a:rPr lang="en-US" sz="1100" b="0" i="1" u="none" strike="noStrike" baseline="0">
                          <a:solidFill>
                            <a:srgbClr val="FF0000"/>
                          </a:solidFill>
                          <a:effectLst/>
                          <a:latin typeface="Cambria Math" panose="02040503050406030204" pitchFamily="18" charset="0"/>
                          <a:ea typeface="+mn-ea"/>
                          <a:cs typeface="+mn-cs"/>
                        </a:rPr>
                        <m:t>𝑐</m:t>
                      </m:r>
                    </m:e>
                    <m:sub>
                      <m:r>
                        <a:rPr lang="en-US" sz="1100" b="0" i="1" u="none" strike="noStrike" baseline="0">
                          <a:solidFill>
                            <a:srgbClr val="FF0000"/>
                          </a:solidFill>
                          <a:effectLst/>
                          <a:latin typeface="Cambria Math" panose="02040503050406030204" pitchFamily="18" charset="0"/>
                          <a:ea typeface="+mn-ea"/>
                          <a:cs typeface="+mn-cs"/>
                        </a:rPr>
                        <m:t>𝑖𝑗</m:t>
                      </m:r>
                    </m:sub>
                  </m:sSub>
                </m:oMath>
              </a14:m>
              <a:r>
                <a:rPr lang="en-US" sz="1100" b="0" i="0" u="none" strike="noStrike" baseline="0">
                  <a:solidFill>
                    <a:srgbClr val="FF0000"/>
                  </a:solidFill>
                  <a:effectLst/>
                  <a:latin typeface="+mn-lt"/>
                  <a:ea typeface="+mn-ea"/>
                  <a:cs typeface="+mn-cs"/>
                </a:rPr>
                <a:t>, where </a:t>
              </a:r>
              <a14:m>
                <m:oMath xmlns:m="http://schemas.openxmlformats.org/officeDocument/2006/math">
                  <m:r>
                    <a:rPr lang="en-US" sz="1100" b="0" i="1" u="none" strike="noStrike" baseline="0">
                      <a:solidFill>
                        <a:srgbClr val="FF0000"/>
                      </a:solidFill>
                      <a:effectLst/>
                      <a:latin typeface="Cambria Math" panose="02040503050406030204" pitchFamily="18" charset="0"/>
                      <a:ea typeface="+mn-ea"/>
                      <a:cs typeface="+mn-cs"/>
                    </a:rPr>
                    <m:t>𝑖</m:t>
                  </m:r>
                  <m:r>
                    <a:rPr lang="en-US" sz="1100" b="0" i="1" u="none" strike="noStrike" baseline="0">
                      <a:solidFill>
                        <a:srgbClr val="FF0000"/>
                      </a:solidFill>
                      <a:effectLst/>
                      <a:latin typeface="Cambria Math" panose="02040503050406030204" pitchFamily="18" charset="0"/>
                      <a:ea typeface="+mn-ea"/>
                      <a:cs typeface="+mn-cs"/>
                    </a:rPr>
                    <m:t>,</m:t>
                  </m:r>
                  <m:r>
                    <a:rPr lang="en-US" sz="1100" b="0" i="1" u="none" strike="noStrike" baseline="0">
                      <a:solidFill>
                        <a:srgbClr val="FF0000"/>
                      </a:solidFill>
                      <a:effectLst/>
                      <a:latin typeface="Cambria Math" panose="02040503050406030204" pitchFamily="18" charset="0"/>
                      <a:ea typeface="+mn-ea"/>
                      <a:cs typeface="+mn-cs"/>
                    </a:rPr>
                    <m:t>𝑗</m:t>
                  </m:r>
                  <m:r>
                    <a:rPr lang="en-US" sz="1100" b="0" i="1" u="none" strike="noStrike" baseline="0">
                      <a:solidFill>
                        <a:srgbClr val="FF0000"/>
                      </a:solidFill>
                      <a:effectLst/>
                      <a:latin typeface="Cambria Math" panose="02040503050406030204" pitchFamily="18" charset="0"/>
                      <a:ea typeface="+mn-ea"/>
                      <a:cs typeface="+mn-cs"/>
                    </a:rPr>
                    <m:t>∈</m:t>
                  </m:r>
                  <m:d>
                    <m:dPr>
                      <m:begChr m:val="{"/>
                      <m:endChr m:val="}"/>
                      <m:ctrlPr>
                        <a:rPr lang="en-US" sz="1100" b="0" i="1" u="none" strike="noStrike" baseline="0">
                          <a:solidFill>
                            <a:srgbClr val="FF0000"/>
                          </a:solidFill>
                          <a:effectLst/>
                          <a:latin typeface="Cambria Math" panose="02040503050406030204" pitchFamily="18" charset="0"/>
                          <a:ea typeface="+mn-ea"/>
                          <a:cs typeface="+mn-cs"/>
                        </a:rPr>
                      </m:ctrlPr>
                    </m:dPr>
                    <m:e>
                      <m:r>
                        <a:rPr lang="en-US" sz="1100" b="0" i="1" u="none" strike="noStrike" baseline="0">
                          <a:solidFill>
                            <a:srgbClr val="FF0000"/>
                          </a:solidFill>
                          <a:effectLst/>
                          <a:latin typeface="Cambria Math" panose="02040503050406030204" pitchFamily="18" charset="0"/>
                          <a:ea typeface="+mn-ea"/>
                          <a:cs typeface="+mn-cs"/>
                        </a:rPr>
                        <m:t>1,…, 20</m:t>
                      </m:r>
                    </m:e>
                  </m:d>
                </m:oMath>
              </a14:m>
              <a:r>
                <a:rPr lang="en-US" sz="1100" b="0" i="0" u="none" strike="noStrike" baseline="0">
                  <a:solidFill>
                    <a:srgbClr val="FF0000"/>
                  </a:solidFill>
                  <a:effectLst/>
                  <a:latin typeface="+mn-lt"/>
                  <a:ea typeface="+mn-ea"/>
                  <a:cs typeface="+mn-cs"/>
                </a:rPr>
                <a:t> (3 pts)</a:t>
              </a:r>
            </a:p>
            <a:p>
              <a:endParaRPr lang="en-US" sz="1100" b="0" i="0" u="none" strike="noStrike" baseline="0">
                <a:solidFill>
                  <a:srgbClr val="FF0000"/>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Linear Programming Model</a:t>
              </a:r>
            </a:p>
            <a:p>
              <a:endParaRPr lang="en-FI">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a:solidFill>
                    <a:schemeClr val="tx1"/>
                  </a:solidFill>
                  <a:effectLst/>
                  <a:latin typeface="+mn-lt"/>
                  <a:ea typeface="+mn-ea"/>
                  <a:cs typeface="+mn-cs"/>
                </a:rPr>
                <a:t>Let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be the amount of cartboard transported from node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node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where </a:t>
              </a:r>
              <a14:m>
                <m:oMath xmlns:m="http://schemas.openxmlformats.org/officeDocument/2006/math">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∈{1,…,20}</m:t>
                  </m:r>
                </m:oMath>
              </a14:m>
              <a:r>
                <a:rPr lang="fi-FI" sz="1100" b="0" i="0">
                  <a:solidFill>
                    <a:schemeClr val="tx1"/>
                  </a:solidFill>
                  <a:effectLst/>
                  <a:latin typeface="+mn-lt"/>
                  <a:ea typeface="+mn-ea"/>
                  <a:cs typeface="+mn-cs"/>
                </a:rPr>
                <a:t> represent mills, warehouses, and customer areas.</a:t>
              </a:r>
            </a:p>
            <a:p>
              <a:r>
                <a:rPr lang="fi-FI" sz="1100" b="0" i="0">
                  <a:solidFill>
                    <a:schemeClr val="tx1"/>
                  </a:solidFill>
                  <a:effectLst/>
                  <a:latin typeface="+mn-lt"/>
                  <a:ea typeface="+mn-ea"/>
                  <a:cs typeface="+mn-cs"/>
                </a:rPr>
                <a:t>Nodes 1 to 3 represent Mills (Finland, Sweden, Belgium).</a:t>
              </a:r>
            </a:p>
            <a:p>
              <a:r>
                <a:rPr lang="fi-FI" sz="1100" b="0" i="0">
                  <a:solidFill>
                    <a:schemeClr val="tx1"/>
                  </a:solidFill>
                  <a:effectLst/>
                  <a:latin typeface="+mn-lt"/>
                  <a:ea typeface="+mn-ea"/>
                  <a:cs typeface="+mn-cs"/>
                </a:rPr>
                <a:t>Nodes 4 to 7 represent Warehouses (Finland, Lithuania, Czech, UK).</a:t>
              </a:r>
            </a:p>
            <a:p>
              <a:r>
                <a:rPr lang="fi-FI" sz="1100" b="0" i="0">
                  <a:solidFill>
                    <a:schemeClr val="tx1"/>
                  </a:solidFill>
                  <a:effectLst/>
                  <a:latin typeface="+mn-lt"/>
                  <a:ea typeface="+mn-ea"/>
                  <a:cs typeface="+mn-cs"/>
                </a:rPr>
                <a:t>Nodes 8 to 20 represent Customer areas (Finland, Sweden, Norway, etc.)</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a:t>
              </a:r>
              <a:r>
                <a:rPr lang="fi-FI" sz="1100" b="0" i="0" baseline="0">
                  <a:solidFill>
                    <a:schemeClr val="tx1"/>
                  </a:solidFill>
                  <a:effectLst/>
                  <a:latin typeface="+mn-lt"/>
                  <a:ea typeface="+mn-ea"/>
                  <a:cs typeface="+mn-cs"/>
                </a:rPr>
                <a:t> convention, index i is used for mills, index k is for warehouses and index j is for customers</a:t>
              </a:r>
              <a:endParaRPr lang="fi-FI" sz="1100" b="0" i="0">
                <a:solidFill>
                  <a:schemeClr val="tx1"/>
                </a:solidFill>
                <a:effectLst/>
                <a:latin typeface="+mn-lt"/>
                <a:ea typeface="+mn-ea"/>
                <a:cs typeface="+mn-cs"/>
              </a:endParaRPr>
            </a:p>
            <a:p>
              <a:endParaRPr lang="en-FI">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Minimize the total transportation cost</a:t>
              </a:r>
              <a:r>
                <a:rPr lang="fi-FI" sz="1100" b="0" i="0" baseline="0">
                  <a:solidFill>
                    <a:schemeClr val="tx1"/>
                  </a:solidFill>
                  <a:effectLst/>
                  <a:latin typeface="+mn-lt"/>
                  <a:ea typeface="+mn-ea"/>
                  <a:cs typeface="+mn-cs"/>
                </a:rPr>
                <a:t> from the mills to the warehouses and from the warehouses to the customers</a:t>
              </a:r>
              <a:endParaRPr lang="en-FI">
                <a:effectLst/>
              </a:endParaRPr>
            </a:p>
            <a:p>
              <a:pPr algn="ctr"/>
              <a:endParaRPr lang="en-US" sz="1100" b="0" i="0">
                <a:solidFill>
                  <a:schemeClr val="tx1"/>
                </a:solidFill>
                <a:effectLst/>
                <a:latin typeface="+mn-lt"/>
                <a:ea typeface="+mn-ea"/>
                <a:cs typeface="+mn-cs"/>
              </a:endParaRPr>
            </a:p>
            <a:p>
              <a:pPr algn="ct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min</m:t>
                  </m:r>
                  <m:r>
                    <a:rPr lang="en-US" sz="1100" b="0" i="0">
                      <a:solidFill>
                        <a:schemeClr val="tx1"/>
                      </a:solidFill>
                      <a:effectLst/>
                      <a:latin typeface="Cambria Math" panose="02040503050406030204" pitchFamily="18" charset="0"/>
                      <a:ea typeface="+mn-ea"/>
                      <a:cs typeface="+mn-cs"/>
                    </a:rPr>
                    <m:t> </m:t>
                  </m:r>
                  <m:r>
                    <m:rPr>
                      <m:sty m:val="p"/>
                    </m:rPr>
                    <a:rPr lang="en-US" sz="1100" b="0" i="0">
                      <a:solidFill>
                        <a:schemeClr val="tx1"/>
                      </a:solidFill>
                      <a:effectLst/>
                      <a:latin typeface="Cambria Math" panose="02040503050406030204" pitchFamily="18" charset="0"/>
                      <a:ea typeface="+mn-ea"/>
                      <a:cs typeface="+mn-cs"/>
                    </a:rPr>
                    <m:t>z</m:t>
                  </m:r>
                  <m:r>
                    <a:rPr lang="en-US" sz="1100" b="0" i="0">
                      <a:solidFill>
                        <a:schemeClr val="tx1"/>
                      </a:solidFill>
                      <a:effectLst/>
                      <a:latin typeface="Cambria Math" panose="02040503050406030204" pitchFamily="18" charset="0"/>
                      <a:ea typeface="+mn-ea"/>
                      <a:cs typeface="+mn-cs"/>
                    </a:rPr>
                    <m:t>= </m:t>
                  </m:r>
                  <m:nary>
                    <m:naryPr>
                      <m:chr m:val="∑"/>
                      <m:ctrlPr>
                        <a:rPr lang="en-US" sz="1100" b="0" i="1">
                          <a:solidFill>
                            <a:schemeClr val="tx1"/>
                          </a:solidFill>
                          <a:effectLst/>
                          <a:latin typeface="Cambria Math" panose="02040503050406030204" pitchFamily="18" charset="0"/>
                          <a:ea typeface="+mn-ea"/>
                          <a:cs typeface="+mn-cs"/>
                        </a:rPr>
                      </m:ctrlPr>
                    </m:naryPr>
                    <m:sub>
                      <m:r>
                        <m:rPr>
                          <m:brk m:alnAt="23"/>
                        </m:rP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3</m:t>
                      </m:r>
                    </m:sup>
                    <m:e>
                      <m:nary>
                        <m:naryPr>
                          <m:chr m:val="∑"/>
                          <m:ctrlPr>
                            <a:rPr lang="en-US" sz="1100" b="0" i="1">
                              <a:solidFill>
                                <a:schemeClr val="tx1"/>
                              </a:solidFill>
                              <a:effectLst/>
                              <a:latin typeface="Cambria Math" panose="02040503050406030204" pitchFamily="18" charset="0"/>
                              <a:ea typeface="+mn-ea"/>
                              <a:cs typeface="+mn-cs"/>
                            </a:rPr>
                          </m:ctrlPr>
                        </m:naryPr>
                        <m:sub>
                          <m:r>
                            <m:rPr>
                              <m:brk m:alnAt="23"/>
                            </m:rP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7</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𝑖𝑘</m:t>
                              </m:r>
                            </m:sub>
                          </m:sSub>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𝑖𝑘</m:t>
                              </m:r>
                            </m:sub>
                          </m:sSub>
                        </m:e>
                      </m:nary>
                    </m:e>
                  </m:nary>
                  <m:r>
                    <a:rPr lang="en-US" sz="1100" b="0" i="1">
                      <a:solidFill>
                        <a:schemeClr val="tx1"/>
                      </a:solidFill>
                      <a:effectLst/>
                      <a:latin typeface="Cambria Math" panose="02040503050406030204" pitchFamily="18" charset="0"/>
                      <a:ea typeface="+mn-ea"/>
                      <a:cs typeface="+mn-cs"/>
                    </a:rPr>
                    <m:t>+</m:t>
                  </m:r>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7</m:t>
                      </m:r>
                    </m:sup>
                    <m:e>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=8</m:t>
                          </m:r>
                        </m:sub>
                        <m:sup>
                          <m:r>
                            <a:rPr lang="en-US" sz="1100" b="0" i="1">
                              <a:solidFill>
                                <a:schemeClr val="tx1"/>
                              </a:solidFill>
                              <a:effectLst/>
                              <a:latin typeface="Cambria Math" panose="02040503050406030204" pitchFamily="18" charset="0"/>
                              <a:ea typeface="+mn-ea"/>
                              <a:cs typeface="+mn-cs"/>
                            </a:rPr>
                            <m:t>20</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𝑘𝑗</m:t>
                              </m:r>
                            </m:sub>
                          </m:sSub>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𝑘𝑗</m:t>
                              </m:r>
                            </m:sub>
                          </m:sSub>
                        </m:e>
                      </m:nary>
                    </m:e>
                  </m:nary>
                </m:oMath>
              </a14:m>
              <a:r>
                <a:rPr lang="fi-FI" sz="1100" b="0" i="0">
                  <a:solidFill>
                    <a:schemeClr val="tx1"/>
                  </a:solidFill>
                  <a:effectLst/>
                  <a:latin typeface="+mn-lt"/>
                  <a:ea typeface="+mn-ea"/>
                  <a:cs typeface="+mn-cs"/>
                </a:rPr>
                <a:t> </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r>
                <a:rPr lang="fi-FI" sz="1100" b="0" i="0" baseline="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m:rPr>
                          <m:brk m:alnAt="23"/>
                        </m:rP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3</m:t>
                      </m:r>
                    </m:sup>
                    <m:e>
                      <m:nary>
                        <m:naryPr>
                          <m:chr m:val="∑"/>
                          <m:ctrlPr>
                            <a:rPr lang="en-US" sz="1100" b="0" i="1">
                              <a:solidFill>
                                <a:schemeClr val="tx1"/>
                              </a:solidFill>
                              <a:effectLst/>
                              <a:latin typeface="Cambria Math" panose="02040503050406030204" pitchFamily="18" charset="0"/>
                              <a:ea typeface="+mn-ea"/>
                              <a:cs typeface="+mn-cs"/>
                            </a:rPr>
                          </m:ctrlPr>
                        </m:naryPr>
                        <m:sub>
                          <m:r>
                            <m:rPr>
                              <m:brk m:alnAt="23"/>
                            </m:rP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7</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𝑖𝑘</m:t>
                              </m:r>
                            </m:sub>
                          </m:sSub>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𝑖𝑘</m:t>
                              </m:r>
                            </m:sub>
                          </m:sSub>
                        </m:e>
                      </m:nary>
                    </m:e>
                  </m:nary>
                </m:oMath>
              </a14:m>
              <a:r>
                <a:rPr lang="fi-FI" sz="1100" b="0" i="0">
                  <a:solidFill>
                    <a:schemeClr val="tx1"/>
                  </a:solidFill>
                  <a:effectLst/>
                  <a:latin typeface="+mn-lt"/>
                  <a:ea typeface="+mn-ea"/>
                  <a:cs typeface="+mn-cs"/>
                </a:rPr>
                <a:t> is the transportation cost per ton from 3 mills to 4 warehouses and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7</m:t>
                      </m:r>
                    </m:sup>
                    <m:e>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=8</m:t>
                          </m:r>
                        </m:sub>
                        <m:sup>
                          <m:r>
                            <a:rPr lang="en-US" sz="1100" b="0" i="1">
                              <a:solidFill>
                                <a:schemeClr val="tx1"/>
                              </a:solidFill>
                              <a:effectLst/>
                              <a:latin typeface="Cambria Math" panose="02040503050406030204" pitchFamily="18" charset="0"/>
                              <a:ea typeface="+mn-ea"/>
                              <a:cs typeface="+mn-cs"/>
                            </a:rPr>
                            <m:t>20</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𝑘𝑗</m:t>
                              </m:r>
                            </m:sub>
                          </m:sSub>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𝑘𝑗</m:t>
                              </m:r>
                            </m:sub>
                          </m:sSub>
                        </m:e>
                      </m:nary>
                    </m:e>
                  </m:nary>
                </m:oMath>
              </a14:m>
              <a:r>
                <a:rPr lang="fi-FI" sz="1100" b="0" i="1">
                  <a:solidFill>
                    <a:schemeClr val="tx1"/>
                  </a:solidFill>
                  <a:effectLst/>
                  <a:latin typeface="+mn-lt"/>
                  <a:ea typeface="+mn-ea"/>
                  <a:cs typeface="+mn-cs"/>
                </a:rPr>
                <a:t> </a:t>
              </a:r>
              <a:r>
                <a:rPr lang="fi-FI" sz="1100" b="0" i="0">
                  <a:solidFill>
                    <a:schemeClr val="tx1"/>
                  </a:solidFill>
                  <a:effectLst/>
                  <a:latin typeface="+mn-lt"/>
                  <a:ea typeface="+mn-ea"/>
                  <a:cs typeface="+mn-cs"/>
                </a:rPr>
                <a:t>is the transportation cost per ton from 4</a:t>
              </a:r>
              <a:r>
                <a:rPr lang="fi-FI" sz="1100" b="0" i="0" baseline="0">
                  <a:solidFill>
                    <a:schemeClr val="tx1"/>
                  </a:solidFill>
                  <a:effectLst/>
                  <a:latin typeface="+mn-lt"/>
                  <a:ea typeface="+mn-ea"/>
                  <a:cs typeface="+mn-cs"/>
                </a:rPr>
                <a:t> warehouses</a:t>
              </a:r>
              <a:r>
                <a:rPr lang="fi-FI" sz="1100" b="0" i="0">
                  <a:solidFill>
                    <a:schemeClr val="tx1"/>
                  </a:solidFill>
                  <a:effectLst/>
                  <a:latin typeface="+mn-lt"/>
                  <a:ea typeface="+mn-ea"/>
                  <a:cs typeface="+mn-cs"/>
                </a:rPr>
                <a:t> to</a:t>
              </a:r>
              <a:r>
                <a:rPr lang="fi-FI" sz="1100" b="0" i="0" baseline="0">
                  <a:solidFill>
                    <a:schemeClr val="tx1"/>
                  </a:solidFill>
                  <a:effectLst/>
                  <a:latin typeface="+mn-lt"/>
                  <a:ea typeface="+mn-ea"/>
                  <a:cs typeface="+mn-cs"/>
                </a:rPr>
                <a:t> 13 customers</a:t>
              </a:r>
            </a:p>
            <a:p>
              <a:endParaRPr lang="fi-FI" sz="1100" b="0" i="1">
                <a:solidFill>
                  <a:schemeClr val="tx1"/>
                </a:solidFill>
                <a:effectLst/>
                <a:latin typeface="+mn-lt"/>
                <a:ea typeface="+mn-ea"/>
                <a:cs typeface="+mn-cs"/>
              </a:endParaRPr>
            </a:p>
            <a:p>
              <a:r>
                <a:rPr lang="fi-FI" sz="1100" b="0" i="0">
                  <a:solidFill>
                    <a:schemeClr val="tx1"/>
                  </a:solidFill>
                  <a:effectLst/>
                  <a:latin typeface="+mn-lt"/>
                  <a:ea typeface="+mn-ea"/>
                  <a:cs typeface="+mn-cs"/>
                </a:rPr>
                <a:t>Number of decision variables is therefore 3 x 4 + 4 x 13 = 64 variables</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a:effectLst/>
              </a:endParaRP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Production Capacity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Finland Mill: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14</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15</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16</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17</m:t>
                      </m:r>
                    </m:sub>
                  </m:sSub>
                  <m:r>
                    <a:rPr lang="en-US" sz="1100" b="0" i="1">
                      <a:solidFill>
                        <a:schemeClr val="tx1"/>
                      </a:solidFill>
                      <a:effectLst/>
                      <a:latin typeface="Cambria Math" panose="02040503050406030204" pitchFamily="18" charset="0"/>
                      <a:ea typeface="Cambria Math" panose="02040503050406030204" pitchFamily="18" charset="0"/>
                      <a:cs typeface="+mn-cs"/>
                    </a:rPr>
                    <m:t>≤9900</m:t>
                  </m:r>
                </m:oMath>
              </a14:m>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Sweden Mill: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24</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25</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26</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27</m:t>
                      </m:r>
                    </m:sub>
                  </m:sSub>
                  <m:r>
                    <a:rPr lang="en-US" sz="1100" b="0" i="1">
                      <a:solidFill>
                        <a:schemeClr val="tx1"/>
                      </a:solidFill>
                      <a:effectLst/>
                      <a:latin typeface="Cambria Math" panose="02040503050406030204" pitchFamily="18" charset="0"/>
                      <a:ea typeface="+mn-ea"/>
                      <a:cs typeface="+mn-cs"/>
                    </a:rPr>
                    <m:t>≤2100</m:t>
                  </m:r>
                </m:oMath>
              </a14:m>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Belgium Mill: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34</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35</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36</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37</m:t>
                      </m:r>
                    </m:sub>
                  </m:sSub>
                  <m:r>
                    <a:rPr lang="en-US" sz="1100" b="0" i="1">
                      <a:solidFill>
                        <a:schemeClr val="tx1"/>
                      </a:solidFill>
                      <a:effectLst/>
                      <a:latin typeface="Cambria Math" panose="02040503050406030204" pitchFamily="18" charset="0"/>
                      <a:ea typeface="+mn-ea"/>
                      <a:cs typeface="+mn-cs"/>
                    </a:rPr>
                    <m:t>≤4200</m:t>
                  </m:r>
                </m:oMath>
              </a14:m>
              <a:endParaRPr lang="en-US">
                <a:effectLst/>
              </a:endParaRPr>
            </a:p>
            <a:p>
              <a:endParaRPr lang="en-US">
                <a:effectLst/>
              </a:endParaRPr>
            </a:p>
            <a:p>
              <a:r>
                <a:rPr lang="en-US">
                  <a:effectLst/>
                </a:rPr>
                <a:t>- </a:t>
              </a:r>
              <a:r>
                <a:rPr lang="fi-FI" sz="1100" b="1" i="0">
                  <a:solidFill>
                    <a:schemeClr val="tx1"/>
                  </a:solidFill>
                  <a:effectLst/>
                  <a:latin typeface="+mn-lt"/>
                  <a:ea typeface="+mn-ea"/>
                  <a:cs typeface="+mn-cs"/>
                </a:rPr>
                <a:t>Demand Constraints (for each customer area):</a:t>
              </a:r>
            </a:p>
            <a:p>
              <a:endParaRPr lang="fi-FI" sz="1100" b="1" i="0">
                <a:solidFill>
                  <a:schemeClr val="tx1"/>
                </a:solidFill>
                <a:effectLst/>
                <a:latin typeface="+mn-lt"/>
                <a:ea typeface="+mn-ea"/>
                <a:cs typeface="+mn-cs"/>
              </a:endParaRPr>
            </a:p>
            <a:p>
              <a:r>
                <a:rPr lang="fi-FI" sz="1100" b="0" i="0">
                  <a:solidFill>
                    <a:schemeClr val="tx1"/>
                  </a:solidFill>
                  <a:effectLst/>
                  <a:latin typeface="+mn-lt"/>
                  <a:ea typeface="+mn-ea"/>
                  <a:cs typeface="+mn-cs"/>
                </a:rPr>
                <a:t>For each customer area</a:t>
              </a:r>
              <a:r>
                <a:rPr lang="fi-FI" sz="1100" b="0" i="0" baseline="0">
                  <a:solidFill>
                    <a:schemeClr val="tx1"/>
                  </a:solidFill>
                  <a:effectLst/>
                  <a:latin typeface="+mn-lt"/>
                  <a:ea typeface="+mn-ea"/>
                  <a:cs typeface="+mn-cs"/>
                </a:rPr>
                <a:t>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8 to 20,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7</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𝑘𝑗</m:t>
                          </m:r>
                        </m:sub>
                      </m:sSub>
                    </m:e>
                  </m:nary>
                  <m:r>
                    <a:rPr lang="en-US" sz="1100" b="0" i="1">
                      <a:solidFill>
                        <a:schemeClr val="tx1"/>
                      </a:solidFill>
                      <a:effectLst/>
                      <a:latin typeface="Cambria Math" panose="02040503050406030204" pitchFamily="18" charset="0"/>
                      <a:ea typeface="+mn-ea"/>
                      <a:cs typeface="+mn-cs"/>
                    </a:rPr>
                    <m:t>=</m:t>
                  </m:r>
                </m:oMath>
              </a14:m>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Demand of customer </a:t>
              </a:r>
              <a:r>
                <a:rPr lang="fi-FI" sz="1100" b="0" i="1">
                  <a:solidFill>
                    <a:schemeClr val="tx1"/>
                  </a:solidFill>
                  <a:effectLst/>
                  <a:latin typeface="+mn-lt"/>
                  <a:ea typeface="+mn-ea"/>
                  <a:cs typeface="+mn-cs"/>
                </a:rPr>
                <a:t>j</a:t>
              </a:r>
              <a:endParaRPr lang="fi-FI" sz="1100" b="1" i="0">
                <a:solidFill>
                  <a:schemeClr val="tx1"/>
                </a:solidFill>
                <a:effectLst/>
                <a:latin typeface="+mn-lt"/>
                <a:ea typeface="+mn-ea"/>
                <a:cs typeface="+mn-cs"/>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Warehouse Capacity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Finland mill to Finland warehouse Rail Line: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14</m:t>
                      </m:r>
                    </m:sub>
                  </m:sSub>
                  <m:r>
                    <a:rPr lang="en-US" sz="1100" b="0" i="1">
                      <a:solidFill>
                        <a:schemeClr val="tx1"/>
                      </a:solidFill>
                      <a:effectLst/>
                      <a:latin typeface="Cambria Math" panose="02040503050406030204" pitchFamily="18" charset="0"/>
                      <a:ea typeface="+mn-ea"/>
                      <a:cs typeface="+mn-cs"/>
                    </a:rPr>
                    <m:t>≤900</m:t>
                  </m:r>
                </m:oMath>
              </a14:m>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UK Warehouse Sheeting Capacity: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17</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27</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37</m:t>
                      </m:r>
                    </m:sub>
                  </m:sSub>
                  <m:r>
                    <a:rPr lang="en-US" sz="1100" b="0" i="1">
                      <a:solidFill>
                        <a:schemeClr val="tx1"/>
                      </a:solidFill>
                      <a:effectLst/>
                      <a:latin typeface="Cambria Math" panose="02040503050406030204" pitchFamily="18" charset="0"/>
                      <a:ea typeface="+mn-ea"/>
                      <a:cs typeface="+mn-cs"/>
                    </a:rPr>
                    <m:t>≤5000</m:t>
                  </m:r>
                </m:oMath>
              </a14:m>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 </a:t>
              </a:r>
              <a:r>
                <a:rPr lang="fi-FI" sz="1100" b="1" i="0">
                  <a:solidFill>
                    <a:schemeClr val="tx1"/>
                  </a:solidFill>
                  <a:effectLst/>
                  <a:latin typeface="+mn-lt"/>
                  <a:ea typeface="+mn-ea"/>
                  <a:cs typeface="+mn-cs"/>
                </a:rPr>
                <a:t>Flow Conservation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a:t>
              </a:r>
              <a:r>
                <a:rPr lang="fi-FI" sz="1100" b="0" i="0" baseline="0">
                  <a:solidFill>
                    <a:schemeClr val="tx1"/>
                  </a:solidFill>
                  <a:effectLst/>
                  <a:latin typeface="+mn-lt"/>
                  <a:ea typeface="+mn-ea"/>
                  <a:cs typeface="+mn-cs"/>
                </a:rPr>
                <a:t> amount of carton transported to each warehouse from the mills must be equal to the amount of carton transported out of them to the customers</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 each warehouse </a:t>
              </a:r>
              <a:r>
                <a:rPr lang="fi-FI" sz="1100" b="0" i="1">
                  <a:solidFill>
                    <a:schemeClr val="tx1"/>
                  </a:solidFill>
                  <a:effectLst/>
                  <a:latin typeface="+mn-lt"/>
                  <a:ea typeface="+mn-ea"/>
                  <a:cs typeface="+mn-cs"/>
                </a:rPr>
                <a:t>k</a:t>
              </a:r>
              <a:r>
                <a:rPr lang="fi-FI" sz="1100" b="0" i="0">
                  <a:solidFill>
                    <a:schemeClr val="tx1"/>
                  </a:solidFill>
                  <a:effectLst/>
                  <a:latin typeface="+mn-lt"/>
                  <a:ea typeface="+mn-ea"/>
                  <a:cs typeface="+mn-cs"/>
                </a:rPr>
                <a:t> =</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4 to 7:</a:t>
              </a:r>
              <a:r>
                <a:rPr lang="fi-FI" sz="1100" b="0" i="0" baseline="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3</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𝑖𝑘</m:t>
                          </m:r>
                        </m:sub>
                      </m:sSub>
                    </m:e>
                  </m:nary>
                  <m:r>
                    <a:rPr lang="en-US" sz="1100" b="0" i="1">
                      <a:solidFill>
                        <a:schemeClr val="tx1"/>
                      </a:solidFill>
                      <a:effectLst/>
                      <a:latin typeface="Cambria Math" panose="02040503050406030204" pitchFamily="18" charset="0"/>
                      <a:ea typeface="+mn-ea"/>
                      <a:cs typeface="+mn-cs"/>
                    </a:rPr>
                    <m:t>=</m:t>
                  </m:r>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=8</m:t>
                      </m:r>
                    </m:sub>
                    <m:sup>
                      <m:r>
                        <a:rPr lang="en-US" sz="1100" b="0" i="1">
                          <a:solidFill>
                            <a:schemeClr val="tx1"/>
                          </a:solidFill>
                          <a:effectLst/>
                          <a:latin typeface="Cambria Math" panose="02040503050406030204" pitchFamily="18" charset="0"/>
                          <a:ea typeface="+mn-ea"/>
                          <a:cs typeface="+mn-cs"/>
                        </a:rPr>
                        <m:t>20</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𝑘𝑗</m:t>
                          </m:r>
                        </m:sub>
                      </m:sSub>
                    </m:e>
                  </m:nary>
                </m:oMath>
              </a14:m>
              <a:r>
                <a:rPr lang="fi-FI" sz="1100" b="0" i="0">
                  <a:solidFill>
                    <a:schemeClr val="tx1"/>
                  </a:solidFill>
                  <a:effectLst/>
                  <a:latin typeface="+mn-lt"/>
                  <a:ea typeface="+mn-ea"/>
                  <a:cs typeface="+mn-cs"/>
                </a:rPr>
                <a:t>​</a:t>
              </a:r>
            </a:p>
            <a:p>
              <a:endParaRPr lang="en-FI">
                <a:effectLst/>
              </a:endParaRPr>
            </a:p>
            <a:p>
              <a:r>
                <a:rPr lang="fi-FI" sz="1100" b="1" i="0">
                  <a:solidFill>
                    <a:schemeClr val="tx1"/>
                  </a:solidFill>
                  <a:effectLst/>
                  <a:latin typeface="+mn-lt"/>
                  <a:ea typeface="+mn-ea"/>
                  <a:cs typeface="+mn-cs"/>
                </a:rPr>
                <a:t>- Non-negativity constraints</a:t>
              </a:r>
              <a:r>
                <a:rPr lang="fi-FI" sz="1100" b="0" i="0">
                  <a:solidFill>
                    <a:schemeClr val="tx1"/>
                  </a:solidFill>
                  <a:effectLst/>
                  <a:latin typeface="+mn-lt"/>
                  <a:ea typeface="+mn-ea"/>
                  <a:cs typeface="+mn-cs"/>
                </a:rPr>
                <a:t>: </a:t>
              </a:r>
              <a:endParaRPr lang="en-FI">
                <a:effectLst/>
              </a:endParaRP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𝑖𝑘</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𝑘𝑗</m:t>
                      </m:r>
                    </m:sub>
                  </m:sSub>
                  <m:r>
                    <a:rPr lang="en-US" sz="1100" b="0" i="1">
                      <a:solidFill>
                        <a:schemeClr val="tx1"/>
                      </a:solidFill>
                      <a:effectLst/>
                      <a:latin typeface="Cambria Math" panose="02040503050406030204" pitchFamily="18" charset="0"/>
                      <a:ea typeface="+mn-ea"/>
                      <a:cs typeface="+mn-cs"/>
                    </a:rPr>
                    <m:t>≥0</m:t>
                  </m:r>
                </m:oMath>
              </a14:m>
              <a:r>
                <a:rPr lang="en-US">
                  <a:effectLst/>
                </a:rPr>
                <a:t>, for all </a:t>
              </a:r>
              <a:r>
                <a:rPr lang="en-US" i="1">
                  <a:effectLst/>
                </a:rPr>
                <a:t>i, j,</a:t>
              </a:r>
              <a:r>
                <a:rPr lang="en-US" i="1" baseline="0">
                  <a:effectLst/>
                </a:rPr>
                <a:t> k</a:t>
              </a:r>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Task (b): </a:t>
              </a:r>
              <a:r>
                <a:rPr lang="en-US" sz="1100" b="0" i="0" baseline="0">
                  <a:solidFill>
                    <a:srgbClr val="FF0000"/>
                  </a:solidFill>
                  <a:effectLst/>
                  <a:latin typeface="+mn-lt"/>
                  <a:ea typeface="+mn-ea"/>
                  <a:cs typeface="+mn-cs"/>
                </a:rPr>
                <a:t>Implement transhipment model using spreadsheets </a:t>
              </a:r>
              <a:r>
                <a:rPr lang="en-US" sz="1100" b="0" i="0" u="none" strike="noStrike" baseline="0">
                  <a:solidFill>
                    <a:srgbClr val="FF0000"/>
                  </a:solidFill>
                  <a:effectLst/>
                  <a:latin typeface="+mn-lt"/>
                  <a:ea typeface="+mn-ea"/>
                  <a:cs typeface="+mn-cs"/>
                </a:rPr>
                <a:t>and report the optimal total transportation cost (3 pts):</a:t>
              </a:r>
            </a:p>
            <a:p>
              <a:endParaRPr lang="en-US" sz="1100" b="0" i="0" u="none" strike="noStrike"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transshipment model has been implemented on the right </a:t>
              </a:r>
            </a:p>
            <a:p>
              <a:r>
                <a:rPr lang="en-US" sz="1100" b="0" i="0" baseline="0">
                  <a:solidFill>
                    <a:schemeClr val="tx1"/>
                  </a:solidFill>
                  <a:effectLst/>
                  <a:latin typeface="+mn-lt"/>
                  <a:ea typeface="+mn-ea"/>
                  <a:cs typeface="+mn-cs"/>
                </a:rPr>
                <a:t>The report optimal total transportation cost is </a:t>
              </a:r>
              <a:r>
                <a:rPr lang="en-US" sz="1100" b="1" i="0" baseline="0">
                  <a:solidFill>
                    <a:schemeClr val="tx1"/>
                  </a:solidFill>
                  <a:effectLst/>
                  <a:latin typeface="+mn-lt"/>
                  <a:ea typeface="+mn-ea"/>
                  <a:cs typeface="+mn-cs"/>
                </a:rPr>
                <a:t>3 490 420 euros   </a:t>
              </a: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rgbClr val="FF0000"/>
                  </a:solidFill>
                  <a:effectLst/>
                  <a:latin typeface="+mn-lt"/>
                  <a:ea typeface="+mn-ea"/>
                  <a:cs typeface="+mn-cs"/>
                </a:rPr>
                <a:t>Task (c) To present the optimal result to the director prepare a visualization of the network using the attached map. To keep the visualization clear, include only those arcs through which there is a non-zero flow. Remember to visualize both flows from the mills to the warehouses and from the warehouses to the customers. (1pt)</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 The visualization of network is implemented next to the transshipment model</a:t>
              </a:r>
            </a:p>
          </xdr:txBody>
        </xdr:sp>
      </mc:Choice>
      <mc:Fallback xmlns="">
        <xdr:sp macro="" textlink="">
          <xdr:nvSpPr>
            <xdr:cNvPr id="2" name="TextBox 1">
              <a:extLst>
                <a:ext uri="{FF2B5EF4-FFF2-40B4-BE49-F238E27FC236}">
                  <a16:creationId xmlns:a16="http://schemas.microsoft.com/office/drawing/2014/main" id="{8A009701-A087-4E0C-B360-5D8427E73E99}"/>
                </a:ext>
              </a:extLst>
            </xdr:cNvPr>
            <xdr:cNvSpPr txBox="1"/>
          </xdr:nvSpPr>
          <xdr:spPr>
            <a:xfrm>
              <a:off x="47624" y="249556"/>
              <a:ext cx="8715376" cy="1775650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Transshipment model (7 pts)</a:t>
              </a:r>
            </a:p>
            <a:p>
              <a:r>
                <a:rPr lang="en-US" sz="1100" b="0" i="0" u="none" strike="noStrike" baseline="0">
                  <a:solidFill>
                    <a:schemeClr val="tx1"/>
                  </a:solidFill>
                  <a:effectLst/>
                  <a:latin typeface="+mn-lt"/>
                  <a:ea typeface="+mn-ea"/>
                  <a:cs typeface="+mn-cs"/>
                </a:rPr>
                <a:t>Pulp &amp; Paper Ltd. produces carton at 3 mills in Finland, Sweden and Belgium. The monthly production capacities are given in Table 1. From the mills the cartboard is transported to 4 warehouses located in Finland, Lithuania, Czech Republic and the UK, in which the cartboard is sheeted according to customer requirements. The transportation costs are given in Table 2.</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customers are located across northern Europe. Operations department of P&amp;P has grouped customers according to their geographical location and produced estimates on the average transportation costs of serving each customer group from each warehouse (Table 3). The rail line from the Mill in Finland to the warehouse in Finland has a limited capacity of 900 tons per month. The UK warehouse has a limited sheeting capacity of 5000 tons in the coming months due to maintenance.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Sales &amp; Marketing department has just released its demand estimates for the following month (Table 4).</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Director of Sales &amp; Operations has tasked you to develop analytics that support decision making on the distribution of cartboard. After some discussions you are able to convince the director of the added benefits of developing and deploying a network linear programming model to support these decisions.</a:t>
              </a: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Task (a): Formulate mathematically a transhipment model </a:t>
              </a:r>
              <a:r>
                <a:rPr lang="en-US" sz="1100" b="0" i="0" baseline="0">
                  <a:solidFill>
                    <a:srgbClr val="FF0000"/>
                  </a:solidFill>
                  <a:effectLst/>
                  <a:latin typeface="+mn-lt"/>
                  <a:ea typeface="+mn-ea"/>
                  <a:cs typeface="+mn-cs"/>
                </a:rPr>
                <a:t>that identifies the production quantities and the transportation volumes which minimize total transportation costs while satisfying the demands.  Use</a:t>
              </a:r>
              <a:r>
                <a:rPr lang="en-US" sz="1100" b="0" i="0" u="none" strike="noStrike" baseline="0">
                  <a:solidFill>
                    <a:srgbClr val="FF0000"/>
                  </a:solidFill>
                  <a:effectLst/>
                  <a:latin typeface="+mn-lt"/>
                  <a:ea typeface="+mn-ea"/>
                  <a:cs typeface="+mn-cs"/>
                </a:rPr>
                <a:t> decision variables </a:t>
              </a:r>
              <a:r>
                <a:rPr lang="en-US" sz="1100" b="0" i="0" u="none" strike="noStrike" baseline="0">
                  <a:solidFill>
                    <a:srgbClr val="FF0000"/>
                  </a:solidFill>
                  <a:effectLst/>
                  <a:latin typeface="Cambria Math" panose="02040503050406030204" pitchFamily="18" charset="0"/>
                  <a:ea typeface="+mn-ea"/>
                  <a:cs typeface="+mn-cs"/>
                </a:rPr>
                <a:t>𝑥_𝑖𝑗</a:t>
              </a:r>
              <a:r>
                <a:rPr lang="en-US" sz="1100" b="0" i="0" u="none" strike="noStrike" baseline="0">
                  <a:solidFill>
                    <a:srgbClr val="FF0000"/>
                  </a:solidFill>
                  <a:effectLst/>
                  <a:latin typeface="+mn-lt"/>
                  <a:ea typeface="+mn-ea"/>
                  <a:cs typeface="+mn-cs"/>
                </a:rPr>
                <a:t> and transportation costs </a:t>
              </a:r>
              <a:r>
                <a:rPr lang="en-US" sz="1100" b="0" i="0" u="none" strike="noStrike" baseline="0">
                  <a:solidFill>
                    <a:srgbClr val="FF0000"/>
                  </a:solidFill>
                  <a:effectLst/>
                  <a:latin typeface="Cambria Math" panose="02040503050406030204" pitchFamily="18" charset="0"/>
                  <a:ea typeface="+mn-ea"/>
                  <a:cs typeface="+mn-cs"/>
                </a:rPr>
                <a:t>𝑐_𝑖𝑗</a:t>
              </a:r>
              <a:r>
                <a:rPr lang="en-US" sz="1100" b="0" i="0" u="none" strike="noStrike" baseline="0">
                  <a:solidFill>
                    <a:srgbClr val="FF0000"/>
                  </a:solidFill>
                  <a:effectLst/>
                  <a:latin typeface="+mn-lt"/>
                  <a:ea typeface="+mn-ea"/>
                  <a:cs typeface="+mn-cs"/>
                </a:rPr>
                <a:t>, where </a:t>
              </a:r>
              <a:r>
                <a:rPr lang="en-US" sz="1100" b="0" i="0" u="none" strike="noStrike" baseline="0">
                  <a:solidFill>
                    <a:srgbClr val="FF0000"/>
                  </a:solidFill>
                  <a:effectLst/>
                  <a:latin typeface="Cambria Math" panose="02040503050406030204" pitchFamily="18" charset="0"/>
                  <a:ea typeface="+mn-ea"/>
                  <a:cs typeface="+mn-cs"/>
                </a:rPr>
                <a:t>𝑖,𝑗∈{1,…, 20}</a:t>
              </a:r>
              <a:r>
                <a:rPr lang="en-US" sz="1100" b="0" i="0" u="none" strike="noStrike" baseline="0">
                  <a:solidFill>
                    <a:srgbClr val="FF0000"/>
                  </a:solidFill>
                  <a:effectLst/>
                  <a:latin typeface="+mn-lt"/>
                  <a:ea typeface="+mn-ea"/>
                  <a:cs typeface="+mn-cs"/>
                </a:rPr>
                <a:t> (3 pts)</a:t>
              </a:r>
            </a:p>
            <a:p>
              <a:endParaRPr lang="en-US" sz="1100" b="0" i="0" u="none" strike="noStrike" baseline="0">
                <a:solidFill>
                  <a:srgbClr val="FF0000"/>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Linear Programming Model</a:t>
              </a:r>
            </a:p>
            <a:p>
              <a:endParaRPr lang="en-FI">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a:solidFill>
                    <a:schemeClr val="tx1"/>
                  </a:solidFill>
                  <a:effectLst/>
                  <a:latin typeface="+mn-lt"/>
                  <a:ea typeface="+mn-ea"/>
                  <a:cs typeface="+mn-cs"/>
                </a:rPr>
                <a:t>Let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a:t>
              </a:r>
              <a:r>
                <a:rPr lang="fi-FI" sz="1100" b="0" i="0">
                  <a:solidFill>
                    <a:schemeClr val="tx1"/>
                  </a:solidFill>
                  <a:effectLst/>
                  <a:latin typeface="+mn-lt"/>
                  <a:ea typeface="+mn-ea"/>
                  <a:cs typeface="+mn-cs"/>
                </a:rPr>
                <a:t>​ be the amount of cartboard transported from node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node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where </a:t>
              </a:r>
              <a:r>
                <a:rPr lang="en-US" sz="1100" b="0" i="0">
                  <a:solidFill>
                    <a:schemeClr val="tx1"/>
                  </a:solidFill>
                  <a:effectLst/>
                  <a:latin typeface="+mn-lt"/>
                  <a:ea typeface="+mn-ea"/>
                  <a:cs typeface="+mn-cs"/>
                </a:rPr>
                <a:t>𝑖, 𝑗∈{</a:t>
              </a:r>
              <a:r>
                <a:rPr lang="en-US" sz="1100" b="0" i="0">
                  <a:solidFill>
                    <a:schemeClr val="tx1"/>
                  </a:solidFill>
                  <a:effectLst/>
                  <a:latin typeface="Cambria Math" panose="02040503050406030204" pitchFamily="18" charset="0"/>
                  <a:ea typeface="+mn-ea"/>
                  <a:cs typeface="+mn-cs"/>
                </a:rPr>
                <a:t>1,…,20</a:t>
              </a:r>
              <a:r>
                <a:rPr lang="en-US" sz="1100" b="0" i="0">
                  <a:solidFill>
                    <a:schemeClr val="tx1"/>
                  </a:solidFill>
                  <a:effectLst/>
                  <a:latin typeface="+mn-lt"/>
                  <a:ea typeface="+mn-ea"/>
                  <a:cs typeface="+mn-cs"/>
                </a:rPr>
                <a:t>}</a:t>
              </a:r>
              <a:r>
                <a:rPr lang="fi-FI" sz="1100" b="0" i="0">
                  <a:solidFill>
                    <a:schemeClr val="tx1"/>
                  </a:solidFill>
                  <a:effectLst/>
                  <a:latin typeface="+mn-lt"/>
                  <a:ea typeface="+mn-ea"/>
                  <a:cs typeface="+mn-cs"/>
                </a:rPr>
                <a:t> represent mills, warehouses, and customer areas.</a:t>
              </a:r>
            </a:p>
            <a:p>
              <a:r>
                <a:rPr lang="fi-FI" sz="1100" b="0" i="0">
                  <a:solidFill>
                    <a:schemeClr val="tx1"/>
                  </a:solidFill>
                  <a:effectLst/>
                  <a:latin typeface="+mn-lt"/>
                  <a:ea typeface="+mn-ea"/>
                  <a:cs typeface="+mn-cs"/>
                </a:rPr>
                <a:t>Nodes 1 to 3 represent Mills (Finland, Sweden, Belgium).</a:t>
              </a:r>
            </a:p>
            <a:p>
              <a:r>
                <a:rPr lang="fi-FI" sz="1100" b="0" i="0">
                  <a:solidFill>
                    <a:schemeClr val="tx1"/>
                  </a:solidFill>
                  <a:effectLst/>
                  <a:latin typeface="+mn-lt"/>
                  <a:ea typeface="+mn-ea"/>
                  <a:cs typeface="+mn-cs"/>
                </a:rPr>
                <a:t>Nodes 4 to 7 represent Warehouses (Finland, Lithuania, Czech, UK).</a:t>
              </a:r>
            </a:p>
            <a:p>
              <a:r>
                <a:rPr lang="fi-FI" sz="1100" b="0" i="0">
                  <a:solidFill>
                    <a:schemeClr val="tx1"/>
                  </a:solidFill>
                  <a:effectLst/>
                  <a:latin typeface="+mn-lt"/>
                  <a:ea typeface="+mn-ea"/>
                  <a:cs typeface="+mn-cs"/>
                </a:rPr>
                <a:t>Nodes 8 to 20 represent Customer areas (Finland, Sweden, Norway, etc.)</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a:t>
              </a:r>
              <a:r>
                <a:rPr lang="fi-FI" sz="1100" b="0" i="0" baseline="0">
                  <a:solidFill>
                    <a:schemeClr val="tx1"/>
                  </a:solidFill>
                  <a:effectLst/>
                  <a:latin typeface="+mn-lt"/>
                  <a:ea typeface="+mn-ea"/>
                  <a:cs typeface="+mn-cs"/>
                </a:rPr>
                <a:t> convention, index i is used for mills, index k is for warehouses and index j is for customers</a:t>
              </a:r>
              <a:endParaRPr lang="fi-FI" sz="1100" b="0" i="0">
                <a:solidFill>
                  <a:schemeClr val="tx1"/>
                </a:solidFill>
                <a:effectLst/>
                <a:latin typeface="+mn-lt"/>
                <a:ea typeface="+mn-ea"/>
                <a:cs typeface="+mn-cs"/>
              </a:endParaRPr>
            </a:p>
            <a:p>
              <a:endParaRPr lang="en-FI">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Minimize the total transportation cost</a:t>
              </a:r>
              <a:r>
                <a:rPr lang="fi-FI" sz="1100" b="0" i="0" baseline="0">
                  <a:solidFill>
                    <a:schemeClr val="tx1"/>
                  </a:solidFill>
                  <a:effectLst/>
                  <a:latin typeface="+mn-lt"/>
                  <a:ea typeface="+mn-ea"/>
                  <a:cs typeface="+mn-cs"/>
                </a:rPr>
                <a:t> from the mills to the warehouses and from the warehouses to the customers</a:t>
              </a:r>
              <a:endParaRPr lang="en-FI">
                <a:effectLst/>
              </a:endParaRPr>
            </a:p>
            <a:p>
              <a:pPr algn="ctr"/>
              <a:endParaRPr lang="en-US" sz="1100" b="0" i="0">
                <a:solidFill>
                  <a:schemeClr val="tx1"/>
                </a:solidFill>
                <a:effectLst/>
                <a:latin typeface="+mn-lt"/>
                <a:ea typeface="+mn-ea"/>
                <a:cs typeface="+mn-cs"/>
              </a:endParaRPr>
            </a:p>
            <a:p>
              <a:pPr algn="ctr"/>
              <a:r>
                <a:rPr lang="en-US" sz="1100" b="0" i="0">
                  <a:solidFill>
                    <a:schemeClr val="tx1"/>
                  </a:solidFill>
                  <a:effectLst/>
                  <a:latin typeface="+mn-lt"/>
                  <a:ea typeface="+mn-ea"/>
                  <a:cs typeface="+mn-cs"/>
                </a:rPr>
                <a:t>min z= </a:t>
              </a:r>
              <a:r>
                <a:rPr lang="en-US" sz="1100" b="0" i="0">
                  <a:solidFill>
                    <a:schemeClr val="tx1"/>
                  </a:solidFill>
                  <a:effectLst/>
                  <a:latin typeface="Cambria Math" panose="02040503050406030204" pitchFamily="18" charset="0"/>
                  <a:ea typeface="+mn-ea"/>
                  <a:cs typeface="+mn-cs"/>
                </a:rPr>
                <a:t>∑24_(𝑖=1)^3▒∑24_(𝑘=4)^7▒〖𝑐</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a:t>
              </a:r>
              <a:r>
                <a:rPr lang="en-US" sz="1100" b="0" i="0">
                  <a:solidFill>
                    <a:schemeClr val="tx1"/>
                  </a:solidFill>
                  <a:effectLst/>
                  <a:latin typeface="Cambria Math" panose="02040503050406030204" pitchFamily="18" charset="0"/>
                  <a:ea typeface="+mn-ea"/>
                  <a:cs typeface="+mn-cs"/>
                </a:rPr>
                <a:t>𝑘</a:t>
              </a:r>
              <a:r>
                <a:rPr lang="fi-FI"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a:t>
              </a:r>
              <a:r>
                <a:rPr lang="en-US" sz="1100" b="0" i="0">
                  <a:solidFill>
                    <a:schemeClr val="tx1"/>
                  </a:solidFill>
                  <a:effectLst/>
                  <a:latin typeface="Cambria Math" panose="02040503050406030204" pitchFamily="18" charset="0"/>
                  <a:ea typeface="+mn-ea"/>
                  <a:cs typeface="+mn-cs"/>
                </a:rPr>
                <a:t>𝑘 〗+</a:t>
              </a:r>
              <a:r>
                <a:rPr lang="en-US"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4</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𝑗</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8</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20</a:t>
              </a:r>
              <a:r>
                <a:rPr lang="en-US" sz="1100" b="0" i="0">
                  <a:solidFill>
                    <a:schemeClr val="tx1"/>
                  </a:solidFill>
                  <a:effectLst/>
                  <a:latin typeface="+mn-lt"/>
                  <a:ea typeface="+mn-ea"/>
                  <a:cs typeface="+mn-cs"/>
                </a:rPr>
                <a:t>▒〖𝑐</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𝑘𝑗</a:t>
              </a:r>
              <a:r>
                <a:rPr lang="fi-FI" sz="1100" b="0" i="0">
                  <a:solidFill>
                    <a:schemeClr val="tx1"/>
                  </a:solidFill>
                  <a:effectLst/>
                  <a:latin typeface="+mn-lt"/>
                  <a:ea typeface="+mn-ea"/>
                  <a:cs typeface="+mn-cs"/>
                </a:rPr>
                <a: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𝑘</a:t>
              </a:r>
              <a:r>
                <a:rPr lang="en-US" sz="1100" b="0" i="0">
                  <a:solidFill>
                    <a:schemeClr val="tx1"/>
                  </a:solidFill>
                  <a:effectLst/>
                  <a:latin typeface="Cambria Math" panose="02040503050406030204" pitchFamily="18" charset="0"/>
                  <a:ea typeface="+mn-ea"/>
                  <a:cs typeface="+mn-cs"/>
                </a:rPr>
                <a:t>𝑗</a:t>
              </a:r>
              <a:r>
                <a:rPr lang="en-US" sz="1100" b="0" i="0">
                  <a:solidFill>
                    <a:schemeClr val="tx1"/>
                  </a:solidFill>
                  <a:effectLst/>
                  <a:latin typeface="+mn-lt"/>
                  <a:ea typeface="+mn-ea"/>
                  <a:cs typeface="+mn-cs"/>
                </a:rPr>
                <a:t> 〗</a:t>
              </a:r>
              <a:r>
                <a:rPr lang="fi-FI" sz="1100" b="0" i="0">
                  <a:solidFill>
                    <a:schemeClr val="tx1"/>
                  </a:solidFill>
                  <a:effectLst/>
                  <a:latin typeface="+mn-lt"/>
                  <a:ea typeface="+mn-ea"/>
                  <a:cs typeface="+mn-cs"/>
                </a:rPr>
                <a:t> </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r>
                <a:rPr lang="fi-FI"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∑_(𝑖=1)^3▒∑_(𝑘=4)^7▒〖𝑐</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𝑖𝑘</a:t>
              </a:r>
              <a:r>
                <a:rPr lang="fi-FI" sz="1100" b="0" i="0">
                  <a:solidFill>
                    <a:schemeClr val="tx1"/>
                  </a:solidFill>
                  <a:effectLst/>
                  <a:latin typeface="+mn-lt"/>
                  <a:ea typeface="+mn-ea"/>
                  <a:cs typeface="+mn-cs"/>
                </a:rPr>
                <a: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𝑖𝑘 〗</a:t>
              </a:r>
              <a:r>
                <a:rPr lang="fi-FI" sz="1100" b="0" i="0">
                  <a:solidFill>
                    <a:schemeClr val="tx1"/>
                  </a:solidFill>
                  <a:effectLst/>
                  <a:latin typeface="+mn-lt"/>
                  <a:ea typeface="+mn-ea"/>
                  <a:cs typeface="+mn-cs"/>
                </a:rPr>
                <a:t> is the transportation cost per ton from 3 mills to 4 warehouses and </a:t>
              </a:r>
              <a:r>
                <a:rPr lang="en-US" sz="1100" b="0" i="0">
                  <a:solidFill>
                    <a:schemeClr val="tx1"/>
                  </a:solidFill>
                  <a:effectLst/>
                  <a:latin typeface="+mn-lt"/>
                  <a:ea typeface="+mn-ea"/>
                  <a:cs typeface="+mn-cs"/>
                </a:rPr>
                <a:t>∑_(𝑘=4)^7▒∑_(𝑗=8)^20▒〖𝑐</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𝑘𝑗</a:t>
              </a:r>
              <a:r>
                <a:rPr lang="fi-FI" sz="1100" b="0" i="0">
                  <a:solidFill>
                    <a:schemeClr val="tx1"/>
                  </a:solidFill>
                  <a:effectLst/>
                  <a:latin typeface="+mn-lt"/>
                  <a:ea typeface="+mn-ea"/>
                  <a:cs typeface="+mn-cs"/>
                </a:rPr>
                <a: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𝑘𝑗 〗</a:t>
              </a:r>
              <a:r>
                <a:rPr lang="fi-FI" sz="1100" b="0" i="1">
                  <a:solidFill>
                    <a:schemeClr val="tx1"/>
                  </a:solidFill>
                  <a:effectLst/>
                  <a:latin typeface="+mn-lt"/>
                  <a:ea typeface="+mn-ea"/>
                  <a:cs typeface="+mn-cs"/>
                </a:rPr>
                <a:t> </a:t>
              </a:r>
              <a:r>
                <a:rPr lang="fi-FI" sz="1100" b="0" i="0">
                  <a:solidFill>
                    <a:schemeClr val="tx1"/>
                  </a:solidFill>
                  <a:effectLst/>
                  <a:latin typeface="+mn-lt"/>
                  <a:ea typeface="+mn-ea"/>
                  <a:cs typeface="+mn-cs"/>
                </a:rPr>
                <a:t>is the transportation cost per ton from 4</a:t>
              </a:r>
              <a:r>
                <a:rPr lang="fi-FI" sz="1100" b="0" i="0" baseline="0">
                  <a:solidFill>
                    <a:schemeClr val="tx1"/>
                  </a:solidFill>
                  <a:effectLst/>
                  <a:latin typeface="+mn-lt"/>
                  <a:ea typeface="+mn-ea"/>
                  <a:cs typeface="+mn-cs"/>
                </a:rPr>
                <a:t> warehouses</a:t>
              </a:r>
              <a:r>
                <a:rPr lang="fi-FI" sz="1100" b="0" i="0">
                  <a:solidFill>
                    <a:schemeClr val="tx1"/>
                  </a:solidFill>
                  <a:effectLst/>
                  <a:latin typeface="+mn-lt"/>
                  <a:ea typeface="+mn-ea"/>
                  <a:cs typeface="+mn-cs"/>
                </a:rPr>
                <a:t> to</a:t>
              </a:r>
              <a:r>
                <a:rPr lang="fi-FI" sz="1100" b="0" i="0" baseline="0">
                  <a:solidFill>
                    <a:schemeClr val="tx1"/>
                  </a:solidFill>
                  <a:effectLst/>
                  <a:latin typeface="+mn-lt"/>
                  <a:ea typeface="+mn-ea"/>
                  <a:cs typeface="+mn-cs"/>
                </a:rPr>
                <a:t> 13 customers</a:t>
              </a:r>
            </a:p>
            <a:p>
              <a:endParaRPr lang="fi-FI" sz="1100" b="0" i="1">
                <a:solidFill>
                  <a:schemeClr val="tx1"/>
                </a:solidFill>
                <a:effectLst/>
                <a:latin typeface="+mn-lt"/>
                <a:ea typeface="+mn-ea"/>
                <a:cs typeface="+mn-cs"/>
              </a:endParaRPr>
            </a:p>
            <a:p>
              <a:r>
                <a:rPr lang="fi-FI" sz="1100" b="0" i="0">
                  <a:solidFill>
                    <a:schemeClr val="tx1"/>
                  </a:solidFill>
                  <a:effectLst/>
                  <a:latin typeface="+mn-lt"/>
                  <a:ea typeface="+mn-ea"/>
                  <a:cs typeface="+mn-cs"/>
                </a:rPr>
                <a:t>Number of decision variables is therefore 3 x 4 + 4 x 13 = 64 variables</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a:effectLst/>
              </a:endParaRP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Production Capacity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Finland Mill: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14+</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15+</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16+</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1</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Cambria Math" panose="02040503050406030204" pitchFamily="18" charset="0"/>
                  <a:ea typeface="Cambria Math" panose="02040503050406030204" pitchFamily="18" charset="0"/>
                  <a:cs typeface="+mn-cs"/>
                </a:rPr>
                <a:t>≤9900</a:t>
              </a:r>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Sweden Mill: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4+𝑥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5+𝑥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6+𝑥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7≤</a:t>
              </a:r>
              <a:r>
                <a:rPr lang="en-US" sz="1100" b="0" i="0">
                  <a:solidFill>
                    <a:schemeClr val="tx1"/>
                  </a:solidFill>
                  <a:effectLst/>
                  <a:latin typeface="Cambria Math" panose="02040503050406030204" pitchFamily="18" charset="0"/>
                  <a:ea typeface="+mn-ea"/>
                  <a:cs typeface="+mn-cs"/>
                </a:rPr>
                <a:t>2100</a:t>
              </a:r>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Belgium Mill: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4+𝑥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5+𝑥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6+𝑥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7≤</a:t>
              </a:r>
              <a:r>
                <a:rPr lang="en-US" sz="1100" b="0" i="0">
                  <a:solidFill>
                    <a:schemeClr val="tx1"/>
                  </a:solidFill>
                  <a:effectLst/>
                  <a:latin typeface="Cambria Math" panose="02040503050406030204" pitchFamily="18" charset="0"/>
                  <a:ea typeface="+mn-ea"/>
                  <a:cs typeface="+mn-cs"/>
                </a:rPr>
                <a:t>42</a:t>
              </a:r>
              <a:r>
                <a:rPr lang="en-US" sz="1100" b="0" i="0">
                  <a:solidFill>
                    <a:schemeClr val="tx1"/>
                  </a:solidFill>
                  <a:effectLst/>
                  <a:latin typeface="+mn-lt"/>
                  <a:ea typeface="+mn-ea"/>
                  <a:cs typeface="+mn-cs"/>
                </a:rPr>
                <a:t>00</a:t>
              </a:r>
              <a:endParaRPr lang="en-US">
                <a:effectLst/>
              </a:endParaRPr>
            </a:p>
            <a:p>
              <a:endParaRPr lang="en-US">
                <a:effectLst/>
              </a:endParaRPr>
            </a:p>
            <a:p>
              <a:r>
                <a:rPr lang="en-US">
                  <a:effectLst/>
                </a:rPr>
                <a:t>- </a:t>
              </a:r>
              <a:r>
                <a:rPr lang="fi-FI" sz="1100" b="1" i="0">
                  <a:solidFill>
                    <a:schemeClr val="tx1"/>
                  </a:solidFill>
                  <a:effectLst/>
                  <a:latin typeface="+mn-lt"/>
                  <a:ea typeface="+mn-ea"/>
                  <a:cs typeface="+mn-cs"/>
                </a:rPr>
                <a:t>Demand Constraints (for each customer area):</a:t>
              </a:r>
            </a:p>
            <a:p>
              <a:endParaRPr lang="fi-FI" sz="1100" b="1" i="0">
                <a:solidFill>
                  <a:schemeClr val="tx1"/>
                </a:solidFill>
                <a:effectLst/>
                <a:latin typeface="+mn-lt"/>
                <a:ea typeface="+mn-ea"/>
                <a:cs typeface="+mn-cs"/>
              </a:endParaRPr>
            </a:p>
            <a:p>
              <a:r>
                <a:rPr lang="fi-FI" sz="1100" b="0" i="0">
                  <a:solidFill>
                    <a:schemeClr val="tx1"/>
                  </a:solidFill>
                  <a:effectLst/>
                  <a:latin typeface="+mn-lt"/>
                  <a:ea typeface="+mn-ea"/>
                  <a:cs typeface="+mn-cs"/>
                </a:rPr>
                <a:t>For each customer area</a:t>
              </a:r>
              <a:r>
                <a:rPr lang="fi-FI" sz="1100" b="0" i="0" baseline="0">
                  <a:solidFill>
                    <a:schemeClr val="tx1"/>
                  </a:solidFill>
                  <a:effectLst/>
                  <a:latin typeface="+mn-lt"/>
                  <a:ea typeface="+mn-ea"/>
                  <a:cs typeface="+mn-cs"/>
                </a:rPr>
                <a:t>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8 to 20,   </a:t>
              </a:r>
              <a:r>
                <a:rPr lang="en-US"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4</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𝑗 </a:t>
              </a:r>
              <a:r>
                <a:rPr lang="en-US" sz="1100" b="0" i="0">
                  <a:solidFill>
                    <a:schemeClr val="tx1"/>
                  </a:solidFill>
                  <a:effectLst/>
                  <a:latin typeface="Cambria Math" panose="02040503050406030204" pitchFamily="18" charset="0"/>
                  <a:ea typeface="+mn-ea"/>
                  <a:cs typeface="+mn-cs"/>
                </a:rPr>
                <a:t>=</a:t>
              </a:r>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Demand of customer </a:t>
              </a:r>
              <a:r>
                <a:rPr lang="fi-FI" sz="1100" b="0" i="1">
                  <a:solidFill>
                    <a:schemeClr val="tx1"/>
                  </a:solidFill>
                  <a:effectLst/>
                  <a:latin typeface="+mn-lt"/>
                  <a:ea typeface="+mn-ea"/>
                  <a:cs typeface="+mn-cs"/>
                </a:rPr>
                <a:t>j</a:t>
              </a:r>
              <a:endParaRPr lang="fi-FI" sz="1100" b="1" i="0">
                <a:solidFill>
                  <a:schemeClr val="tx1"/>
                </a:solidFill>
                <a:effectLst/>
                <a:latin typeface="+mn-lt"/>
                <a:ea typeface="+mn-ea"/>
                <a:cs typeface="+mn-cs"/>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Warehouse Capacity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Finland mill to Finland warehouse Rail Line: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14≤900</a:t>
              </a:r>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UK Warehouse Sheeting Capacity: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1</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27</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37</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5000</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 </a:t>
              </a:r>
              <a:r>
                <a:rPr lang="fi-FI" sz="1100" b="1" i="0">
                  <a:solidFill>
                    <a:schemeClr val="tx1"/>
                  </a:solidFill>
                  <a:effectLst/>
                  <a:latin typeface="+mn-lt"/>
                  <a:ea typeface="+mn-ea"/>
                  <a:cs typeface="+mn-cs"/>
                </a:rPr>
                <a:t>Flow Conservation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a:t>
              </a:r>
              <a:r>
                <a:rPr lang="fi-FI" sz="1100" b="0" i="0" baseline="0">
                  <a:solidFill>
                    <a:schemeClr val="tx1"/>
                  </a:solidFill>
                  <a:effectLst/>
                  <a:latin typeface="+mn-lt"/>
                  <a:ea typeface="+mn-ea"/>
                  <a:cs typeface="+mn-cs"/>
                </a:rPr>
                <a:t> amount of carton transported to each warehouse from the mills must be equal to the amount of carton transported out of them to the customers</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 each warehouse </a:t>
              </a:r>
              <a:r>
                <a:rPr lang="fi-FI" sz="1100" b="0" i="1">
                  <a:solidFill>
                    <a:schemeClr val="tx1"/>
                  </a:solidFill>
                  <a:effectLst/>
                  <a:latin typeface="+mn-lt"/>
                  <a:ea typeface="+mn-ea"/>
                  <a:cs typeface="+mn-cs"/>
                </a:rPr>
                <a:t>k</a:t>
              </a:r>
              <a:r>
                <a:rPr lang="fi-FI" sz="1100" b="0" i="0">
                  <a:solidFill>
                    <a:schemeClr val="tx1"/>
                  </a:solidFill>
                  <a:effectLst/>
                  <a:latin typeface="+mn-lt"/>
                  <a:ea typeface="+mn-ea"/>
                  <a:cs typeface="+mn-cs"/>
                </a:rPr>
                <a:t> =</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4 to 7:</a:t>
              </a:r>
              <a:r>
                <a:rPr lang="fi-FI"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∑_(𝑖=</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 =∑_(</a:t>
              </a:r>
              <a:r>
                <a:rPr lang="en-US" sz="1100" b="0" i="0">
                  <a:solidFill>
                    <a:schemeClr val="tx1"/>
                  </a:solidFill>
                  <a:effectLst/>
                  <a:latin typeface="Cambria Math" panose="02040503050406030204" pitchFamily="18" charset="0"/>
                  <a:ea typeface="+mn-ea"/>
                  <a:cs typeface="+mn-cs"/>
                </a:rPr>
                <a:t>𝑗</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8</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20</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𝑗 </a:t>
              </a:r>
              <a:r>
                <a:rPr lang="fi-FI" sz="1100" b="0" i="0">
                  <a:solidFill>
                    <a:schemeClr val="tx1"/>
                  </a:solidFill>
                  <a:effectLst/>
                  <a:latin typeface="+mn-lt"/>
                  <a:ea typeface="+mn-ea"/>
                  <a:cs typeface="+mn-cs"/>
                </a:rPr>
                <a:t>​</a:t>
              </a:r>
            </a:p>
            <a:p>
              <a:endParaRPr lang="en-FI">
                <a:effectLst/>
              </a:endParaRPr>
            </a:p>
            <a:p>
              <a:r>
                <a:rPr lang="fi-FI" sz="1100" b="1" i="0">
                  <a:solidFill>
                    <a:schemeClr val="tx1"/>
                  </a:solidFill>
                  <a:effectLst/>
                  <a:latin typeface="+mn-lt"/>
                  <a:ea typeface="+mn-ea"/>
                  <a:cs typeface="+mn-cs"/>
                </a:rPr>
                <a:t>- Non-negativity constraints</a:t>
              </a:r>
              <a:r>
                <a:rPr lang="fi-FI" sz="1100" b="0" i="0">
                  <a:solidFill>
                    <a:schemeClr val="tx1"/>
                  </a:solidFill>
                  <a:effectLst/>
                  <a:latin typeface="+mn-lt"/>
                  <a:ea typeface="+mn-ea"/>
                  <a:cs typeface="+mn-cs"/>
                </a:rPr>
                <a:t>: </a:t>
              </a:r>
              <a:endParaRPr lang="en-FI">
                <a:effectLst/>
              </a:endParaRPr>
            </a:p>
            <a:p>
              <a:pPr algn="ct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𝑘𝑗</a:t>
              </a:r>
              <a:r>
                <a:rPr lang="en-US" sz="1100" b="0" i="0">
                  <a:solidFill>
                    <a:schemeClr val="tx1"/>
                  </a:solidFill>
                  <a:effectLst/>
                  <a:latin typeface="+mn-lt"/>
                  <a:ea typeface="+mn-ea"/>
                  <a:cs typeface="+mn-cs"/>
                </a:rPr>
                <a:t>≥0</a:t>
              </a:r>
              <a:r>
                <a:rPr lang="en-US">
                  <a:effectLst/>
                </a:rPr>
                <a:t>, for all </a:t>
              </a:r>
              <a:r>
                <a:rPr lang="en-US" i="1">
                  <a:effectLst/>
                </a:rPr>
                <a:t>i, j,</a:t>
              </a:r>
              <a:r>
                <a:rPr lang="en-US" i="1" baseline="0">
                  <a:effectLst/>
                </a:rPr>
                <a:t> k</a:t>
              </a:r>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Task (b): </a:t>
              </a:r>
              <a:r>
                <a:rPr lang="en-US" sz="1100" b="0" i="0" baseline="0">
                  <a:solidFill>
                    <a:srgbClr val="FF0000"/>
                  </a:solidFill>
                  <a:effectLst/>
                  <a:latin typeface="+mn-lt"/>
                  <a:ea typeface="+mn-ea"/>
                  <a:cs typeface="+mn-cs"/>
                </a:rPr>
                <a:t>Implement transhipment model using spreadsheets </a:t>
              </a:r>
              <a:r>
                <a:rPr lang="en-US" sz="1100" b="0" i="0" u="none" strike="noStrike" baseline="0">
                  <a:solidFill>
                    <a:srgbClr val="FF0000"/>
                  </a:solidFill>
                  <a:effectLst/>
                  <a:latin typeface="+mn-lt"/>
                  <a:ea typeface="+mn-ea"/>
                  <a:cs typeface="+mn-cs"/>
                </a:rPr>
                <a:t>and report the optimal total transportation cost (3 pts):</a:t>
              </a:r>
            </a:p>
            <a:p>
              <a:endParaRPr lang="en-US" sz="1100" b="0" i="0" u="none" strike="noStrike"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transshipment model has been implemented on the right </a:t>
              </a:r>
            </a:p>
            <a:p>
              <a:r>
                <a:rPr lang="en-US" sz="1100" b="0" i="0" baseline="0">
                  <a:solidFill>
                    <a:schemeClr val="tx1"/>
                  </a:solidFill>
                  <a:effectLst/>
                  <a:latin typeface="+mn-lt"/>
                  <a:ea typeface="+mn-ea"/>
                  <a:cs typeface="+mn-cs"/>
                </a:rPr>
                <a:t>The report optimal total transportation cost is </a:t>
              </a:r>
              <a:r>
                <a:rPr lang="en-US" sz="1100" b="1" i="0" baseline="0">
                  <a:solidFill>
                    <a:schemeClr val="tx1"/>
                  </a:solidFill>
                  <a:effectLst/>
                  <a:latin typeface="+mn-lt"/>
                  <a:ea typeface="+mn-ea"/>
                  <a:cs typeface="+mn-cs"/>
                </a:rPr>
                <a:t>3 490 420 euros   </a:t>
              </a: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rgbClr val="FF0000"/>
                  </a:solidFill>
                  <a:effectLst/>
                  <a:latin typeface="+mn-lt"/>
                  <a:ea typeface="+mn-ea"/>
                  <a:cs typeface="+mn-cs"/>
                </a:rPr>
                <a:t>Task (c) To present the optimal result to the director prepare a visualization of the network using the attached map. To keep the visualization clear, include only those arcs through which there is a non-zero flow. Remember to visualize both flows from the mills to the warehouses and from the warehouses to the customers. (1pt)</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 The visualization of network is implemented next to the transshipment model</a:t>
              </a:r>
            </a:p>
          </xdr:txBody>
        </xdr:sp>
      </mc:Fallback>
    </mc:AlternateContent>
    <xdr:clientData/>
  </xdr:oneCellAnchor>
  <xdr:oneCellAnchor>
    <xdr:from>
      <xdr:col>15</xdr:col>
      <xdr:colOff>286038</xdr:colOff>
      <xdr:row>1</xdr:row>
      <xdr:rowOff>74467</xdr:rowOff>
    </xdr:from>
    <xdr:ext cx="4612987" cy="4867615"/>
    <xdr:sp macro="" textlink="">
      <xdr:nvSpPr>
        <xdr:cNvPr id="3" name="TextBox 2">
          <a:extLst>
            <a:ext uri="{FF2B5EF4-FFF2-40B4-BE49-F238E27FC236}">
              <a16:creationId xmlns:a16="http://schemas.microsoft.com/office/drawing/2014/main" id="{84009229-B31A-42E7-A96D-65857516D896}"/>
            </a:ext>
          </a:extLst>
        </xdr:cNvPr>
        <xdr:cNvSpPr txBox="1"/>
      </xdr:nvSpPr>
      <xdr:spPr>
        <a:xfrm>
          <a:off x="9430038" y="257347"/>
          <a:ext cx="4612987" cy="486761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endParaRPr lang="en-US" sz="1600" b="1" baseline="0"/>
        </a:p>
        <a:p>
          <a:pPr eaLnBrk="1" fontAlgn="auto" latinLnBrk="0" hangingPunct="1"/>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endParaRPr lang="en-US">
            <a:effectLst/>
          </a:endParaRPr>
        </a:p>
        <a:p>
          <a:pPr eaLnBrk="1" fontAlgn="auto" latinLnBrk="0" hangingPunct="1"/>
          <a:r>
            <a:rPr lang="en-US" sz="1100" b="1" i="0" baseline="0">
              <a:solidFill>
                <a:schemeClr val="tx1"/>
              </a:solidFill>
              <a:effectLst/>
              <a:latin typeface="+mn-lt"/>
              <a:ea typeface="+mn-ea"/>
              <a:cs typeface="+mn-cs"/>
            </a:rPr>
            <a:t>a) </a:t>
          </a:r>
          <a:r>
            <a:rPr lang="en-US" sz="1100" b="0" i="1" baseline="0">
              <a:solidFill>
                <a:schemeClr val="tx1"/>
              </a:solidFill>
              <a:effectLst/>
              <a:latin typeface="+mn-lt"/>
              <a:ea typeface="+mn-ea"/>
              <a:cs typeface="+mn-cs"/>
            </a:rPr>
            <a:t>Is the formulation reasonable? </a:t>
          </a:r>
          <a:r>
            <a:rPr lang="en-US" sz="1100" b="0" i="0" baseline="0">
              <a:solidFill>
                <a:schemeClr val="tx1"/>
              </a:solidFill>
              <a:effectLst/>
              <a:latin typeface="+mn-lt"/>
              <a:ea typeface="+mn-ea"/>
              <a:cs typeface="+mn-cs"/>
            </a:rPr>
            <a:t>(+0-3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and correct. (Note that multiple equivalent formulations exist.) (3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minor mistakes (e.g., positivity or binary constraints missing. (2pts)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major mistakes. (1pts)</a:t>
          </a:r>
          <a:endParaRPr lang="fi-FI">
            <a:effectLst/>
          </a:endParaRPr>
        </a:p>
        <a:p>
          <a:r>
            <a:rPr lang="en-US" sz="1100" b="0" i="0" baseline="0">
              <a:solidFill>
                <a:schemeClr val="tx1"/>
              </a:solidFill>
              <a:effectLst/>
              <a:latin typeface="+mn-lt"/>
              <a:ea typeface="+mn-ea"/>
              <a:cs typeface="+mn-cs"/>
            </a:rPr>
            <a:t>Completely unreasonable or no mathematical formulation given. (0 pts)</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p>
        <a:p>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tx1"/>
              </a:solidFill>
              <a:effectLst/>
              <a:latin typeface="+mn-lt"/>
              <a:ea typeface="+mn-ea"/>
              <a:cs typeface="+mn-cs"/>
            </a:rPr>
            <a:t>b) </a:t>
          </a:r>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(3pts)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Small error in the model or in reporting solutions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is poorly presented (-2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endParaRPr lang="en-US" sz="1100" b="1" i="0">
            <a:solidFill>
              <a:schemeClr val="tx1"/>
            </a:solidFill>
            <a:effectLst/>
            <a:latin typeface="+mn-lt"/>
            <a:ea typeface="+mn-ea"/>
            <a:cs typeface="+mn-cs"/>
          </a:endParaRPr>
        </a:p>
        <a:p>
          <a:pPr eaLnBrk="1" fontAlgn="auto" latinLnBrk="0" hangingPunct="1"/>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en-US">
            <a:effectLst/>
          </a:endParaRPr>
        </a:p>
        <a:p>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tx1"/>
              </a:solidFill>
              <a:effectLst/>
              <a:latin typeface="+mn-lt"/>
              <a:ea typeface="+mn-ea"/>
              <a:cs typeface="+mn-cs"/>
            </a:rPr>
            <a:t>C) </a:t>
          </a:r>
          <a:r>
            <a:rPr lang="en-US" sz="1100" b="0" i="0" baseline="0">
              <a:solidFill>
                <a:schemeClr val="tx1"/>
              </a:solidFill>
              <a:effectLst/>
              <a:latin typeface="+mn-lt"/>
              <a:ea typeface="+mn-ea"/>
              <a:cs typeface="+mn-cs"/>
            </a:rPr>
            <a:t>Visualization includes all arcs through which there is non-zero flow (1pt)</a:t>
          </a:r>
          <a:r>
            <a:rPr lang="en-US" b="0"/>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twoCellAnchor>
    <xdr:from>
      <xdr:col>25</xdr:col>
      <xdr:colOff>358140</xdr:colOff>
      <xdr:row>44</xdr:row>
      <xdr:rowOff>61652</xdr:rowOff>
    </xdr:from>
    <xdr:to>
      <xdr:col>34</xdr:col>
      <xdr:colOff>451313</xdr:colOff>
      <xdr:row>71</xdr:row>
      <xdr:rowOff>30479</xdr:rowOff>
    </xdr:to>
    <xdr:grpSp>
      <xdr:nvGrpSpPr>
        <xdr:cNvPr id="4" name="Group 3">
          <a:extLst>
            <a:ext uri="{FF2B5EF4-FFF2-40B4-BE49-F238E27FC236}">
              <a16:creationId xmlns:a16="http://schemas.microsoft.com/office/drawing/2014/main" id="{CC9315C1-D388-4052-92DA-DAC15B2DCE95}"/>
            </a:ext>
          </a:extLst>
        </xdr:cNvPr>
        <xdr:cNvGrpSpPr/>
      </xdr:nvGrpSpPr>
      <xdr:grpSpPr>
        <a:xfrm>
          <a:off x="21061680" y="10333412"/>
          <a:ext cx="6372053" cy="5142807"/>
          <a:chOff x="13985299" y="3030682"/>
          <a:chExt cx="5844020" cy="6304683"/>
        </a:xfrm>
      </xdr:grpSpPr>
      <xdr:grpSp>
        <xdr:nvGrpSpPr>
          <xdr:cNvPr id="5" name="Group 4">
            <a:extLst>
              <a:ext uri="{FF2B5EF4-FFF2-40B4-BE49-F238E27FC236}">
                <a16:creationId xmlns:a16="http://schemas.microsoft.com/office/drawing/2014/main" id="{7217A78B-B788-CEAD-33E2-3C239412D46D}"/>
              </a:ext>
            </a:extLst>
          </xdr:cNvPr>
          <xdr:cNvGrpSpPr/>
        </xdr:nvGrpSpPr>
        <xdr:grpSpPr>
          <a:xfrm>
            <a:off x="13985299" y="3081769"/>
            <a:ext cx="5844020" cy="6253596"/>
            <a:chOff x="3729221" y="1083455"/>
            <a:chExt cx="4376519" cy="4420121"/>
          </a:xfrm>
        </xdr:grpSpPr>
        <xdr:pic>
          <xdr:nvPicPr>
            <xdr:cNvPr id="7" name="Picture 6">
              <a:extLst>
                <a:ext uri="{FF2B5EF4-FFF2-40B4-BE49-F238E27FC236}">
                  <a16:creationId xmlns:a16="http://schemas.microsoft.com/office/drawing/2014/main" id="{26234050-6CE9-099B-84AA-443F0264BF54}"/>
                </a:ext>
              </a:extLst>
            </xdr:cNvPr>
            <xdr:cNvPicPr>
              <a:picLocks noChangeAspect="1"/>
            </xdr:cNvPicPr>
          </xdr:nvPicPr>
          <xdr:blipFill>
            <a:blip xmlns:r="http://schemas.openxmlformats.org/officeDocument/2006/relationships" r:embed="rId1">
              <a:clrChange>
                <a:clrFrom>
                  <a:srgbClr val="90B2D6"/>
                </a:clrFrom>
                <a:clrTo>
                  <a:srgbClr val="90B2D6">
                    <a:alpha val="0"/>
                  </a:srgbClr>
                </a:clrTo>
              </a:clrChange>
            </a:blip>
            <a:stretch>
              <a:fillRect/>
            </a:stretch>
          </xdr:blipFill>
          <xdr:spPr>
            <a:xfrm>
              <a:off x="3729221" y="1083455"/>
              <a:ext cx="4376519" cy="4420121"/>
            </a:xfrm>
            <a:prstGeom prst="rect">
              <a:avLst/>
            </a:prstGeom>
          </xdr:spPr>
        </xdr:pic>
        <xdr:cxnSp macro="">
          <xdr:nvCxnSpPr>
            <xdr:cNvPr id="8" name="Straight Connector 7">
              <a:extLst>
                <a:ext uri="{FF2B5EF4-FFF2-40B4-BE49-F238E27FC236}">
                  <a16:creationId xmlns:a16="http://schemas.microsoft.com/office/drawing/2014/main" id="{84740E9F-1185-DCB3-35AC-4B8E43749C08}"/>
                </a:ext>
              </a:extLst>
            </xdr:cNvPr>
            <xdr:cNvCxnSpPr/>
          </xdr:nvCxnSpPr>
          <xdr:spPr>
            <a:xfrm flipH="1" flipV="1">
              <a:off x="7443046" y="2354084"/>
              <a:ext cx="229050" cy="618198"/>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9" name="Straight Connector 8">
              <a:extLst>
                <a:ext uri="{FF2B5EF4-FFF2-40B4-BE49-F238E27FC236}">
                  <a16:creationId xmlns:a16="http://schemas.microsoft.com/office/drawing/2014/main" id="{D90C01E4-E0F1-F5C2-FF7E-DEECEC91565B}"/>
                </a:ext>
              </a:extLst>
            </xdr:cNvPr>
            <xdr:cNvCxnSpPr/>
          </xdr:nvCxnSpPr>
          <xdr:spPr>
            <a:xfrm flipV="1">
              <a:off x="6672065" y="2288056"/>
              <a:ext cx="614720" cy="1431499"/>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pic>
          <xdr:nvPicPr>
            <xdr:cNvPr id="10" name="Picture 9" descr="File:&lt;strong&gt;Factory&lt;/strong&gt; icon.svg - Wikimedia Commons">
              <a:extLst>
                <a:ext uri="{FF2B5EF4-FFF2-40B4-BE49-F238E27FC236}">
                  <a16:creationId xmlns:a16="http://schemas.microsoft.com/office/drawing/2014/main" id="{BCC7EFED-76AA-AE51-7261-19C80BB8101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14883" y="4896177"/>
              <a:ext cx="224591" cy="209264"/>
            </a:xfrm>
            <a:prstGeom prst="rect">
              <a:avLst/>
            </a:prstGeom>
          </xdr:spPr>
        </xdr:pic>
        <xdr:pic>
          <xdr:nvPicPr>
            <xdr:cNvPr id="11" name="Picture 10" descr="File:&lt;strong&gt;Factory&lt;/strong&gt; icon.svg - Wikimedia Commons">
              <a:extLst>
                <a:ext uri="{FF2B5EF4-FFF2-40B4-BE49-F238E27FC236}">
                  <a16:creationId xmlns:a16="http://schemas.microsoft.com/office/drawing/2014/main" id="{1A50BA32-9B4E-A8ED-4D3A-21D3891E69B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501571" y="3714854"/>
              <a:ext cx="224591" cy="209264"/>
            </a:xfrm>
            <a:prstGeom prst="rect">
              <a:avLst/>
            </a:prstGeom>
          </xdr:spPr>
        </xdr:pic>
        <xdr:pic>
          <xdr:nvPicPr>
            <xdr:cNvPr id="12" name="Picture 11" descr="File:&lt;strong&gt;Factory&lt;/strong&gt; icon.svg - Wikimedia Commons">
              <a:extLst>
                <a:ext uri="{FF2B5EF4-FFF2-40B4-BE49-F238E27FC236}">
                  <a16:creationId xmlns:a16="http://schemas.microsoft.com/office/drawing/2014/main" id="{66696C2F-9209-45F6-788F-ABA6653F02A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554572" y="2996493"/>
              <a:ext cx="224591" cy="209264"/>
            </a:xfrm>
            <a:prstGeom prst="rect">
              <a:avLst/>
            </a:prstGeom>
          </xdr:spPr>
        </xdr:pic>
        <xdr:pic>
          <xdr:nvPicPr>
            <xdr:cNvPr id="13" name="Picture 12">
              <a:extLst>
                <a:ext uri="{FF2B5EF4-FFF2-40B4-BE49-F238E27FC236}">
                  <a16:creationId xmlns:a16="http://schemas.microsoft.com/office/drawing/2014/main" id="{F2B34459-CE7D-2322-A29C-1CF3D7608A8B}"/>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4678541" y="4329594"/>
              <a:ext cx="214399" cy="195380"/>
            </a:xfrm>
            <a:prstGeom prst="rect">
              <a:avLst/>
            </a:prstGeom>
          </xdr:spPr>
        </xdr:pic>
        <xdr:pic>
          <xdr:nvPicPr>
            <xdr:cNvPr id="14" name="Picture 13">
              <a:extLst>
                <a:ext uri="{FF2B5EF4-FFF2-40B4-BE49-F238E27FC236}">
                  <a16:creationId xmlns:a16="http://schemas.microsoft.com/office/drawing/2014/main" id="{AC5DF9C1-79A1-DB0E-6A7C-1F79AA891AB6}"/>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6572287" y="5121452"/>
              <a:ext cx="214399" cy="195380"/>
            </a:xfrm>
            <a:prstGeom prst="rect">
              <a:avLst/>
            </a:prstGeom>
          </xdr:spPr>
        </xdr:pic>
        <xdr:pic>
          <xdr:nvPicPr>
            <xdr:cNvPr id="15" name="Picture 14">
              <a:extLst>
                <a:ext uri="{FF2B5EF4-FFF2-40B4-BE49-F238E27FC236}">
                  <a16:creationId xmlns:a16="http://schemas.microsoft.com/office/drawing/2014/main" id="{2A03145E-C426-2E62-D531-870DFD9F59BD}"/>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7637475" y="4028352"/>
              <a:ext cx="214399" cy="195380"/>
            </a:xfrm>
            <a:prstGeom prst="rect">
              <a:avLst/>
            </a:prstGeom>
          </xdr:spPr>
        </xdr:pic>
        <xdr:pic>
          <xdr:nvPicPr>
            <xdr:cNvPr id="16" name="Picture 15">
              <a:extLst>
                <a:ext uri="{FF2B5EF4-FFF2-40B4-BE49-F238E27FC236}">
                  <a16:creationId xmlns:a16="http://schemas.microsoft.com/office/drawing/2014/main" id="{7A03C45D-EF1B-C80B-ACD3-7E7AC5205466}"/>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7312050" y="2099959"/>
              <a:ext cx="214399" cy="195380"/>
            </a:xfrm>
            <a:prstGeom prst="rect">
              <a:avLst/>
            </a:prstGeom>
          </xdr:spPr>
        </xdr:pic>
        <xdr:cxnSp macro="">
          <xdr:nvCxnSpPr>
            <xdr:cNvPr id="17" name="Straight Connector 16">
              <a:extLst>
                <a:ext uri="{FF2B5EF4-FFF2-40B4-BE49-F238E27FC236}">
                  <a16:creationId xmlns:a16="http://schemas.microsoft.com/office/drawing/2014/main" id="{20FC6FB7-C977-C873-B1E7-FD92E2164534}"/>
                </a:ext>
              </a:extLst>
            </xdr:cNvPr>
            <xdr:cNvCxnSpPr/>
          </xdr:nvCxnSpPr>
          <xdr:spPr>
            <a:xfrm flipV="1">
              <a:off x="4797011" y="4037775"/>
              <a:ext cx="10417" cy="237698"/>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18" name="Straight Connector 17">
              <a:extLst>
                <a:ext uri="{FF2B5EF4-FFF2-40B4-BE49-F238E27FC236}">
                  <a16:creationId xmlns:a16="http://schemas.microsoft.com/office/drawing/2014/main" id="{58086E6A-93CF-52E2-3379-4946167C3591}"/>
                </a:ext>
              </a:extLst>
            </xdr:cNvPr>
            <xdr:cNvCxnSpPr/>
          </xdr:nvCxnSpPr>
          <xdr:spPr>
            <a:xfrm flipH="1" flipV="1">
              <a:off x="4145920" y="4117007"/>
              <a:ext cx="479203" cy="27071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19" name="Straight Connector 18">
              <a:extLst>
                <a:ext uri="{FF2B5EF4-FFF2-40B4-BE49-F238E27FC236}">
                  <a16:creationId xmlns:a16="http://schemas.microsoft.com/office/drawing/2014/main" id="{C8FC5845-830E-17F6-4CCC-75E84D8F4D0C}"/>
                </a:ext>
              </a:extLst>
            </xdr:cNvPr>
            <xdr:cNvCxnSpPr/>
          </xdr:nvCxnSpPr>
          <xdr:spPr>
            <a:xfrm>
              <a:off x="7552430" y="2235235"/>
              <a:ext cx="223976" cy="303724"/>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20" name="Straight Connector 19">
              <a:extLst>
                <a:ext uri="{FF2B5EF4-FFF2-40B4-BE49-F238E27FC236}">
                  <a16:creationId xmlns:a16="http://schemas.microsoft.com/office/drawing/2014/main" id="{CBA4A822-3A68-5367-0CF6-4F4A69718496}"/>
                </a:ext>
              </a:extLst>
            </xdr:cNvPr>
            <xdr:cNvCxnSpPr/>
          </xdr:nvCxnSpPr>
          <xdr:spPr>
            <a:xfrm flipH="1">
              <a:off x="7312828" y="4163226"/>
              <a:ext cx="286480" cy="746106"/>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grpSp>
      <xdr:sp macro="" textlink="">
        <xdr:nvSpPr>
          <xdr:cNvPr id="6" name="TextBox 5">
            <a:extLst>
              <a:ext uri="{FF2B5EF4-FFF2-40B4-BE49-F238E27FC236}">
                <a16:creationId xmlns:a16="http://schemas.microsoft.com/office/drawing/2014/main" id="{C6D67C4B-B009-444A-584A-93E18BD4E673}"/>
              </a:ext>
            </a:extLst>
          </xdr:cNvPr>
          <xdr:cNvSpPr txBox="1"/>
        </xdr:nvSpPr>
        <xdr:spPr>
          <a:xfrm>
            <a:off x="14010409" y="3030682"/>
            <a:ext cx="3182098" cy="631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600" b="0" i="0" baseline="0">
                <a:solidFill>
                  <a:srgbClr val="FF0000"/>
                </a:solidFill>
                <a:effectLst/>
                <a:latin typeface="+mn-lt"/>
                <a:ea typeface="+mn-ea"/>
                <a:cs typeface="+mn-cs"/>
              </a:rPr>
              <a:t>c) Visualization of transshipment model</a:t>
            </a:r>
            <a:endParaRPr lang="fi-FI" sz="1600">
              <a:solidFill>
                <a:srgbClr val="FF0000"/>
              </a:solidFill>
              <a:effectLst/>
            </a:endParaRPr>
          </a:p>
          <a:p>
            <a:endParaRPr lang="fi-FI" sz="1100"/>
          </a:p>
        </xdr:txBody>
      </xdr:sp>
    </xdr:grpSp>
    <xdr:clientData/>
  </xdr:twoCellAnchor>
  <xdr:oneCellAnchor>
    <xdr:from>
      <xdr:col>14</xdr:col>
      <xdr:colOff>529167</xdr:colOff>
      <xdr:row>4</xdr:row>
      <xdr:rowOff>52917</xdr:rowOff>
    </xdr:from>
    <xdr:ext cx="184731" cy="264560"/>
    <xdr:sp macro="" textlink="">
      <xdr:nvSpPr>
        <xdr:cNvPr id="21" name="TextBox 20">
          <a:extLst>
            <a:ext uri="{FF2B5EF4-FFF2-40B4-BE49-F238E27FC236}">
              <a16:creationId xmlns:a16="http://schemas.microsoft.com/office/drawing/2014/main" id="{E2CC533E-4895-4F41-AA82-E95C2857CCDF}"/>
            </a:ext>
          </a:extLst>
        </xdr:cNvPr>
        <xdr:cNvSpPr txBox="1"/>
      </xdr:nvSpPr>
      <xdr:spPr>
        <a:xfrm>
          <a:off x="9063567" y="78443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oneCellAnchor>
    <xdr:from>
      <xdr:col>20</xdr:col>
      <xdr:colOff>3215</xdr:colOff>
      <xdr:row>1</xdr:row>
      <xdr:rowOff>784859</xdr:rowOff>
    </xdr:from>
    <xdr:ext cx="6351866" cy="4243299"/>
    <xdr:pic>
      <xdr:nvPicPr>
        <xdr:cNvPr id="22" name="Picture 21" descr="No description available.">
          <a:extLst>
            <a:ext uri="{FF2B5EF4-FFF2-40B4-BE49-F238E27FC236}">
              <a16:creationId xmlns:a16="http://schemas.microsoft.com/office/drawing/2014/main" id="{513F9EB4-6EA5-4446-BE61-EABADE95117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2195215" y="365759"/>
          <a:ext cx="6351866" cy="424329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33</xdr:col>
      <xdr:colOff>472440</xdr:colOff>
      <xdr:row>57</xdr:row>
      <xdr:rowOff>91440</xdr:rowOff>
    </xdr:from>
    <xdr:to>
      <xdr:col>33</xdr:col>
      <xdr:colOff>495300</xdr:colOff>
      <xdr:row>61</xdr:row>
      <xdr:rowOff>175260</xdr:rowOff>
    </xdr:to>
    <xdr:cxnSp macro="">
      <xdr:nvCxnSpPr>
        <xdr:cNvPr id="23" name="Straight Connector 22">
          <a:extLst>
            <a:ext uri="{FF2B5EF4-FFF2-40B4-BE49-F238E27FC236}">
              <a16:creationId xmlns:a16="http://schemas.microsoft.com/office/drawing/2014/main" id="{27B689C1-B23E-4942-9D34-863A4A14C12D}"/>
            </a:ext>
          </a:extLst>
        </xdr:cNvPr>
        <xdr:cNvCxnSpPr/>
      </xdr:nvCxnSpPr>
      <xdr:spPr>
        <a:xfrm>
          <a:off x="20589240" y="10515600"/>
          <a:ext cx="22860" cy="81534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381000</xdr:colOff>
      <xdr:row>56</xdr:row>
      <xdr:rowOff>182880</xdr:rowOff>
    </xdr:from>
    <xdr:to>
      <xdr:col>33</xdr:col>
      <xdr:colOff>175260</xdr:colOff>
      <xdr:row>69</xdr:row>
      <xdr:rowOff>38100</xdr:rowOff>
    </xdr:to>
    <xdr:cxnSp macro="">
      <xdr:nvCxnSpPr>
        <xdr:cNvPr id="24" name="Straight Connector 23">
          <a:extLst>
            <a:ext uri="{FF2B5EF4-FFF2-40B4-BE49-F238E27FC236}">
              <a16:creationId xmlns:a16="http://schemas.microsoft.com/office/drawing/2014/main" id="{9AFC867A-816C-490F-BD26-1C40F61E856A}"/>
            </a:ext>
          </a:extLst>
        </xdr:cNvPr>
        <xdr:cNvCxnSpPr/>
      </xdr:nvCxnSpPr>
      <xdr:spPr>
        <a:xfrm flipH="1">
          <a:off x="19278600" y="10424160"/>
          <a:ext cx="1013460" cy="223266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167640</xdr:colOff>
      <xdr:row>62</xdr:row>
      <xdr:rowOff>45720</xdr:rowOff>
    </xdr:from>
    <xdr:to>
      <xdr:col>31</xdr:col>
      <xdr:colOff>190500</xdr:colOff>
      <xdr:row>68</xdr:row>
      <xdr:rowOff>129540</xdr:rowOff>
    </xdr:to>
    <xdr:cxnSp macro="">
      <xdr:nvCxnSpPr>
        <xdr:cNvPr id="25" name="Straight Connector 24">
          <a:extLst>
            <a:ext uri="{FF2B5EF4-FFF2-40B4-BE49-F238E27FC236}">
              <a16:creationId xmlns:a16="http://schemas.microsoft.com/office/drawing/2014/main" id="{FEE7A9EA-F1C7-4E06-9281-37A23B374488}"/>
            </a:ext>
          </a:extLst>
        </xdr:cNvPr>
        <xdr:cNvCxnSpPr/>
      </xdr:nvCxnSpPr>
      <xdr:spPr>
        <a:xfrm flipH="1">
          <a:off x="19065240" y="11384280"/>
          <a:ext cx="22860" cy="118110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27</xdr:col>
      <xdr:colOff>160020</xdr:colOff>
      <xdr:row>65</xdr:row>
      <xdr:rowOff>99060</xdr:rowOff>
    </xdr:from>
    <xdr:to>
      <xdr:col>28</xdr:col>
      <xdr:colOff>198120</xdr:colOff>
      <xdr:row>68</xdr:row>
      <xdr:rowOff>76200</xdr:rowOff>
    </xdr:to>
    <xdr:cxnSp macro="">
      <xdr:nvCxnSpPr>
        <xdr:cNvPr id="26" name="Straight Connector 25">
          <a:extLst>
            <a:ext uri="{FF2B5EF4-FFF2-40B4-BE49-F238E27FC236}">
              <a16:creationId xmlns:a16="http://schemas.microsoft.com/office/drawing/2014/main" id="{AA888338-8E85-4E91-9A57-0733CB0F6515}"/>
            </a:ext>
          </a:extLst>
        </xdr:cNvPr>
        <xdr:cNvCxnSpPr/>
      </xdr:nvCxnSpPr>
      <xdr:spPr>
        <a:xfrm flipH="1" flipV="1">
          <a:off x="16619220" y="11986260"/>
          <a:ext cx="647700" cy="52578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27</xdr:col>
      <xdr:colOff>144780</xdr:colOff>
      <xdr:row>60</xdr:row>
      <xdr:rowOff>129540</xdr:rowOff>
    </xdr:from>
    <xdr:to>
      <xdr:col>30</xdr:col>
      <xdr:colOff>541020</xdr:colOff>
      <xdr:row>64</xdr:row>
      <xdr:rowOff>121920</xdr:rowOff>
    </xdr:to>
    <xdr:cxnSp macro="">
      <xdr:nvCxnSpPr>
        <xdr:cNvPr id="27" name="Straight Connector 26">
          <a:extLst>
            <a:ext uri="{FF2B5EF4-FFF2-40B4-BE49-F238E27FC236}">
              <a16:creationId xmlns:a16="http://schemas.microsoft.com/office/drawing/2014/main" id="{7BDEF723-8B3A-4631-8B06-5E592307AE89}"/>
            </a:ext>
          </a:extLst>
        </xdr:cNvPr>
        <xdr:cNvCxnSpPr/>
      </xdr:nvCxnSpPr>
      <xdr:spPr>
        <a:xfrm flipH="1">
          <a:off x="16603980" y="11102340"/>
          <a:ext cx="2225040" cy="72390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29</xdr:col>
      <xdr:colOff>586740</xdr:colOff>
      <xdr:row>50</xdr:row>
      <xdr:rowOff>121920</xdr:rowOff>
    </xdr:from>
    <xdr:to>
      <xdr:col>32</xdr:col>
      <xdr:colOff>495300</xdr:colOff>
      <xdr:row>56</xdr:row>
      <xdr:rowOff>144780</xdr:rowOff>
    </xdr:to>
    <xdr:cxnSp macro="">
      <xdr:nvCxnSpPr>
        <xdr:cNvPr id="28" name="Straight Connector 27">
          <a:extLst>
            <a:ext uri="{FF2B5EF4-FFF2-40B4-BE49-F238E27FC236}">
              <a16:creationId xmlns:a16="http://schemas.microsoft.com/office/drawing/2014/main" id="{E380A29A-4C65-4B7B-9EC8-7B45B41F6526}"/>
            </a:ext>
          </a:extLst>
        </xdr:cNvPr>
        <xdr:cNvCxnSpPr/>
      </xdr:nvCxnSpPr>
      <xdr:spPr>
        <a:xfrm flipH="1">
          <a:off x="18265140" y="9265920"/>
          <a:ext cx="1737360" cy="112014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26</xdr:col>
      <xdr:colOff>281940</xdr:colOff>
      <xdr:row>48</xdr:row>
      <xdr:rowOff>99060</xdr:rowOff>
    </xdr:from>
    <xdr:to>
      <xdr:col>32</xdr:col>
      <xdr:colOff>525780</xdr:colOff>
      <xdr:row>50</xdr:row>
      <xdr:rowOff>45720</xdr:rowOff>
    </xdr:to>
    <xdr:cxnSp macro="">
      <xdr:nvCxnSpPr>
        <xdr:cNvPr id="29" name="Straight Connector 28">
          <a:extLst>
            <a:ext uri="{FF2B5EF4-FFF2-40B4-BE49-F238E27FC236}">
              <a16:creationId xmlns:a16="http://schemas.microsoft.com/office/drawing/2014/main" id="{20ED4A1C-D2BA-415F-96E0-8BFADE11325F}"/>
            </a:ext>
          </a:extLst>
        </xdr:cNvPr>
        <xdr:cNvCxnSpPr/>
      </xdr:nvCxnSpPr>
      <xdr:spPr>
        <a:xfrm flipH="1" flipV="1">
          <a:off x="16131540" y="8877300"/>
          <a:ext cx="3901440" cy="31242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243840</xdr:colOff>
      <xdr:row>51</xdr:row>
      <xdr:rowOff>15240</xdr:rowOff>
    </xdr:from>
    <xdr:to>
      <xdr:col>32</xdr:col>
      <xdr:colOff>495300</xdr:colOff>
      <xdr:row>56</xdr:row>
      <xdr:rowOff>99060</xdr:rowOff>
    </xdr:to>
    <xdr:cxnSp macro="">
      <xdr:nvCxnSpPr>
        <xdr:cNvPr id="30" name="Straight Connector 29">
          <a:extLst>
            <a:ext uri="{FF2B5EF4-FFF2-40B4-BE49-F238E27FC236}">
              <a16:creationId xmlns:a16="http://schemas.microsoft.com/office/drawing/2014/main" id="{4C143F32-4630-48C2-BF55-C7FF7671A1AA}"/>
            </a:ext>
          </a:extLst>
        </xdr:cNvPr>
        <xdr:cNvCxnSpPr/>
      </xdr:nvCxnSpPr>
      <xdr:spPr>
        <a:xfrm flipH="1">
          <a:off x="19141440" y="9342120"/>
          <a:ext cx="861060" cy="99822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34</xdr:col>
      <xdr:colOff>0</xdr:colOff>
      <xdr:row>60</xdr:row>
      <xdr:rowOff>68580</xdr:rowOff>
    </xdr:from>
    <xdr:to>
      <xdr:col>34</xdr:col>
      <xdr:colOff>91440</xdr:colOff>
      <xdr:row>62</xdr:row>
      <xdr:rowOff>38100</xdr:rowOff>
    </xdr:to>
    <xdr:cxnSp macro="">
      <xdr:nvCxnSpPr>
        <xdr:cNvPr id="31" name="Straight Connector 30">
          <a:extLst>
            <a:ext uri="{FF2B5EF4-FFF2-40B4-BE49-F238E27FC236}">
              <a16:creationId xmlns:a16="http://schemas.microsoft.com/office/drawing/2014/main" id="{E362EB65-77A7-4D0F-A83E-A8A22A4E37AD}"/>
            </a:ext>
          </a:extLst>
        </xdr:cNvPr>
        <xdr:cNvCxnSpPr/>
      </xdr:nvCxnSpPr>
      <xdr:spPr>
        <a:xfrm flipV="1">
          <a:off x="20726400" y="11041380"/>
          <a:ext cx="91440" cy="33528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26</xdr:col>
      <xdr:colOff>922020</xdr:colOff>
      <xdr:row>66</xdr:row>
      <xdr:rowOff>7620</xdr:rowOff>
    </xdr:from>
    <xdr:to>
      <xdr:col>27</xdr:col>
      <xdr:colOff>106680</xdr:colOff>
      <xdr:row>70</xdr:row>
      <xdr:rowOff>114300</xdr:rowOff>
    </xdr:to>
    <xdr:cxnSp macro="">
      <xdr:nvCxnSpPr>
        <xdr:cNvPr id="32" name="Straight Connector 31">
          <a:extLst>
            <a:ext uri="{FF2B5EF4-FFF2-40B4-BE49-F238E27FC236}">
              <a16:creationId xmlns:a16="http://schemas.microsoft.com/office/drawing/2014/main" id="{860129D1-22E0-480E-BB85-4A78C1399419}"/>
            </a:ext>
          </a:extLst>
        </xdr:cNvPr>
        <xdr:cNvCxnSpPr/>
      </xdr:nvCxnSpPr>
      <xdr:spPr>
        <a:xfrm>
          <a:off x="16459200" y="12077700"/>
          <a:ext cx="106680" cy="83820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29</xdr:col>
      <xdr:colOff>601980</xdr:colOff>
      <xdr:row>62</xdr:row>
      <xdr:rowOff>91440</xdr:rowOff>
    </xdr:from>
    <xdr:to>
      <xdr:col>31</xdr:col>
      <xdr:colOff>76200</xdr:colOff>
      <xdr:row>69</xdr:row>
      <xdr:rowOff>22860</xdr:rowOff>
    </xdr:to>
    <xdr:cxnSp macro="">
      <xdr:nvCxnSpPr>
        <xdr:cNvPr id="33" name="Straight Connector 32">
          <a:extLst>
            <a:ext uri="{FF2B5EF4-FFF2-40B4-BE49-F238E27FC236}">
              <a16:creationId xmlns:a16="http://schemas.microsoft.com/office/drawing/2014/main" id="{DB32CD17-D28A-4B79-8443-0B07E7E305F4}"/>
            </a:ext>
          </a:extLst>
        </xdr:cNvPr>
        <xdr:cNvCxnSpPr/>
      </xdr:nvCxnSpPr>
      <xdr:spPr>
        <a:xfrm flipH="1" flipV="1">
          <a:off x="18280380" y="11430000"/>
          <a:ext cx="693420" cy="121158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29</xdr:col>
      <xdr:colOff>502920</xdr:colOff>
      <xdr:row>69</xdr:row>
      <xdr:rowOff>76200</xdr:rowOff>
    </xdr:from>
    <xdr:to>
      <xdr:col>31</xdr:col>
      <xdr:colOff>15240</xdr:colOff>
      <xdr:row>70</xdr:row>
      <xdr:rowOff>7620</xdr:rowOff>
    </xdr:to>
    <xdr:cxnSp macro="">
      <xdr:nvCxnSpPr>
        <xdr:cNvPr id="34" name="Straight Connector 33">
          <a:extLst>
            <a:ext uri="{FF2B5EF4-FFF2-40B4-BE49-F238E27FC236}">
              <a16:creationId xmlns:a16="http://schemas.microsoft.com/office/drawing/2014/main" id="{253DEE36-5B38-4DC3-89FB-490C58C303BF}"/>
            </a:ext>
          </a:extLst>
        </xdr:cNvPr>
        <xdr:cNvCxnSpPr/>
      </xdr:nvCxnSpPr>
      <xdr:spPr>
        <a:xfrm flipH="1" flipV="1">
          <a:off x="18181320" y="12694920"/>
          <a:ext cx="731520" cy="11430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411480</xdr:colOff>
      <xdr:row>70</xdr:row>
      <xdr:rowOff>76200</xdr:rowOff>
    </xdr:from>
    <xdr:to>
      <xdr:col>32</xdr:col>
      <xdr:colOff>22860</xdr:colOff>
      <xdr:row>70</xdr:row>
      <xdr:rowOff>175260</xdr:rowOff>
    </xdr:to>
    <xdr:cxnSp macro="">
      <xdr:nvCxnSpPr>
        <xdr:cNvPr id="35" name="Straight Connector 34">
          <a:extLst>
            <a:ext uri="{FF2B5EF4-FFF2-40B4-BE49-F238E27FC236}">
              <a16:creationId xmlns:a16="http://schemas.microsoft.com/office/drawing/2014/main" id="{F6C8D8BC-9D99-4AE7-B1EC-7F7FF6264D8D}"/>
            </a:ext>
          </a:extLst>
        </xdr:cNvPr>
        <xdr:cNvCxnSpPr/>
      </xdr:nvCxnSpPr>
      <xdr:spPr>
        <a:xfrm>
          <a:off x="19309080" y="12877800"/>
          <a:ext cx="220980" cy="9906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28</xdr:col>
      <xdr:colOff>434340</xdr:colOff>
      <xdr:row>66</xdr:row>
      <xdr:rowOff>167640</xdr:rowOff>
    </xdr:from>
    <xdr:to>
      <xdr:col>31</xdr:col>
      <xdr:colOff>22860</xdr:colOff>
      <xdr:row>69</xdr:row>
      <xdr:rowOff>99060</xdr:rowOff>
    </xdr:to>
    <xdr:cxnSp macro="">
      <xdr:nvCxnSpPr>
        <xdr:cNvPr id="36" name="Straight Connector 35">
          <a:extLst>
            <a:ext uri="{FF2B5EF4-FFF2-40B4-BE49-F238E27FC236}">
              <a16:creationId xmlns:a16="http://schemas.microsoft.com/office/drawing/2014/main" id="{C8C13C2B-6725-4A7E-BBE8-7196F8BC427D}"/>
            </a:ext>
          </a:extLst>
        </xdr:cNvPr>
        <xdr:cNvCxnSpPr/>
      </xdr:nvCxnSpPr>
      <xdr:spPr>
        <a:xfrm flipH="1" flipV="1">
          <a:off x="17503140" y="12237720"/>
          <a:ext cx="1417320" cy="48006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27</xdr:col>
      <xdr:colOff>525780</xdr:colOff>
      <xdr:row>70</xdr:row>
      <xdr:rowOff>76200</xdr:rowOff>
    </xdr:from>
    <xdr:to>
      <xdr:col>30</xdr:col>
      <xdr:colOff>617220</xdr:colOff>
      <xdr:row>70</xdr:row>
      <xdr:rowOff>152400</xdr:rowOff>
    </xdr:to>
    <xdr:cxnSp macro="">
      <xdr:nvCxnSpPr>
        <xdr:cNvPr id="37" name="Straight Connector 36">
          <a:extLst>
            <a:ext uri="{FF2B5EF4-FFF2-40B4-BE49-F238E27FC236}">
              <a16:creationId xmlns:a16="http://schemas.microsoft.com/office/drawing/2014/main" id="{4CCC21A0-6F10-48D9-BF73-9290AE3E1380}"/>
            </a:ext>
          </a:extLst>
        </xdr:cNvPr>
        <xdr:cNvCxnSpPr/>
      </xdr:nvCxnSpPr>
      <xdr:spPr>
        <a:xfrm flipH="1">
          <a:off x="16984980" y="12877800"/>
          <a:ext cx="1912620" cy="7620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oneCellAnchor>
    <xdr:from>
      <xdr:col>14</xdr:col>
      <xdr:colOff>584947</xdr:colOff>
      <xdr:row>2</xdr:row>
      <xdr:rowOff>3362</xdr:rowOff>
    </xdr:from>
    <xdr:ext cx="5038724" cy="4084708"/>
    <xdr:sp macro="" textlink="">
      <xdr:nvSpPr>
        <xdr:cNvPr id="2" name="TextBox 1">
          <a:extLst>
            <a:ext uri="{FF2B5EF4-FFF2-40B4-BE49-F238E27FC236}">
              <a16:creationId xmlns:a16="http://schemas.microsoft.com/office/drawing/2014/main" id="{B3AA27DF-47BB-4D76-8913-3A78A866B505}"/>
            </a:ext>
          </a:extLst>
        </xdr:cNvPr>
        <xdr:cNvSpPr txBox="1"/>
      </xdr:nvSpPr>
      <xdr:spPr>
        <a:xfrm>
          <a:off x="9119347" y="369122"/>
          <a:ext cx="5038724" cy="4084708"/>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endParaRPr lang="en-US" sz="1600" b="1" baseline="0"/>
        </a:p>
        <a:p>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a) </a:t>
          </a:r>
          <a:r>
            <a:rPr kumimoji="0" lang="en-US" sz="1100" b="0" i="1" u="none" strike="noStrike" kern="0" cap="none" spc="0" normalizeH="0" baseline="0" noProof="0">
              <a:ln>
                <a:noFill/>
              </a:ln>
              <a:solidFill>
                <a:prstClr val="black"/>
              </a:solidFill>
              <a:effectLst/>
              <a:uLnTx/>
              <a:uFillTx/>
              <a:latin typeface="+mn-lt"/>
              <a:ea typeface="+mn-ea"/>
              <a:cs typeface="+mn-cs"/>
            </a:rPr>
            <a:t>Is the formulation reasonable? </a:t>
          </a:r>
          <a:r>
            <a:rPr kumimoji="0" lang="en-US" sz="1100" b="0" i="0" u="none" strike="noStrike" kern="0" cap="none" spc="0" normalizeH="0" baseline="0" noProof="0">
              <a:ln>
                <a:noFill/>
              </a:ln>
              <a:solidFill>
                <a:prstClr val="black"/>
              </a:solidFill>
              <a:effectLst/>
              <a:uLnTx/>
              <a:uFillTx/>
              <a:latin typeface="+mn-lt"/>
              <a:ea typeface="+mn-ea"/>
              <a:cs typeface="+mn-cs"/>
            </a:rPr>
            <a:t>(+0-3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and correct. (Note that multiple equivalent formulations exist.) (3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minor mistakes (e.g., positivity or binary constraints missing. (2pts)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major mistakes. (1pts)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Completely unreasonable or no mathematical formulation given. (0 pts)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b) </a:t>
          </a:r>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(3pts)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Small error in the model or in reporting solutions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is poorly presented (-2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oneCellAnchor>
    <xdr:from>
      <xdr:col>0</xdr:col>
      <xdr:colOff>266700</xdr:colOff>
      <xdr:row>2</xdr:row>
      <xdr:rowOff>11765</xdr:rowOff>
    </xdr:from>
    <xdr:ext cx="9772650" cy="18799695"/>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EA3C505B-1DF1-49E5-AAF9-805CE6E98C2C}"/>
                </a:ext>
              </a:extLst>
            </xdr:cNvPr>
            <xdr:cNvSpPr txBox="1"/>
          </xdr:nvSpPr>
          <xdr:spPr>
            <a:xfrm>
              <a:off x="266700" y="377525"/>
              <a:ext cx="9772650" cy="1879969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Project portfolio selection (6pts)</a:t>
              </a:r>
              <a:endParaRPr lang="en-US" sz="1600" b="1" baseline="0"/>
            </a:p>
            <a:p>
              <a:endParaRPr lang="en-US" sz="1600" b="1" baseline="0"/>
            </a:p>
            <a:p>
              <a:r>
                <a:rPr lang="en-US" sz="1100">
                  <a:solidFill>
                    <a:schemeClr val="tx1"/>
                  </a:solidFill>
                  <a:effectLst/>
                  <a:latin typeface="+mn-lt"/>
                  <a:ea typeface="+mn-ea"/>
                  <a:cs typeface="+mn-cs"/>
                </a:rPr>
                <a:t>The Järviniemi area, located in the city of Niemelä in southern Finland, is regionally and nationally important nature protection and recreational area. It consists of a wide variety of forests, peatlands, rock outcrops, lakes and small waters. Of the peatlands, which cover one-fifth of the area, approximately 100 hectares were drained for forestry 50–70 years ago, which has resulted in a decrease in their biodiversity. In 2020, the City of Niemelä developed a management plan for the Järviniemi area. An important part of the plan was to make recommendations for the rewetting of the area’s forestry drained peatlands over the next five years. The key questions were which peatlands should be rewetted first and by what measures to maximize the biodiversity benefits and to minimize the potential problems caused by greenhouse gas (GHG) emissions. Peatlands can be a source or sink of GHGs, depending on how they are managed. An important aspect in the management plan was the mitigation of climate change, which in peatlands may be in trade-off with biodiversity protection.</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Your task is to help the city of Niemelä in deciding the optimal combination of rewetting actions for each of the 20 peatland stands in the Järviniemi area (Table 1). For each stand there are three mutually exclusive options: do nothing, restoration and damming. Table 1 lists the changes in biodiversity and GHG emissions from these actions.  GHG emissions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methane, nitrous oxide) are measured in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equivalent tons compared to no action over a 60-year period. Biodiversity is measured by the predicted long-term (100 years) change in the number of plant species for which the habitat is favorable compared to no action. Table 1 also lists the costs of implementing the different actions. </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A budget of 40 keuros is reserved for the rewetting actions. Moreover, stands 10 and 11 are next to each other and if the damming action is implemented for both stands then there will be a 3 keuro reduction in the total cost.</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city organized a half-a-day workshop to discuss the trade-off between GHG emission and biodiversity. Most of the participants were from different departments of the City of Niemelä who were responsible for developing the management plan for the recreational area. In addition, there were participants from the Centre for Economic Development, Transport and the Environment, the Association for Nature Conservation and the company responsible for the recreational infrastructure of the area. In this workshop the consensus was that</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a 2.1</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ton reduction in the GHG emissions</a:t>
              </a:r>
              <a:r>
                <a:rPr lang="en-US" sz="1100" baseline="0">
                  <a:solidFill>
                    <a:schemeClr val="tx1"/>
                  </a:solidFill>
                  <a:effectLst/>
                  <a:latin typeface="+mn-lt"/>
                  <a:ea typeface="+mn-ea"/>
                  <a:cs typeface="+mn-cs"/>
                </a:rPr>
                <a:t> is equally preferred to a </a:t>
              </a:r>
              <a:r>
                <a:rPr lang="en-US" sz="1100">
                  <a:solidFill>
                    <a:schemeClr val="tx1"/>
                  </a:solidFill>
                  <a:effectLst/>
                  <a:latin typeface="+mn-lt"/>
                  <a:ea typeface="+mn-ea"/>
                  <a:cs typeface="+mn-cs"/>
                </a:rPr>
                <a:t>unit increase in biodiversity. </a:t>
              </a:r>
            </a:p>
            <a:p>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Task (a): Formulate mathematically a binary linear programming (BLP) model to find the optimal actions for each stand with the given budget when the objective is to minimize GHG emissions and maximize biodiversity. Use the binary decision variables </a:t>
              </a:r>
              <a14:m>
                <m:oMath xmlns:m="http://schemas.openxmlformats.org/officeDocument/2006/math">
                  <m:sSub>
                    <m:sSubPr>
                      <m:ctrlPr>
                        <a:rPr lang="en-US" sz="1100" b="0" i="1">
                          <a:solidFill>
                            <a:srgbClr val="FF0000"/>
                          </a:solidFill>
                          <a:effectLst/>
                          <a:latin typeface="Cambria Math" panose="02040503050406030204" pitchFamily="18" charset="0"/>
                          <a:ea typeface="+mn-ea"/>
                          <a:cs typeface="+mn-cs"/>
                        </a:rPr>
                      </m:ctrlPr>
                    </m:sSubPr>
                    <m:e>
                      <m:r>
                        <a:rPr lang="en-US" sz="1100" b="0" i="1">
                          <a:solidFill>
                            <a:srgbClr val="FF0000"/>
                          </a:solidFill>
                          <a:effectLst/>
                          <a:latin typeface="Cambria Math" panose="02040503050406030204" pitchFamily="18" charset="0"/>
                          <a:ea typeface="+mn-ea"/>
                          <a:cs typeface="+mn-cs"/>
                        </a:rPr>
                        <m:t>𝑥</m:t>
                      </m:r>
                    </m:e>
                    <m:sub>
                      <m:r>
                        <a:rPr lang="en-US" sz="1100" b="0" i="1">
                          <a:solidFill>
                            <a:srgbClr val="FF0000"/>
                          </a:solidFill>
                          <a:effectLst/>
                          <a:latin typeface="Cambria Math" panose="02040503050406030204" pitchFamily="18" charset="0"/>
                          <a:ea typeface="+mn-ea"/>
                          <a:cs typeface="+mn-cs"/>
                        </a:rPr>
                        <m:t>𝑗</m:t>
                      </m:r>
                    </m:sub>
                  </m:sSub>
                  <m:r>
                    <a:rPr lang="en-US" sz="1100" b="0" i="1">
                      <a:solidFill>
                        <a:srgbClr val="FF0000"/>
                      </a:solidFill>
                      <a:effectLst/>
                      <a:latin typeface="Cambria Math" panose="02040503050406030204" pitchFamily="18" charset="0"/>
                      <a:ea typeface="+mn-ea"/>
                      <a:cs typeface="+mn-cs"/>
                    </a:rPr>
                    <m:t>∈</m:t>
                  </m:r>
                  <m:d>
                    <m:dPr>
                      <m:begChr m:val="{"/>
                      <m:endChr m:val="}"/>
                      <m:ctrlPr>
                        <a:rPr lang="en-US" sz="1100" b="0" i="1">
                          <a:solidFill>
                            <a:srgbClr val="FF0000"/>
                          </a:solidFill>
                          <a:effectLst/>
                          <a:latin typeface="Cambria Math" panose="02040503050406030204" pitchFamily="18" charset="0"/>
                          <a:ea typeface="+mn-ea"/>
                          <a:cs typeface="+mn-cs"/>
                        </a:rPr>
                      </m:ctrlPr>
                    </m:dPr>
                    <m:e>
                      <m:r>
                        <a:rPr lang="en-US" sz="1100" b="0" i="1">
                          <a:solidFill>
                            <a:srgbClr val="FF0000"/>
                          </a:solidFill>
                          <a:effectLst/>
                          <a:latin typeface="Cambria Math" panose="02040503050406030204" pitchFamily="18" charset="0"/>
                          <a:ea typeface="+mn-ea"/>
                          <a:cs typeface="+mn-cs"/>
                        </a:rPr>
                        <m:t>0,1</m:t>
                      </m:r>
                    </m:e>
                  </m:d>
                  <m:r>
                    <a:rPr lang="en-US" sz="1100" b="0" i="1">
                      <a:solidFill>
                        <a:srgbClr val="FF0000"/>
                      </a:solidFill>
                      <a:effectLst/>
                      <a:latin typeface="Cambria Math" panose="02040503050406030204" pitchFamily="18" charset="0"/>
                      <a:ea typeface="+mn-ea"/>
                      <a:cs typeface="+mn-cs"/>
                    </a:rPr>
                    <m:t> </m:t>
                  </m:r>
                </m:oMath>
              </a14:m>
              <a:r>
                <a:rPr lang="en-US" sz="1100">
                  <a:solidFill>
                    <a:srgbClr val="FF0000"/>
                  </a:solidFill>
                  <a:effectLst/>
                  <a:latin typeface="+mn-lt"/>
                  <a:ea typeface="+mn-ea"/>
                  <a:cs typeface="+mn-cs"/>
                </a:rPr>
                <a:t>and </a:t>
              </a:r>
              <a14:m>
                <m:oMath xmlns:m="http://schemas.openxmlformats.org/officeDocument/2006/math">
                  <m:sSub>
                    <m:sSubPr>
                      <m:ctrlPr>
                        <a:rPr lang="en-US" sz="1100" b="0" i="1">
                          <a:solidFill>
                            <a:srgbClr val="FF0000"/>
                          </a:solidFill>
                          <a:effectLst/>
                          <a:latin typeface="Cambria Math" panose="02040503050406030204" pitchFamily="18" charset="0"/>
                          <a:ea typeface="+mn-ea"/>
                          <a:cs typeface="+mn-cs"/>
                        </a:rPr>
                      </m:ctrlPr>
                    </m:sSubPr>
                    <m:e>
                      <m:r>
                        <a:rPr lang="en-US" sz="1100" b="0" i="1">
                          <a:solidFill>
                            <a:srgbClr val="FF0000"/>
                          </a:solidFill>
                          <a:effectLst/>
                          <a:latin typeface="Cambria Math" panose="02040503050406030204" pitchFamily="18" charset="0"/>
                          <a:ea typeface="+mn-ea"/>
                          <a:cs typeface="+mn-cs"/>
                        </a:rPr>
                        <m:t>𝑥</m:t>
                      </m:r>
                      <m:r>
                        <a:rPr lang="en-US" sz="1100" b="0" i="1">
                          <a:solidFill>
                            <a:srgbClr val="FF0000"/>
                          </a:solidFill>
                          <a:effectLst/>
                          <a:latin typeface="Cambria Math" panose="02040503050406030204" pitchFamily="18" charset="0"/>
                          <a:ea typeface="+mn-ea"/>
                          <a:cs typeface="+mn-cs"/>
                        </a:rPr>
                        <m:t>′</m:t>
                      </m:r>
                    </m:e>
                    <m:sub>
                      <m:r>
                        <a:rPr lang="en-US" sz="1100" b="0" i="1">
                          <a:solidFill>
                            <a:srgbClr val="FF0000"/>
                          </a:solidFill>
                          <a:effectLst/>
                          <a:latin typeface="Cambria Math" panose="02040503050406030204" pitchFamily="18" charset="0"/>
                          <a:ea typeface="+mn-ea"/>
                          <a:cs typeface="+mn-cs"/>
                        </a:rPr>
                        <m:t>𝑗</m:t>
                      </m:r>
                    </m:sub>
                  </m:sSub>
                  <m:r>
                    <a:rPr lang="en-US" sz="1100" b="0" i="1">
                      <a:solidFill>
                        <a:srgbClr val="FF0000"/>
                      </a:solidFill>
                      <a:effectLst/>
                      <a:latin typeface="Cambria Math" panose="02040503050406030204" pitchFamily="18" charset="0"/>
                      <a:ea typeface="+mn-ea"/>
                      <a:cs typeface="+mn-cs"/>
                    </a:rPr>
                    <m:t>∈</m:t>
                  </m:r>
                  <m:d>
                    <m:dPr>
                      <m:begChr m:val="{"/>
                      <m:endChr m:val="}"/>
                      <m:ctrlPr>
                        <a:rPr lang="en-US" sz="1100" b="0" i="1">
                          <a:solidFill>
                            <a:srgbClr val="FF0000"/>
                          </a:solidFill>
                          <a:effectLst/>
                          <a:latin typeface="Cambria Math" panose="02040503050406030204" pitchFamily="18" charset="0"/>
                          <a:ea typeface="+mn-ea"/>
                          <a:cs typeface="+mn-cs"/>
                        </a:rPr>
                      </m:ctrlPr>
                    </m:dPr>
                    <m:e>
                      <m:r>
                        <a:rPr lang="en-US" sz="1100" b="0" i="1">
                          <a:solidFill>
                            <a:srgbClr val="FF0000"/>
                          </a:solidFill>
                          <a:effectLst/>
                          <a:latin typeface="Cambria Math" panose="02040503050406030204" pitchFamily="18" charset="0"/>
                          <a:ea typeface="+mn-ea"/>
                          <a:cs typeface="+mn-cs"/>
                        </a:rPr>
                        <m:t>0,1</m:t>
                      </m:r>
                    </m:e>
                  </m:d>
                </m:oMath>
              </a14:m>
              <a:r>
                <a:rPr lang="en-US" sz="1100">
                  <a:solidFill>
                    <a:srgbClr val="FF0000"/>
                  </a:solidFill>
                  <a:effectLst/>
                  <a:latin typeface="+mn-lt"/>
                  <a:ea typeface="+mn-ea"/>
                  <a:cs typeface="+mn-cs"/>
                </a:rPr>
                <a:t> to indicate the restoration and the</a:t>
              </a:r>
              <a:r>
                <a:rPr lang="en-US" sz="1100" baseline="0">
                  <a:solidFill>
                    <a:srgbClr val="FF0000"/>
                  </a:solidFill>
                  <a:effectLst/>
                  <a:latin typeface="+mn-lt"/>
                  <a:ea typeface="+mn-ea"/>
                  <a:cs typeface="+mn-cs"/>
                </a:rPr>
                <a:t> damming of the </a:t>
              </a:r>
              <a14:m>
                <m:oMath xmlns:m="http://schemas.openxmlformats.org/officeDocument/2006/math">
                  <m:r>
                    <a:rPr lang="en-US" sz="1100" b="0" i="1">
                      <a:solidFill>
                        <a:srgbClr val="FF0000"/>
                      </a:solidFill>
                      <a:effectLst/>
                      <a:latin typeface="Cambria Math" panose="02040503050406030204" pitchFamily="18" charset="0"/>
                      <a:ea typeface="+mn-ea"/>
                      <a:cs typeface="+mn-cs"/>
                    </a:rPr>
                    <m:t>𝑗</m:t>
                  </m:r>
                </m:oMath>
              </a14:m>
              <a:r>
                <a:rPr lang="en-US" sz="1100">
                  <a:solidFill>
                    <a:srgbClr val="FF0000"/>
                  </a:solidFill>
                  <a:effectLst/>
                  <a:latin typeface="+mn-lt"/>
                  <a:ea typeface="+mn-ea"/>
                  <a:cs typeface="+mn-cs"/>
                </a:rPr>
                <a:t>th stand, respectively. Use </a:t>
              </a:r>
              <a14:m>
                <m:oMath xmlns:m="http://schemas.openxmlformats.org/officeDocument/2006/math">
                  <m:r>
                    <a:rPr lang="en-US" sz="1100" b="0" i="1">
                      <a:solidFill>
                        <a:srgbClr val="FF0000"/>
                      </a:solidFill>
                      <a:effectLst/>
                      <a:latin typeface="Cambria Math" panose="02040503050406030204" pitchFamily="18" charset="0"/>
                      <a:ea typeface="+mn-ea"/>
                      <a:cs typeface="+mn-cs"/>
                    </a:rPr>
                    <m:t>𝑠</m:t>
                  </m:r>
                  <m:r>
                    <a:rPr lang="en-US" sz="1100" b="0" i="1">
                      <a:solidFill>
                        <a:srgbClr val="FF0000"/>
                      </a:solidFill>
                      <a:effectLst/>
                      <a:latin typeface="Cambria Math" panose="02040503050406030204" pitchFamily="18" charset="0"/>
                      <a:ea typeface="+mn-ea"/>
                      <a:cs typeface="+mn-cs"/>
                    </a:rPr>
                    <m:t>∈{0,1}</m:t>
                  </m:r>
                </m:oMath>
              </a14:m>
              <a:r>
                <a:rPr lang="en-US" sz="1100">
                  <a:solidFill>
                    <a:srgbClr val="FF0000"/>
                  </a:solidFill>
                  <a:effectLst/>
                  <a:latin typeface="+mn-lt"/>
                  <a:ea typeface="+mn-ea"/>
                  <a:cs typeface="+mn-cs"/>
                </a:rPr>
                <a:t> as</a:t>
              </a:r>
              <a:r>
                <a:rPr lang="en-US" sz="1100" baseline="0">
                  <a:solidFill>
                    <a:srgbClr val="FF0000"/>
                  </a:solidFill>
                  <a:effectLst/>
                  <a:latin typeface="+mn-lt"/>
                  <a:ea typeface="+mn-ea"/>
                  <a:cs typeface="+mn-cs"/>
                </a:rPr>
                <a:t> the decision variable required for modelling the cost synergy </a:t>
              </a:r>
              <a:r>
                <a:rPr lang="en-US" sz="1100">
                  <a:solidFill>
                    <a:srgbClr val="FF0000"/>
                  </a:solidFill>
                  <a:effectLst/>
                  <a:latin typeface="+mn-lt"/>
                  <a:ea typeface="+mn-ea"/>
                  <a:cs typeface="+mn-cs"/>
                </a:rPr>
                <a:t>(3</a:t>
              </a:r>
              <a:r>
                <a:rPr lang="en-US" sz="1100" baseline="0">
                  <a:solidFill>
                    <a:srgbClr val="FF0000"/>
                  </a:solidFill>
                  <a:effectLst/>
                  <a:latin typeface="+mn-lt"/>
                  <a:ea typeface="+mn-ea"/>
                  <a:cs typeface="+mn-cs"/>
                </a:rPr>
                <a:t> </a:t>
              </a:r>
              <a:r>
                <a:rPr lang="en-US" sz="1100">
                  <a:solidFill>
                    <a:srgbClr val="FF0000"/>
                  </a:solidFill>
                  <a:effectLst/>
                  <a:latin typeface="+mn-lt"/>
                  <a:ea typeface="+mn-ea"/>
                  <a:cs typeface="+mn-cs"/>
                </a:rPr>
                <a:t>pts).</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Binary Linear Programming Model</a:t>
              </a:r>
            </a:p>
            <a:p>
              <a:endParaRPr lang="en-FI">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a:effectLst/>
              </a:endParaRPr>
            </a:p>
            <a:p>
              <a:pPr eaLnBrk="1" fontAlgn="auto" latinLnBrk="0" hangingPunct="1"/>
              <a:endParaRPr lang="fi-FI" sz="1100" b="0" i="0">
                <a:solidFill>
                  <a:schemeClr val="tx1"/>
                </a:solidFill>
                <a:effectLst/>
                <a:latin typeface="+mn-lt"/>
                <a:ea typeface="+mn-ea"/>
                <a:cs typeface="+mn-cs"/>
              </a:endParaRPr>
            </a:p>
            <a:p>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Sub>
                </m:oMath>
              </a14:m>
              <a:r>
                <a:rPr lang="fi-FI" sz="1100" b="0" i="0">
                  <a:solidFill>
                    <a:schemeClr val="tx1"/>
                  </a:solidFill>
                  <a:effectLst/>
                  <a:latin typeface="+mn-lt"/>
                  <a:ea typeface="+mn-ea"/>
                  <a:cs typeface="+mn-cs"/>
                </a:rPr>
                <a:t> (binary): Indicates whether restoration is chosen for the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-th stand (1 if chosen, 0 otherwise). There</a:t>
              </a:r>
              <a:r>
                <a:rPr lang="fi-FI" sz="1100" b="0" i="0" baseline="0">
                  <a:solidFill>
                    <a:schemeClr val="tx1"/>
                  </a:solidFill>
                  <a:effectLst/>
                  <a:latin typeface="+mn-lt"/>
                  <a:ea typeface="+mn-ea"/>
                  <a:cs typeface="+mn-cs"/>
                </a:rPr>
                <a:t> are </a:t>
              </a:r>
              <a:r>
                <a:rPr lang="fi-FI" sz="1100" b="0" i="0">
                  <a:solidFill>
                    <a:schemeClr val="tx1"/>
                  </a:solidFill>
                  <a:effectLst/>
                  <a:latin typeface="+mn-lt"/>
                  <a:ea typeface="+mn-ea"/>
                  <a:cs typeface="+mn-cs"/>
                </a:rPr>
                <a:t>20 variables, one for each stand</a:t>
              </a:r>
            </a:p>
            <a:p>
              <a14:m>
                <m:oMath xmlns:m="http://schemas.openxmlformats.org/officeDocument/2006/math">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oMath>
              </a14:m>
              <a:r>
                <a:rPr lang="fi-FI" sz="1100" b="0" i="0">
                  <a:solidFill>
                    <a:schemeClr val="tx1"/>
                  </a:solidFill>
                  <a:effectLst/>
                  <a:latin typeface="+mn-lt"/>
                  <a:ea typeface="+mn-ea"/>
                  <a:cs typeface="+mn-cs"/>
                </a:rPr>
                <a:t> (binary): Indicates whether damming is chosen for the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-th stand (1 if chosen, 0 otherwise). There</a:t>
              </a:r>
              <a:r>
                <a:rPr lang="fi-FI" sz="1100" b="0" i="0" baseline="0">
                  <a:solidFill>
                    <a:schemeClr val="tx1"/>
                  </a:solidFill>
                  <a:effectLst/>
                  <a:latin typeface="+mn-lt"/>
                  <a:ea typeface="+mn-ea"/>
                  <a:cs typeface="+mn-cs"/>
                </a:rPr>
                <a:t> are </a:t>
              </a:r>
              <a:r>
                <a:rPr lang="fi-FI" sz="1100" b="0" i="0">
                  <a:solidFill>
                    <a:schemeClr val="tx1"/>
                  </a:solidFill>
                  <a:effectLst/>
                  <a:latin typeface="+mn-lt"/>
                  <a:ea typeface="+mn-ea"/>
                  <a:cs typeface="+mn-cs"/>
                </a:rPr>
                <a:t>20 variables, one for each stand</a:t>
              </a:r>
            </a:p>
            <a:p>
              <a:r>
                <a:rPr lang="fi-FI" sz="1100" b="0" i="1">
                  <a:solidFill>
                    <a:schemeClr val="tx1"/>
                  </a:solidFill>
                  <a:effectLst/>
                  <a:latin typeface="+mn-lt"/>
                  <a:ea typeface="+mn-ea"/>
                  <a:cs typeface="+mn-cs"/>
                </a:rPr>
                <a:t>s</a:t>
              </a:r>
              <a:r>
                <a:rPr lang="fi-FI" sz="1100" b="0" i="0">
                  <a:solidFill>
                    <a:schemeClr val="tx1"/>
                  </a:solidFill>
                  <a:effectLst/>
                  <a:latin typeface="+mn-lt"/>
                  <a:ea typeface="+mn-ea"/>
                  <a:cs typeface="+mn-cs"/>
                </a:rPr>
                <a:t> (binary): Indicates the cost synergy for stands 10 and 11 (1 if damming is chosen for both, 0 otherwise).</a:t>
              </a:r>
            </a:p>
            <a:p>
              <a:r>
                <a:rPr lang="fi-FI" sz="1100" b="0" i="0">
                  <a:solidFill>
                    <a:schemeClr val="tx1"/>
                  </a:solidFill>
                  <a:effectLst/>
                  <a:latin typeface="+mn-lt"/>
                  <a:ea typeface="+mn-ea"/>
                  <a:cs typeface="+mn-cs"/>
                </a:rPr>
                <a:t>=&gt; Number of decision variables: 20 + 20 + 1 = 41 variables</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r>
                <a:rPr lang="fi-FI" sz="1100" b="0" i="0">
                  <a:solidFill>
                    <a:schemeClr val="tx1"/>
                  </a:solidFill>
                  <a:effectLst/>
                  <a:latin typeface="+mn-lt"/>
                  <a:ea typeface="+mn-ea"/>
                  <a:cs typeface="+mn-cs"/>
                </a:rPr>
                <a:t>The objective is to minimize GHG emissions and maximize biodiversity. Given that a 2.1 ton reduction in GHG emissions is equally preferred to a unit increase in biodiversity, we can combine these objectives into a single objective function by converting biodiversity units into GHG equivalents:</a:t>
              </a:r>
            </a:p>
            <a:p>
              <a:endParaRPr lang="en-FI">
                <a:effectLst/>
              </a:endParaRPr>
            </a:p>
            <a:p>
              <a:pPr algn="ct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max</m:t>
                  </m:r>
                  <m:r>
                    <a:rPr lang="en-US" sz="1100" b="0" i="0">
                      <a:solidFill>
                        <a:schemeClr val="tx1"/>
                      </a:solidFill>
                      <a:effectLst/>
                      <a:latin typeface="Cambria Math" panose="02040503050406030204" pitchFamily="18" charset="0"/>
                      <a:ea typeface="+mn-ea"/>
                      <a:cs typeface="+mn-cs"/>
                    </a:rPr>
                    <m:t> </m:t>
                  </m:r>
                  <m:r>
                    <m:rPr>
                      <m:sty m:val="p"/>
                    </m:rPr>
                    <a:rPr lang="en-US" sz="1100" b="0" i="0">
                      <a:solidFill>
                        <a:schemeClr val="tx1"/>
                      </a:solidFill>
                      <a:effectLst/>
                      <a:latin typeface="Cambria Math" panose="02040503050406030204" pitchFamily="18" charset="0"/>
                      <a:ea typeface="+mn-ea"/>
                      <a:cs typeface="+mn-cs"/>
                    </a:rPr>
                    <m:t>z</m:t>
                  </m:r>
                  <m:r>
                    <a:rPr lang="en-US" sz="1100" b="0" i="0">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2.1</m:t>
                  </m:r>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20</m:t>
                      </m:r>
                    </m:sup>
                    <m:e>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𝑏</m:t>
                          </m:r>
                        </m:e>
                        <m:sub>
                          <m:r>
                            <a:rPr lang="en-US" sz="1100" b="0" i="1">
                              <a:solidFill>
                                <a:schemeClr val="tx1"/>
                              </a:solidFill>
                              <a:effectLst/>
                              <a:latin typeface="Cambria Math" panose="02040503050406030204" pitchFamily="18" charset="0"/>
                              <a:ea typeface="+mn-ea"/>
                              <a:cs typeface="+mn-cs"/>
                            </a:rPr>
                            <m:t>𝑗</m:t>
                          </m:r>
                        </m:sub>
                      </m:sSub>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 + </m:t>
                      </m:r>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𝑏</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r>
                        <a:rPr lang="en-US" sz="1100" b="0" i="1">
                          <a:solidFill>
                            <a:schemeClr val="tx1"/>
                          </a:solidFill>
                          <a:effectLst/>
                          <a:latin typeface="Cambria Math" panose="02040503050406030204" pitchFamily="18" charset="0"/>
                          <a:ea typeface="+mn-ea"/>
                          <a:cs typeface="+mn-cs"/>
                        </a:rPr>
                        <m:t>)</m:t>
                      </m:r>
                    </m:e>
                  </m:nary>
                  <m:r>
                    <a:rPr lang="en-US" sz="1100" b="0" i="1">
                      <a:solidFill>
                        <a:schemeClr val="tx1"/>
                      </a:solidFill>
                      <a:effectLst/>
                      <a:latin typeface="Cambria Math" panose="02040503050406030204" pitchFamily="18" charset="0"/>
                      <a:ea typeface="+mn-ea"/>
                      <a:cs typeface="+mn-cs"/>
                    </a:rPr>
                    <m:t>−</m:t>
                  </m:r>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20</m:t>
                      </m:r>
                    </m:sup>
                    <m:e>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𝑔</m:t>
                          </m:r>
                        </m:e>
                        <m:sub>
                          <m:r>
                            <a:rPr lang="en-US" sz="1100" b="0" i="1">
                              <a:solidFill>
                                <a:schemeClr val="tx1"/>
                              </a:solidFill>
                              <a:effectLst/>
                              <a:latin typeface="Cambria Math" panose="02040503050406030204" pitchFamily="18" charset="0"/>
                              <a:ea typeface="+mn-ea"/>
                              <a:cs typeface="+mn-cs"/>
                            </a:rPr>
                            <m:t>𝑗</m:t>
                          </m:r>
                        </m:sub>
                      </m:sSub>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 + </m:t>
                      </m:r>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𝑔</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r>
                        <a:rPr lang="en-US" sz="1100" b="0" i="1">
                          <a:solidFill>
                            <a:schemeClr val="tx1"/>
                          </a:solidFill>
                          <a:effectLst/>
                          <a:latin typeface="Cambria Math" panose="02040503050406030204" pitchFamily="18" charset="0"/>
                          <a:ea typeface="+mn-ea"/>
                          <a:cs typeface="+mn-cs"/>
                        </a:rPr>
                        <m:t>)</m:t>
                      </m:r>
                    </m:e>
                  </m:nary>
                </m:oMath>
              </a14:m>
              <a:r>
                <a:rPr lang="fi-FI" sz="1100" b="0" i="0">
                  <a:solidFill>
                    <a:schemeClr val="tx1"/>
                  </a:solidFill>
                  <a:effectLst/>
                  <a:latin typeface="+mn-lt"/>
                  <a:ea typeface="+mn-ea"/>
                  <a:cs typeface="+mn-cs"/>
                </a:rPr>
                <a:t> </a:t>
              </a:r>
            </a:p>
            <a:p>
              <a:endParaRPr lang="en-FI">
                <a:effectLst/>
              </a:endParaRPr>
            </a:p>
            <a:p>
              <a:r>
                <a:rPr lang="fi-FI" sz="1100" b="0" i="0">
                  <a:solidFill>
                    <a:schemeClr val="tx1"/>
                  </a:solidFill>
                  <a:effectLst/>
                  <a:latin typeface="+mn-lt"/>
                  <a:ea typeface="+mn-ea"/>
                  <a:cs typeface="+mn-cs"/>
                </a:rPr>
                <a:t>where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𝑔</m:t>
                      </m:r>
                    </m:e>
                    <m:sub>
                      <m:r>
                        <a:rPr lang="en-US" sz="1100" b="0" i="1">
                          <a:solidFill>
                            <a:schemeClr val="tx1"/>
                          </a:solidFill>
                          <a:effectLst/>
                          <a:latin typeface="Cambria Math" panose="02040503050406030204" pitchFamily="18" charset="0"/>
                          <a:ea typeface="+mn-ea"/>
                          <a:cs typeface="+mn-cs"/>
                        </a:rPr>
                        <m:t>𝑗</m:t>
                      </m:r>
                    </m:sub>
                  </m:sSub>
                </m:oMath>
              </a14:m>
              <a:r>
                <a:rPr lang="fi-FI" sz="1100" b="0" i="0">
                  <a:solidFill>
                    <a:schemeClr val="tx1"/>
                  </a:solidFill>
                  <a:effectLst/>
                  <a:latin typeface="+mn-lt"/>
                  <a:ea typeface="+mn-ea"/>
                  <a:cs typeface="+mn-cs"/>
                </a:rPr>
                <a:t>​ and </a:t>
              </a:r>
              <a14:m>
                <m:oMath xmlns:m="http://schemas.openxmlformats.org/officeDocument/2006/math">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𝑔</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oMath>
              </a14:m>
              <a:r>
                <a:rPr lang="fi-FI" sz="1100" b="0" i="0">
                  <a:solidFill>
                    <a:schemeClr val="tx1"/>
                  </a:solidFill>
                  <a:effectLst/>
                  <a:latin typeface="+mn-lt"/>
                  <a:ea typeface="+mn-ea"/>
                  <a:cs typeface="+mn-cs"/>
                </a:rPr>
                <a:t>​ are the changes in GHG emissions, and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𝑏</m:t>
                      </m:r>
                    </m:e>
                    <m:sub>
                      <m:r>
                        <a:rPr lang="en-US" sz="1100" b="0" i="1">
                          <a:solidFill>
                            <a:schemeClr val="tx1"/>
                          </a:solidFill>
                          <a:effectLst/>
                          <a:latin typeface="Cambria Math" panose="02040503050406030204" pitchFamily="18" charset="0"/>
                          <a:ea typeface="+mn-ea"/>
                          <a:cs typeface="+mn-cs"/>
                        </a:rPr>
                        <m:t>𝑗</m:t>
                      </m:r>
                    </m:sub>
                  </m:sSub>
                </m:oMath>
              </a14:m>
              <a:r>
                <a:rPr lang="fi-FI" sz="1100" b="0" i="0">
                  <a:solidFill>
                    <a:schemeClr val="tx1"/>
                  </a:solidFill>
                  <a:effectLst/>
                  <a:latin typeface="+mn-lt"/>
                  <a:ea typeface="+mn-ea"/>
                  <a:cs typeface="+mn-cs"/>
                </a:rPr>
                <a:t> and </a:t>
              </a:r>
              <a14:m>
                <m:oMath xmlns:m="http://schemas.openxmlformats.org/officeDocument/2006/math">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𝑏</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oMath>
              </a14:m>
              <a:r>
                <a:rPr lang="fi-FI" sz="1100" b="0" i="0">
                  <a:solidFill>
                    <a:schemeClr val="tx1"/>
                  </a:solidFill>
                  <a:effectLst/>
                  <a:latin typeface="+mn-lt"/>
                  <a:ea typeface="+mn-ea"/>
                  <a:cs typeface="+mn-cs"/>
                </a:rPr>
                <a:t> are the changes in biodiversity for restoration and damming, respectively.</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p>
            <a:p>
              <a:endParaRPr lang="en-FI">
                <a:effectLst/>
              </a:endParaRPr>
            </a:p>
            <a:p>
              <a:r>
                <a:rPr lang="en-US" sz="1100" b="1" i="0" baseline="0">
                  <a:solidFill>
                    <a:schemeClr val="tx1"/>
                  </a:solidFill>
                  <a:effectLst/>
                  <a:latin typeface="+mn-lt"/>
                  <a:ea typeface="+mn-ea"/>
                  <a:cs typeface="+mn-cs"/>
                </a:rPr>
                <a:t>- </a:t>
              </a:r>
              <a:r>
                <a:rPr lang="fi-FI" sz="1100" b="1" i="0">
                  <a:solidFill>
                    <a:schemeClr val="tx1"/>
                  </a:solidFill>
                  <a:effectLst/>
                  <a:latin typeface="+mn-lt"/>
                  <a:ea typeface="+mn-ea"/>
                  <a:cs typeface="+mn-cs"/>
                </a:rPr>
                <a:t>Budget constraint:</a:t>
              </a:r>
              <a:endParaRPr lang="en-US" sz="1100" b="0" i="0">
                <a:solidFill>
                  <a:schemeClr val="tx1"/>
                </a:solidFill>
                <a:effectLst/>
                <a:latin typeface="+mn-lt"/>
                <a:ea typeface="+mn-ea"/>
                <a:cs typeface="+mn-cs"/>
              </a:endParaRPr>
            </a:p>
            <a:p>
              <a:endParaRPr lang="en-US" sz="1100" b="0" i="0">
                <a:solidFill>
                  <a:schemeClr val="tx1"/>
                </a:solidFill>
                <a:effectLst/>
                <a:latin typeface="+mn-lt"/>
                <a:ea typeface="+mn-ea"/>
                <a:cs typeface="+mn-cs"/>
              </a:endParaRPr>
            </a:p>
            <a:p>
              <a:pPr algn="ctr"/>
              <a:r>
                <a:rPr lang="en-US" sz="1100" b="0" i="0" baseline="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20</m:t>
                      </m:r>
                    </m:sup>
                    <m:e>
                      <m:d>
                        <m:dPr>
                          <m:ctrlPr>
                            <a:rPr lang="en-US" sz="1100" b="0" i="1">
                              <a:solidFill>
                                <a:schemeClr val="tx1"/>
                              </a:solidFill>
                              <a:effectLst/>
                              <a:latin typeface="Cambria Math" panose="02040503050406030204" pitchFamily="18" charset="0"/>
                              <a:ea typeface="+mn-ea"/>
                              <a:cs typeface="+mn-cs"/>
                            </a:rPr>
                          </m:ctrlPr>
                        </m:dPr>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𝑗</m:t>
                              </m:r>
                            </m:sub>
                          </m:sSub>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 + </m:t>
                          </m:r>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e>
                      </m:d>
                      <m:r>
                        <a:rPr lang="en-US" sz="1100" b="0" i="1">
                          <a:solidFill>
                            <a:schemeClr val="tx1"/>
                          </a:solidFill>
                          <a:effectLst/>
                          <a:latin typeface="Cambria Math" panose="02040503050406030204" pitchFamily="18" charset="0"/>
                          <a:ea typeface="+mn-ea"/>
                          <a:cs typeface="+mn-cs"/>
                        </a:rPr>
                        <m:t>−3000</m:t>
                      </m:r>
                      <m:r>
                        <a:rPr lang="en-US" sz="1100" b="0" i="1">
                          <a:solidFill>
                            <a:schemeClr val="tx1"/>
                          </a:solidFill>
                          <a:effectLst/>
                          <a:latin typeface="Cambria Math" panose="02040503050406030204" pitchFamily="18" charset="0"/>
                          <a:ea typeface="+mn-ea"/>
                          <a:cs typeface="+mn-cs"/>
                        </a:rPr>
                        <m:t>𝑠</m:t>
                      </m:r>
                    </m:e>
                  </m:nary>
                  <m:r>
                    <a:rPr lang="en-US" sz="1100" b="0" i="1">
                      <a:solidFill>
                        <a:schemeClr val="tx1"/>
                      </a:solidFill>
                      <a:effectLst/>
                      <a:latin typeface="Cambria Math" panose="02040503050406030204" pitchFamily="18" charset="0"/>
                      <a:ea typeface="Cambria Math" panose="02040503050406030204" pitchFamily="18" charset="0"/>
                      <a:cs typeface="+mn-cs"/>
                    </a:rPr>
                    <m:t>≤40000</m:t>
                  </m:r>
                </m:oMath>
              </a14:m>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Here,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𝑗</m:t>
                      </m:r>
                    </m:sub>
                  </m:sSub>
                </m:oMath>
              </a14:m>
              <a:r>
                <a:rPr lang="fi-FI" sz="1100" b="0" i="0">
                  <a:solidFill>
                    <a:schemeClr val="tx1"/>
                  </a:solidFill>
                  <a:effectLst/>
                  <a:latin typeface="+mn-lt"/>
                  <a:ea typeface="+mn-ea"/>
                  <a:cs typeface="+mn-cs"/>
                </a:rPr>
                <a:t>​ and </a:t>
              </a:r>
              <a14:m>
                <m:oMath xmlns:m="http://schemas.openxmlformats.org/officeDocument/2006/math">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oMath>
              </a14:m>
              <a:r>
                <a:rPr lang="fi-FI" sz="1100" b="0" i="0">
                  <a:solidFill>
                    <a:schemeClr val="tx1"/>
                  </a:solidFill>
                  <a:effectLst/>
                  <a:latin typeface="+mn-lt"/>
                  <a:ea typeface="+mn-ea"/>
                  <a:cs typeface="+mn-cs"/>
                </a:rPr>
                <a:t>​ are the costs of restoration and damming, respectively. The term </a:t>
              </a:r>
              <a14:m>
                <m:oMath xmlns:m="http://schemas.openxmlformats.org/officeDocument/2006/math">
                  <m:r>
                    <a:rPr lang="en-US" sz="1100" b="0" i="1">
                      <a:solidFill>
                        <a:schemeClr val="tx1"/>
                      </a:solidFill>
                      <a:effectLst/>
                      <a:latin typeface="Cambria Math" panose="02040503050406030204" pitchFamily="18" charset="0"/>
                      <a:ea typeface="+mn-ea"/>
                      <a:cs typeface="+mn-cs"/>
                    </a:rPr>
                    <m:t>−3000</m:t>
                  </m:r>
                  <m:r>
                    <a:rPr lang="en-US" sz="1100" b="0" i="1">
                      <a:solidFill>
                        <a:schemeClr val="tx1"/>
                      </a:solidFill>
                      <a:effectLst/>
                      <a:latin typeface="Cambria Math" panose="02040503050406030204" pitchFamily="18" charset="0"/>
                      <a:ea typeface="+mn-ea"/>
                      <a:cs typeface="+mn-cs"/>
                    </a:rPr>
                    <m:t>𝑠</m:t>
                  </m:r>
                </m:oMath>
              </a14:m>
              <a:r>
                <a:rPr lang="fi-FI" sz="1100" b="0" i="0">
                  <a:solidFill>
                    <a:schemeClr val="tx1"/>
                  </a:solidFill>
                  <a:effectLst/>
                  <a:latin typeface="+mn-lt"/>
                  <a:ea typeface="+mn-ea"/>
                  <a:cs typeface="+mn-cs"/>
                </a:rPr>
                <a:t> accounts for the cost reduction if damming is implemented on both stands 10 and 11</a:t>
              </a:r>
              <a:r>
                <a:rPr lang="fi-FI" sz="1100" b="0" i="0" baseline="0">
                  <a:solidFill>
                    <a:schemeClr val="tx1"/>
                  </a:solidFill>
                  <a:effectLst/>
                  <a:latin typeface="+mn-lt"/>
                  <a:ea typeface="+mn-ea"/>
                  <a:cs typeface="+mn-cs"/>
                </a:rPr>
                <a:t> (synergy variable s is equal to 1)</a:t>
              </a:r>
              <a:endParaRPr lang="fi-FI" sz="1100" b="0" i="0">
                <a:solidFill>
                  <a:schemeClr val="tx1"/>
                </a:solidFill>
                <a:effectLst/>
                <a:latin typeface="+mn-lt"/>
                <a:ea typeface="+mn-ea"/>
                <a:cs typeface="+mn-cs"/>
              </a:endParaRP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 </a:t>
              </a:r>
              <a:r>
                <a:rPr lang="fi-FI" sz="1100" b="1" i="0">
                  <a:solidFill>
                    <a:schemeClr val="tx1"/>
                  </a:solidFill>
                  <a:effectLst/>
                  <a:latin typeface="+mn-lt"/>
                  <a:ea typeface="+mn-ea"/>
                  <a:cs typeface="+mn-cs"/>
                </a:rPr>
                <a:t>Mutual exclusivity constraints</a:t>
              </a:r>
              <a:endParaRPr lang="en-FI">
                <a:effectLst/>
              </a:endParaRPr>
            </a:p>
            <a:p>
              <a:endParaRPr lang="fi-FI" sz="1100" b="0" i="0">
                <a:solidFill>
                  <a:schemeClr val="tx1"/>
                </a:solidFill>
                <a:effectLst/>
                <a:latin typeface="+mn-lt"/>
                <a:ea typeface="+mn-ea"/>
                <a:cs typeface="+mn-cs"/>
              </a:endParaRPr>
            </a:p>
            <a:p>
              <a:pPr algn="ctr"/>
              <a:r>
                <a:rPr lang="fi-FI" sz="1100" b="0" i="0">
                  <a:solidFill>
                    <a:schemeClr val="tx1"/>
                  </a:solidFill>
                  <a:effectLst/>
                  <a:latin typeface="+mn-lt"/>
                  <a:ea typeface="+mn-ea"/>
                  <a:cs typeface="+mn-cs"/>
                </a:rPr>
                <a:t>For each stand: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m:t>
                  </m:r>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r>
                    <a:rPr lang="en-US" sz="1100" b="0" i="1">
                      <a:solidFill>
                        <a:schemeClr val="tx1"/>
                      </a:solidFill>
                      <a:effectLst/>
                      <a:latin typeface="Cambria Math" panose="02040503050406030204" pitchFamily="18" charset="0"/>
                      <a:ea typeface="+mn-ea"/>
                      <a:cs typeface="+mn-cs"/>
                    </a:rPr>
                    <m:t>≤1</m:t>
                  </m:r>
                </m:oMath>
              </a14:m>
              <a:r>
                <a:rPr lang="fi-FI" sz="1100" b="0" i="1">
                  <a:solidFill>
                    <a:schemeClr val="tx1"/>
                  </a:solidFill>
                  <a:effectLst/>
                  <a:latin typeface="+mn-lt"/>
                  <a:ea typeface="+mn-ea"/>
                  <a:cs typeface="+mn-cs"/>
                </a:rPr>
                <a:t>  </a:t>
              </a:r>
              <a:r>
                <a:rPr lang="fi-FI" sz="1100" b="0" i="0">
                  <a:solidFill>
                    <a:schemeClr val="tx1"/>
                  </a:solidFill>
                  <a:effectLst/>
                  <a:latin typeface="+mn-lt"/>
                  <a:ea typeface="+mn-ea"/>
                  <a:cs typeface="+mn-cs"/>
                </a:rPr>
                <a:t>for all </a:t>
              </a:r>
              <a:r>
                <a:rPr lang="fi-FI" sz="1100" b="0" i="1">
                  <a:solidFill>
                    <a:schemeClr val="tx1"/>
                  </a:solidFill>
                  <a:effectLst/>
                  <a:latin typeface="+mn-lt"/>
                  <a:ea typeface="+mn-ea"/>
                  <a:cs typeface="+mn-cs"/>
                </a:rPr>
                <a:t>j </a:t>
              </a:r>
            </a:p>
            <a:p>
              <a:pPr algn="ctr"/>
              <a:endParaRPr lang="fi-FI" sz="1100" b="0" i="1">
                <a:solidFill>
                  <a:schemeClr val="tx1"/>
                </a:solidFill>
                <a:effectLst/>
                <a:latin typeface="+mn-lt"/>
                <a:ea typeface="+mn-ea"/>
                <a:cs typeface="+mn-cs"/>
              </a:endParaRPr>
            </a:p>
            <a:p>
              <a:r>
                <a:rPr lang="fi-FI" sz="1100" b="0" i="0">
                  <a:solidFill>
                    <a:schemeClr val="tx1"/>
                  </a:solidFill>
                  <a:effectLst/>
                  <a:latin typeface="+mn-lt"/>
                  <a:ea typeface="+mn-ea"/>
                  <a:cs typeface="+mn-cs"/>
                </a:rPr>
                <a:t>This ensures that for each stand, either restoration, damming, or no action is chosen.</a:t>
              </a:r>
              <a:endParaRPr lang="fi-FI" sz="1100" b="0" i="1">
                <a:solidFill>
                  <a:schemeClr val="tx1"/>
                </a:solidFill>
                <a:effectLst/>
                <a:latin typeface="+mn-lt"/>
                <a:ea typeface="+mn-ea"/>
                <a:cs typeface="+mn-cs"/>
              </a:endParaRPr>
            </a:p>
            <a:p>
              <a:endParaRPr lang="fi-FI" sz="1100" b="0" i="1">
                <a:solidFill>
                  <a:schemeClr val="tx1"/>
                </a:solidFill>
                <a:effectLst/>
                <a:latin typeface="+mn-lt"/>
                <a:ea typeface="+mn-ea"/>
                <a:cs typeface="+mn-cs"/>
              </a:endParaRPr>
            </a:p>
            <a:p>
              <a:r>
                <a:rPr lang="fi-FI" sz="1100" b="1" i="0">
                  <a:solidFill>
                    <a:schemeClr val="tx1"/>
                  </a:solidFill>
                  <a:effectLst/>
                  <a:latin typeface="+mn-lt"/>
                  <a:ea typeface="+mn-ea"/>
                  <a:cs typeface="+mn-cs"/>
                </a:rPr>
                <a:t>- Cost synergy constraint:</a:t>
              </a:r>
              <a:endParaRPr lang="en-US" sz="1100" b="0" i="0">
                <a:solidFill>
                  <a:schemeClr val="tx1"/>
                </a:solidFill>
                <a:effectLst/>
                <a:latin typeface="+mn-lt"/>
                <a:ea typeface="+mn-ea"/>
                <a:cs typeface="+mn-cs"/>
              </a:endParaRP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We need to consider 4 cases</a:t>
              </a:r>
              <a:r>
                <a:rPr lang="en-US" sz="1100" b="0" i="0" baseline="0">
                  <a:solidFill>
                    <a:schemeClr val="tx1"/>
                  </a:solidFill>
                  <a:effectLst/>
                  <a:latin typeface="+mn-lt"/>
                  <a:ea typeface="+mn-ea"/>
                  <a:cs typeface="+mn-cs"/>
                </a:rPr>
                <a:t> as follows</a:t>
              </a:r>
            </a:p>
            <a:p>
              <a:endParaRPr lang="en-US" sz="1100" b="0" i="0" baseline="0">
                <a:solidFill>
                  <a:schemeClr val="tx1"/>
                </a:solidFill>
                <a:effectLst/>
                <a:latin typeface="+mn-lt"/>
                <a:ea typeface="+mn-ea"/>
                <a:cs typeface="+mn-cs"/>
              </a:endParaRPr>
            </a:p>
            <a:p>
              <a:r>
                <a:rPr lang="en-US" sz="1100" b="0">
                  <a:solidFill>
                    <a:schemeClr val="tx1"/>
                  </a:solidFill>
                  <a:effectLst/>
                  <a:ea typeface="+mn-ea"/>
                  <a:cs typeface="+mn-cs"/>
                </a:rPr>
                <a:t>                                                  </a:t>
              </a:r>
              <a14:m>
                <m:oMath xmlns:m="http://schemas.openxmlformats.org/officeDocument/2006/math">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10</m:t>
                      </m:r>
                    </m:sub>
                    <m:sup>
                      <m:r>
                        <a:rPr lang="en-US" sz="1100" b="0" i="1">
                          <a:solidFill>
                            <a:schemeClr val="tx1"/>
                          </a:solidFill>
                          <a:effectLst/>
                          <a:latin typeface="Cambria Math" panose="02040503050406030204" pitchFamily="18" charset="0"/>
                          <a:ea typeface="+mn-ea"/>
                          <a:cs typeface="+mn-cs"/>
                        </a:rPr>
                        <m:t>′</m:t>
                      </m:r>
                    </m:sup>
                  </m:sSubSup>
                </m:oMath>
              </a14:m>
              <a:r>
                <a:rPr lang="en-US" sz="1100" b="0" i="0" baseline="0">
                  <a:solidFill>
                    <a:schemeClr val="tx1"/>
                  </a:solidFill>
                  <a:effectLst/>
                  <a:latin typeface="+mn-lt"/>
                  <a:ea typeface="+mn-ea"/>
                  <a:cs typeface="+mn-cs"/>
                </a:rPr>
                <a:t>   </a:t>
              </a:r>
              <a14:m>
                <m:oMath xmlns:m="http://schemas.openxmlformats.org/officeDocument/2006/math">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11</m:t>
                      </m:r>
                    </m:sub>
                    <m:sup>
                      <m:r>
                        <a:rPr lang="en-US" sz="1100" b="0" i="1">
                          <a:solidFill>
                            <a:schemeClr val="tx1"/>
                          </a:solidFill>
                          <a:effectLst/>
                          <a:latin typeface="Cambria Math" panose="02040503050406030204" pitchFamily="18" charset="0"/>
                          <a:ea typeface="+mn-ea"/>
                          <a:cs typeface="+mn-cs"/>
                        </a:rPr>
                        <m:t>′</m:t>
                      </m:r>
                    </m:sup>
                  </m:sSubSup>
                  <m:r>
                    <a:rPr lang="en-US" sz="1100" b="0" i="1">
                      <a:solidFill>
                        <a:schemeClr val="tx1"/>
                      </a:solidFill>
                      <a:effectLst/>
                      <a:latin typeface="Cambria Math" panose="02040503050406030204" pitchFamily="18" charset="0"/>
                      <a:ea typeface="+mn-ea"/>
                      <a:cs typeface="+mn-cs"/>
                    </a:rPr>
                    <m:t> </m:t>
                  </m:r>
                </m:oMath>
              </a14:m>
              <a:r>
                <a:rPr lang="en-US" sz="1100" b="0" i="0" baseline="0">
                  <a:solidFill>
                    <a:schemeClr val="tx1"/>
                  </a:solidFill>
                  <a:effectLst/>
                  <a:latin typeface="+mn-lt"/>
                  <a:ea typeface="+mn-ea"/>
                  <a:cs typeface="+mn-cs"/>
                </a:rPr>
                <a:t>   </a:t>
              </a:r>
              <a14:m>
                <m:oMath xmlns:m="http://schemas.openxmlformats.org/officeDocument/2006/math">
                  <m:r>
                    <a:rPr lang="en-US" sz="1100" b="0" i="1">
                      <a:solidFill>
                        <a:schemeClr val="tx1"/>
                      </a:solidFill>
                      <a:effectLst/>
                      <a:latin typeface="Cambria Math" panose="02040503050406030204" pitchFamily="18" charset="0"/>
                      <a:ea typeface="+mn-ea"/>
                      <a:cs typeface="+mn-cs"/>
                    </a:rPr>
                    <m:t>𝑠</m:t>
                  </m:r>
                </m:oMath>
              </a14:m>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Both stands not damped        0      0       0    (s must be 0 since no stands are damped)</a:t>
              </a:r>
            </a:p>
            <a:p>
              <a:r>
                <a:rPr lang="en-US" sz="1100" b="0" i="0" baseline="0">
                  <a:solidFill>
                    <a:schemeClr val="tx1"/>
                  </a:solidFill>
                  <a:effectLst/>
                  <a:latin typeface="+mn-lt"/>
                  <a:ea typeface="+mn-ea"/>
                  <a:cs typeface="+mn-cs"/>
                </a:rPr>
                <a:t>Only </a:t>
              </a:r>
              <a14:m>
                <m:oMath xmlns:m="http://schemas.openxmlformats.org/officeDocument/2006/math">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10</m:t>
                      </m:r>
                    </m:sub>
                    <m:sup>
                      <m:r>
                        <a:rPr lang="en-US" sz="1100" b="0" i="1">
                          <a:solidFill>
                            <a:schemeClr val="tx1"/>
                          </a:solidFill>
                          <a:effectLst/>
                          <a:latin typeface="Cambria Math" panose="02040503050406030204" pitchFamily="18" charset="0"/>
                          <a:ea typeface="+mn-ea"/>
                          <a:cs typeface="+mn-cs"/>
                        </a:rPr>
                        <m:t>′</m:t>
                      </m:r>
                    </m:sup>
                  </m:sSubSup>
                </m:oMath>
              </a14:m>
              <a:r>
                <a:rPr lang="en-US" sz="1100" b="0" i="0" baseline="0">
                  <a:solidFill>
                    <a:schemeClr val="tx1"/>
                  </a:solidFill>
                  <a:effectLst/>
                  <a:latin typeface="+mn-lt"/>
                  <a:ea typeface="+mn-ea"/>
                  <a:cs typeface="+mn-cs"/>
                </a:rPr>
                <a:t> is damped                 1      0       0    (s must be 0 since only one stand is damped)</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Only </a:t>
              </a:r>
              <a14:m>
                <m:oMath xmlns:m="http://schemas.openxmlformats.org/officeDocument/2006/math">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11</m:t>
                      </m:r>
                    </m:sub>
                    <m:sup>
                      <m:r>
                        <a:rPr lang="en-US" sz="1100" b="0" i="1">
                          <a:solidFill>
                            <a:schemeClr val="tx1"/>
                          </a:solidFill>
                          <a:effectLst/>
                          <a:latin typeface="Cambria Math" panose="02040503050406030204" pitchFamily="18" charset="0"/>
                          <a:ea typeface="+mn-ea"/>
                          <a:cs typeface="+mn-cs"/>
                        </a:rPr>
                        <m:t>′</m:t>
                      </m:r>
                    </m:sup>
                  </m:sSubSup>
                </m:oMath>
              </a14:m>
              <a:r>
                <a:rPr lang="en-US" sz="1100" b="0" i="0" baseline="0">
                  <a:solidFill>
                    <a:schemeClr val="tx1"/>
                  </a:solidFill>
                  <a:effectLst/>
                  <a:latin typeface="+mn-lt"/>
                  <a:ea typeface="+mn-ea"/>
                  <a:cs typeface="+mn-cs"/>
                </a:rPr>
                <a:t> is damped                 0      1       0    (s must be 0 since only one stand is damped)</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Both stands are damped        1      1       1    (s must be 1 since both stands are damped)</a:t>
              </a:r>
              <a:endParaRPr lang="en-FI">
                <a:effectLst/>
              </a:endParaRPr>
            </a:p>
            <a:p>
              <a:endParaRPr lang="en-US"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From this table,</a:t>
              </a:r>
              <a:r>
                <a:rPr lang="en-US" sz="1100" b="0" i="0" baseline="0">
                  <a:solidFill>
                    <a:schemeClr val="tx1"/>
                  </a:solidFill>
                  <a:effectLst/>
                  <a:latin typeface="+mn-lt"/>
                  <a:ea typeface="+mn-ea"/>
                  <a:cs typeface="+mn-cs"/>
                </a:rPr>
                <a:t> we can conclude that that in all 4 cases, it must be true that     </a:t>
              </a:r>
              <a14:m>
                <m:oMath xmlns:m="http://schemas.openxmlformats.org/officeDocument/2006/math">
                  <m:r>
                    <a:rPr lang="en-US" sz="1100" b="0" i="1">
                      <a:solidFill>
                        <a:schemeClr val="tx1"/>
                      </a:solidFill>
                      <a:effectLst/>
                      <a:latin typeface="Cambria Math" panose="02040503050406030204" pitchFamily="18" charset="0"/>
                      <a:ea typeface="+mn-ea"/>
                      <a:cs typeface="+mn-cs"/>
                    </a:rPr>
                    <m:t>𝑠</m:t>
                  </m:r>
                  <m:r>
                    <a:rPr lang="en-US" sz="1100" b="0" i="1">
                      <a:solidFill>
                        <a:schemeClr val="tx1"/>
                      </a:solidFill>
                      <a:effectLst/>
                      <a:latin typeface="Cambria Math" panose="02040503050406030204" pitchFamily="18" charset="0"/>
                      <a:ea typeface="+mn-ea"/>
                      <a:cs typeface="+mn-cs"/>
                    </a:rPr>
                    <m:t>≤</m:t>
                  </m:r>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10</m:t>
                      </m:r>
                    </m:sub>
                    <m:sup>
                      <m:r>
                        <a:rPr lang="en-US" sz="1100" b="0" i="1">
                          <a:solidFill>
                            <a:schemeClr val="tx1"/>
                          </a:solidFill>
                          <a:effectLst/>
                          <a:latin typeface="Cambria Math" panose="02040503050406030204" pitchFamily="18" charset="0"/>
                          <a:ea typeface="+mn-ea"/>
                          <a:cs typeface="+mn-cs"/>
                        </a:rPr>
                        <m:t>′</m:t>
                      </m:r>
                    </m:sup>
                  </m:sSubSup>
                </m:oMath>
              </a14:m>
              <a:r>
                <a:rPr lang="fi-FI" sz="1100" b="0" i="0">
                  <a:solidFill>
                    <a:schemeClr val="tx1"/>
                  </a:solidFill>
                  <a:effectLst/>
                  <a:latin typeface="+mn-lt"/>
                  <a:ea typeface="+mn-ea"/>
                  <a:cs typeface="+mn-cs"/>
                </a:rPr>
                <a:t>   and  </a:t>
              </a:r>
              <a14:m>
                <m:oMath xmlns:m="http://schemas.openxmlformats.org/officeDocument/2006/math">
                  <m:r>
                    <a:rPr lang="en-US" sz="1100" b="0" i="1">
                      <a:solidFill>
                        <a:schemeClr val="tx1"/>
                      </a:solidFill>
                      <a:effectLst/>
                      <a:latin typeface="Cambria Math" panose="02040503050406030204" pitchFamily="18" charset="0"/>
                      <a:ea typeface="+mn-ea"/>
                      <a:cs typeface="+mn-cs"/>
                    </a:rPr>
                    <m:t>𝑠</m:t>
                  </m:r>
                  <m:r>
                    <a:rPr lang="en-US" sz="1100" b="0" i="1">
                      <a:solidFill>
                        <a:schemeClr val="tx1"/>
                      </a:solidFill>
                      <a:effectLst/>
                      <a:latin typeface="Cambria Math" panose="02040503050406030204" pitchFamily="18" charset="0"/>
                      <a:ea typeface="+mn-ea"/>
                      <a:cs typeface="+mn-cs"/>
                    </a:rPr>
                    <m:t>≤</m:t>
                  </m:r>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11</m:t>
                      </m:r>
                    </m:sub>
                    <m:sup>
                      <m:r>
                        <a:rPr lang="en-US" sz="1100" b="0" i="1">
                          <a:solidFill>
                            <a:schemeClr val="tx1"/>
                          </a:solidFill>
                          <a:effectLst/>
                          <a:latin typeface="Cambria Math" panose="02040503050406030204" pitchFamily="18" charset="0"/>
                          <a:ea typeface="+mn-ea"/>
                          <a:cs typeface="+mn-cs"/>
                        </a:rPr>
                        <m:t>′</m:t>
                      </m:r>
                    </m:sup>
                  </m:sSubSup>
                  <m:r>
                    <a:rPr lang="en-US" sz="1100" b="0" i="1">
                      <a:solidFill>
                        <a:schemeClr val="tx1"/>
                      </a:solidFill>
                      <a:effectLst/>
                      <a:latin typeface="Cambria Math" panose="02040503050406030204" pitchFamily="18" charset="0"/>
                      <a:ea typeface="+mn-ea"/>
                      <a:cs typeface="+mn-cs"/>
                    </a:rPr>
                    <m:t> </m:t>
                  </m:r>
                </m:oMath>
              </a14:m>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This ensures that the synergy applies only if damming is chosen for both stands.</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Non-negativity and binary constraints</a:t>
              </a:r>
              <a:r>
                <a:rPr lang="fi-FI" sz="1100" b="0" i="0">
                  <a:solidFill>
                    <a:schemeClr val="tx1"/>
                  </a:solidFill>
                  <a:effectLst/>
                  <a:latin typeface="+mn-lt"/>
                  <a:ea typeface="+mn-ea"/>
                  <a:cs typeface="+mn-cs"/>
                </a:rPr>
                <a:t>: </a:t>
              </a:r>
              <a:endParaRPr lang="en-FI">
                <a:effectLst/>
              </a:endParaRP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 </m:t>
                  </m:r>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r>
                    <a:rPr lang="en-US" sz="1100" b="0" i="1">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𝑠</m:t>
                  </m:r>
                  <m:r>
                    <a:rPr lang="en-US" sz="1100" b="0" i="1">
                      <a:solidFill>
                        <a:schemeClr val="tx1"/>
                      </a:solidFill>
                      <a:effectLst/>
                      <a:latin typeface="Cambria Math" panose="02040503050406030204" pitchFamily="18" charset="0"/>
                      <a:ea typeface="+mn-ea"/>
                      <a:cs typeface="+mn-cs"/>
                    </a:rPr>
                    <m:t> ∈{0;1}</m:t>
                  </m:r>
                </m:oMath>
              </a14:m>
              <a:r>
                <a:rPr lang="fi-FI" sz="1100" b="0" i="0">
                  <a:solidFill>
                    <a:schemeClr val="tx1"/>
                  </a:solidFill>
                  <a:effectLst/>
                  <a:latin typeface="+mn-lt"/>
                  <a:ea typeface="+mn-ea"/>
                  <a:cs typeface="+mn-cs"/>
                </a:rPr>
                <a:t>   for all </a:t>
              </a:r>
              <a:r>
                <a:rPr lang="fi-FI" sz="1100" b="0" i="1">
                  <a:solidFill>
                    <a:schemeClr val="tx1"/>
                  </a:solidFill>
                  <a:effectLst/>
                  <a:latin typeface="+mn-lt"/>
                  <a:ea typeface="+mn-ea"/>
                  <a:cs typeface="+mn-cs"/>
                </a:rPr>
                <a:t>j </a:t>
              </a:r>
              <a:endParaRPr lang="en-US"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r>
                <a:rPr lang="en-US" sz="1100" b="0">
                  <a:solidFill>
                    <a:srgbClr val="FF0000"/>
                  </a:solidFill>
                  <a:effectLst/>
                  <a:latin typeface="+mn-lt"/>
                  <a:ea typeface="+mn-ea"/>
                  <a:cs typeface="+mn-cs"/>
                </a:rPr>
                <a:t>Task (b) Implement the BLP model using spreadsheets.</a:t>
              </a:r>
              <a:r>
                <a:rPr lang="en-US" sz="1100" b="0" baseline="0">
                  <a:solidFill>
                    <a:srgbClr val="FF0000"/>
                  </a:solidFill>
                  <a:effectLst/>
                  <a:latin typeface="+mn-lt"/>
                  <a:ea typeface="+mn-ea"/>
                  <a:cs typeface="+mn-cs"/>
                </a:rPr>
                <a:t> </a:t>
              </a:r>
              <a:r>
                <a:rPr lang="en-US" sz="1100" b="0">
                  <a:solidFill>
                    <a:srgbClr val="FF0000"/>
                  </a:solidFill>
                  <a:effectLst/>
                  <a:latin typeface="+mn-lt"/>
                  <a:ea typeface="+mn-ea"/>
                  <a:cs typeface="+mn-cs"/>
                </a:rPr>
                <a:t>Find the optimal portfolio of actions and report the reduction in GHG emission and the increase in biodiversity (3pts). </a:t>
              </a:r>
              <a:endParaRPr lang="fi-FI" sz="1100" b="0">
                <a:solidFill>
                  <a:srgbClr val="FF0000"/>
                </a:solidFill>
                <a:effectLst/>
                <a:latin typeface="+mn-lt"/>
                <a:ea typeface="+mn-ea"/>
                <a:cs typeface="+mn-cs"/>
              </a:endParaRPr>
            </a:p>
            <a:p>
              <a:r>
                <a:rPr lang="en-US" sz="1100">
                  <a:solidFill>
                    <a:schemeClr val="tx1"/>
                  </a:solidFill>
                  <a:effectLst/>
                  <a:latin typeface="+mn-lt"/>
                  <a:ea typeface="+mn-ea"/>
                  <a:cs typeface="+mn-cs"/>
                </a:rPr>
                <a:t> </a:t>
              </a:r>
            </a:p>
            <a:p>
              <a:r>
                <a:rPr lang="en-US" sz="1100" b="0" i="0" baseline="0">
                  <a:solidFill>
                    <a:schemeClr val="tx1"/>
                  </a:solidFill>
                  <a:effectLst/>
                  <a:latin typeface="+mn-lt"/>
                  <a:ea typeface="+mn-ea"/>
                  <a:cs typeface="+mn-cs"/>
                </a:rPr>
                <a:t>The BLP model has been implemented on the right </a:t>
              </a:r>
            </a:p>
            <a:p>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The optimal portfolio of actions is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tx1"/>
                </a:solidFill>
                <a:effectLst/>
                <a:latin typeface="+mn-lt"/>
                <a:ea typeface="+mn-ea"/>
                <a:cs typeface="+mn-cs"/>
              </a:endParaRPr>
            </a:p>
            <a:p>
              <a:r>
                <a:rPr lang="fi-FI" sz="1100" b="1" i="0">
                  <a:solidFill>
                    <a:schemeClr val="tx1"/>
                  </a:solidFill>
                  <a:effectLst/>
                  <a:latin typeface="+mn-lt"/>
                  <a:ea typeface="+mn-ea"/>
                  <a:cs typeface="+mn-cs"/>
                </a:rPr>
                <a:t>Stand 1</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2</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3</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4</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5</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6</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7</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8</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9</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10</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11</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12</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13</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14</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15</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16</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17</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18</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19</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20</a:t>
              </a:r>
              <a:r>
                <a:rPr lang="fi-FI" sz="1100" b="0" i="0">
                  <a:solidFill>
                    <a:schemeClr val="tx1"/>
                  </a:solidFill>
                  <a:effectLst/>
                  <a:latin typeface="+mn-lt"/>
                  <a:ea typeface="+mn-ea"/>
                  <a:cs typeface="+mn-cs"/>
                </a:rPr>
                <a:t>: No action</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latin typeface="+mn-lt"/>
                  <a:ea typeface="+mn-ea"/>
                  <a:cs typeface="+mn-cs"/>
                </a:rPr>
                <a:t>The reported the reduction in GHG emission is </a:t>
              </a:r>
              <a:r>
                <a:rPr lang="en-US" sz="1100" b="1">
                  <a:solidFill>
                    <a:schemeClr val="tx1"/>
                  </a:solidFill>
                  <a:effectLst/>
                  <a:latin typeface="+mn-lt"/>
                  <a:ea typeface="+mn-ea"/>
                  <a:cs typeface="+mn-cs"/>
                </a:rPr>
                <a:t>298.86</a:t>
              </a:r>
              <a:r>
                <a:rPr lang="en-US" sz="1100" b="0">
                  <a:solidFill>
                    <a:schemeClr val="tx1"/>
                  </a:solidFill>
                  <a:effectLst/>
                  <a:latin typeface="+mn-lt"/>
                  <a:ea typeface="+mn-ea"/>
                  <a:cs typeface="+mn-cs"/>
                </a:rPr>
                <a:t> CO2 tons</a:t>
              </a:r>
              <a:endParaRPr lang="en-US">
                <a:effectLst/>
              </a:endParaRPr>
            </a:p>
            <a:p>
              <a:endParaRPr lang="en-US" sz="1100" b="0">
                <a:solidFill>
                  <a:schemeClr val="tx1"/>
                </a:solidFill>
                <a:effectLst/>
                <a:latin typeface="+mn-lt"/>
                <a:ea typeface="+mn-ea"/>
                <a:cs typeface="+mn-cs"/>
              </a:endParaRPr>
            </a:p>
            <a:p>
              <a:r>
                <a:rPr lang="en-US" sz="1100" b="0">
                  <a:solidFill>
                    <a:schemeClr val="tx1"/>
                  </a:solidFill>
                  <a:effectLst/>
                  <a:latin typeface="+mn-lt"/>
                  <a:ea typeface="+mn-ea"/>
                  <a:cs typeface="+mn-cs"/>
                </a:rPr>
                <a:t>The reported increase in biodiversity is </a:t>
              </a:r>
              <a:r>
                <a:rPr lang="en-US" sz="1100" b="1">
                  <a:solidFill>
                    <a:schemeClr val="tx1"/>
                  </a:solidFill>
                  <a:effectLst/>
                  <a:latin typeface="+mn-lt"/>
                  <a:ea typeface="+mn-ea"/>
                  <a:cs typeface="+mn-cs"/>
                </a:rPr>
                <a:t>152 </a:t>
              </a:r>
              <a:endParaRPr lang="en-US" sz="1100" b="1" i="0" u="none" strike="noStrike">
                <a:solidFill>
                  <a:schemeClr val="tx1"/>
                </a:solidFill>
                <a:effectLst/>
                <a:latin typeface="+mn-lt"/>
                <a:ea typeface="+mn-ea"/>
                <a:cs typeface="+mn-cs"/>
              </a:endParaRPr>
            </a:p>
          </xdr:txBody>
        </xdr:sp>
      </mc:Choice>
      <mc:Fallback xmlns="">
        <xdr:sp macro="" textlink="">
          <xdr:nvSpPr>
            <xdr:cNvPr id="3" name="TextBox 2">
              <a:extLst>
                <a:ext uri="{FF2B5EF4-FFF2-40B4-BE49-F238E27FC236}">
                  <a16:creationId xmlns:a16="http://schemas.microsoft.com/office/drawing/2014/main" id="{EA3C505B-1DF1-49E5-AAF9-805CE6E98C2C}"/>
                </a:ext>
              </a:extLst>
            </xdr:cNvPr>
            <xdr:cNvSpPr txBox="1"/>
          </xdr:nvSpPr>
          <xdr:spPr>
            <a:xfrm>
              <a:off x="266700" y="377525"/>
              <a:ext cx="9772650" cy="1879969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Project portfolio selection (6pts)</a:t>
              </a:r>
              <a:endParaRPr lang="en-US" sz="1600" b="1" baseline="0"/>
            </a:p>
            <a:p>
              <a:endParaRPr lang="en-US" sz="1600" b="1" baseline="0"/>
            </a:p>
            <a:p>
              <a:r>
                <a:rPr lang="en-US" sz="1100">
                  <a:solidFill>
                    <a:schemeClr val="tx1"/>
                  </a:solidFill>
                  <a:effectLst/>
                  <a:latin typeface="+mn-lt"/>
                  <a:ea typeface="+mn-ea"/>
                  <a:cs typeface="+mn-cs"/>
                </a:rPr>
                <a:t>The Järviniemi area, located in the city of Niemelä in southern Finland, is regionally and nationally important nature protection and recreational area. It consists of a wide variety of forests, peatlands, rock outcrops, lakes and small waters. Of the peatlands, which cover one-fifth of the area, approximately 100 hectares were drained for forestry 50–70 years ago, which has resulted in a decrease in their biodiversity. In 2020, the City of Niemelä developed a management plan for the Järviniemi area. An important part of the plan was to make recommendations for the rewetting of the area’s forestry drained peatlands over the next five years. The key questions were which peatlands should be rewetted first and by what measures to maximize the biodiversity benefits and to minimize the potential problems caused by greenhouse gas (GHG) emissions. Peatlands can be a source or sink of GHGs, depending on how they are managed. An important aspect in the management plan was the mitigation of climate change, which in peatlands may be in trade-off with biodiversity protection.</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Your task is to help the city of Niemelä in deciding the optimal combination of rewetting actions for each of the 20 peatland stands in the Järviniemi area (Table 1). For each stand there are three mutually exclusive options: do nothing, restoration and damming. Table 1 lists the changes in biodiversity and GHG emissions from these actions.  GHG emissions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methane, nitrous oxide) are measured in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equivalent tons compared to no action over a 60-year period. Biodiversity is measured by the predicted long-term (100 years) change in the number of plant species for which the habitat is favorable compared to no action. Table 1 also lists the costs of implementing the different actions. </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A budget of 40 keuros is reserved for the rewetting actions. Moreover, stands 10 and 11 are next to each other and if the damming action is implemented for both stands then there will be a 3 keuro reduction in the total cost.</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city organized a half-a-day workshop to discuss the trade-off between GHG emission and biodiversity. Most of the participants were from different departments of the City of Niemelä who were responsible for developing the management plan for the recreational area. In addition, there were participants from the Centre for Economic Development, Transport and the Environment, the Association for Nature Conservation and the company responsible for the recreational infrastructure of the area. In this workshop the consensus was that</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a 2.1</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ton reduction in the GHG emissions</a:t>
              </a:r>
              <a:r>
                <a:rPr lang="en-US" sz="1100" baseline="0">
                  <a:solidFill>
                    <a:schemeClr val="tx1"/>
                  </a:solidFill>
                  <a:effectLst/>
                  <a:latin typeface="+mn-lt"/>
                  <a:ea typeface="+mn-ea"/>
                  <a:cs typeface="+mn-cs"/>
                </a:rPr>
                <a:t> is equally preferred to a </a:t>
              </a:r>
              <a:r>
                <a:rPr lang="en-US" sz="1100">
                  <a:solidFill>
                    <a:schemeClr val="tx1"/>
                  </a:solidFill>
                  <a:effectLst/>
                  <a:latin typeface="+mn-lt"/>
                  <a:ea typeface="+mn-ea"/>
                  <a:cs typeface="+mn-cs"/>
                </a:rPr>
                <a:t>unit increase in biodiversity. </a:t>
              </a:r>
            </a:p>
            <a:p>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Task (a): Formulate mathematically a binary linear programming (BLP) model to find the optimal actions for each stand with the given budget when the objective is to minimize GHG emissions and maximize biodiversity. Use the binary decision variables </a:t>
              </a:r>
              <a:r>
                <a:rPr lang="en-US" sz="1100" b="0" i="0">
                  <a:solidFill>
                    <a:srgbClr val="FF0000"/>
                  </a:solidFill>
                  <a:effectLst/>
                  <a:latin typeface="Cambria Math" panose="02040503050406030204" pitchFamily="18" charset="0"/>
                  <a:ea typeface="+mn-ea"/>
                  <a:cs typeface="+mn-cs"/>
                </a:rPr>
                <a:t>𝑥_𝑗∈{0,1}  </a:t>
              </a:r>
              <a:r>
                <a:rPr lang="en-US" sz="1100">
                  <a:solidFill>
                    <a:srgbClr val="FF0000"/>
                  </a:solidFill>
                  <a:effectLst/>
                  <a:latin typeface="+mn-lt"/>
                  <a:ea typeface="+mn-ea"/>
                  <a:cs typeface="+mn-cs"/>
                </a:rPr>
                <a:t>and </a:t>
              </a:r>
              <a:r>
                <a:rPr lang="en-US" sz="1100" b="0" i="0">
                  <a:solidFill>
                    <a:srgbClr val="FF0000"/>
                  </a:solidFill>
                  <a:effectLst/>
                  <a:latin typeface="Cambria Math" panose="02040503050406030204" pitchFamily="18" charset="0"/>
                  <a:ea typeface="+mn-ea"/>
                  <a:cs typeface="+mn-cs"/>
                </a:rPr>
                <a:t>〖𝑥′〗_𝑗∈{0,1}</a:t>
              </a:r>
              <a:r>
                <a:rPr lang="en-US" sz="1100">
                  <a:solidFill>
                    <a:srgbClr val="FF0000"/>
                  </a:solidFill>
                  <a:effectLst/>
                  <a:latin typeface="+mn-lt"/>
                  <a:ea typeface="+mn-ea"/>
                  <a:cs typeface="+mn-cs"/>
                </a:rPr>
                <a:t> to indicate the restoration and the</a:t>
              </a:r>
              <a:r>
                <a:rPr lang="en-US" sz="1100" baseline="0">
                  <a:solidFill>
                    <a:srgbClr val="FF0000"/>
                  </a:solidFill>
                  <a:effectLst/>
                  <a:latin typeface="+mn-lt"/>
                  <a:ea typeface="+mn-ea"/>
                  <a:cs typeface="+mn-cs"/>
                </a:rPr>
                <a:t> damming of the </a:t>
              </a:r>
              <a:r>
                <a:rPr lang="en-US" sz="1100" b="0" i="0">
                  <a:solidFill>
                    <a:srgbClr val="FF0000"/>
                  </a:solidFill>
                  <a:effectLst/>
                  <a:latin typeface="Cambria Math" panose="02040503050406030204" pitchFamily="18" charset="0"/>
                  <a:ea typeface="+mn-ea"/>
                  <a:cs typeface="+mn-cs"/>
                </a:rPr>
                <a:t>𝑗</a:t>
              </a:r>
              <a:r>
                <a:rPr lang="en-US" sz="1100">
                  <a:solidFill>
                    <a:srgbClr val="FF0000"/>
                  </a:solidFill>
                  <a:effectLst/>
                  <a:latin typeface="+mn-lt"/>
                  <a:ea typeface="+mn-ea"/>
                  <a:cs typeface="+mn-cs"/>
                </a:rPr>
                <a:t>th stand, respectively. Use </a:t>
              </a:r>
              <a:r>
                <a:rPr lang="en-US" sz="1100" b="0" i="0">
                  <a:solidFill>
                    <a:srgbClr val="FF0000"/>
                  </a:solidFill>
                  <a:effectLst/>
                  <a:latin typeface="Cambria Math" panose="02040503050406030204" pitchFamily="18" charset="0"/>
                  <a:ea typeface="+mn-ea"/>
                  <a:cs typeface="+mn-cs"/>
                </a:rPr>
                <a:t>𝑠∈{0,1}</a:t>
              </a:r>
              <a:r>
                <a:rPr lang="en-US" sz="1100">
                  <a:solidFill>
                    <a:srgbClr val="FF0000"/>
                  </a:solidFill>
                  <a:effectLst/>
                  <a:latin typeface="+mn-lt"/>
                  <a:ea typeface="+mn-ea"/>
                  <a:cs typeface="+mn-cs"/>
                </a:rPr>
                <a:t> as</a:t>
              </a:r>
              <a:r>
                <a:rPr lang="en-US" sz="1100" baseline="0">
                  <a:solidFill>
                    <a:srgbClr val="FF0000"/>
                  </a:solidFill>
                  <a:effectLst/>
                  <a:latin typeface="+mn-lt"/>
                  <a:ea typeface="+mn-ea"/>
                  <a:cs typeface="+mn-cs"/>
                </a:rPr>
                <a:t> the decision variable required for modelling the cost synergy </a:t>
              </a:r>
              <a:r>
                <a:rPr lang="en-US" sz="1100">
                  <a:solidFill>
                    <a:srgbClr val="FF0000"/>
                  </a:solidFill>
                  <a:effectLst/>
                  <a:latin typeface="+mn-lt"/>
                  <a:ea typeface="+mn-ea"/>
                  <a:cs typeface="+mn-cs"/>
                </a:rPr>
                <a:t>(3</a:t>
              </a:r>
              <a:r>
                <a:rPr lang="en-US" sz="1100" baseline="0">
                  <a:solidFill>
                    <a:srgbClr val="FF0000"/>
                  </a:solidFill>
                  <a:effectLst/>
                  <a:latin typeface="+mn-lt"/>
                  <a:ea typeface="+mn-ea"/>
                  <a:cs typeface="+mn-cs"/>
                </a:rPr>
                <a:t> </a:t>
              </a:r>
              <a:r>
                <a:rPr lang="en-US" sz="1100">
                  <a:solidFill>
                    <a:srgbClr val="FF0000"/>
                  </a:solidFill>
                  <a:effectLst/>
                  <a:latin typeface="+mn-lt"/>
                  <a:ea typeface="+mn-ea"/>
                  <a:cs typeface="+mn-cs"/>
                </a:rPr>
                <a:t>pts).</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Binary Linear Programming Model</a:t>
              </a:r>
            </a:p>
            <a:p>
              <a:endParaRPr lang="en-FI">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a:effectLst/>
              </a:endParaRPr>
            </a:p>
            <a:p>
              <a:pPr eaLnBrk="1" fontAlgn="auto" latinLnBrk="0" hangingPunct="1"/>
              <a:endParaRPr lang="fi-FI" sz="1100" b="0" i="0">
                <a:solidFill>
                  <a:schemeClr val="tx1"/>
                </a:solidFill>
                <a:effectLst/>
                <a:latin typeface="+mn-lt"/>
                <a:ea typeface="+mn-ea"/>
                <a:cs typeface="+mn-cs"/>
              </a:endParaRPr>
            </a:p>
            <a:p>
              <a:r>
                <a:rPr lang="en-US" sz="1100" b="0" i="0">
                  <a:solidFill>
                    <a:schemeClr val="tx1"/>
                  </a:solidFill>
                  <a:effectLst/>
                  <a:latin typeface="+mn-lt"/>
                  <a:ea typeface="+mn-ea"/>
                  <a:cs typeface="+mn-cs"/>
                </a:rPr>
                <a:t>𝑥_𝑗</a:t>
              </a:r>
              <a:r>
                <a:rPr lang="fi-FI" sz="1100" b="0" i="0">
                  <a:solidFill>
                    <a:schemeClr val="tx1"/>
                  </a:solidFill>
                  <a:effectLst/>
                  <a:latin typeface="+mn-lt"/>
                  <a:ea typeface="+mn-ea"/>
                  <a:cs typeface="+mn-cs"/>
                </a:rPr>
                <a:t> (binary): Indicates whether restoration is chosen for the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-th stand (1 if chosen, 0 otherwise). There</a:t>
              </a:r>
              <a:r>
                <a:rPr lang="fi-FI" sz="1100" b="0" i="0" baseline="0">
                  <a:solidFill>
                    <a:schemeClr val="tx1"/>
                  </a:solidFill>
                  <a:effectLst/>
                  <a:latin typeface="+mn-lt"/>
                  <a:ea typeface="+mn-ea"/>
                  <a:cs typeface="+mn-cs"/>
                </a:rPr>
                <a:t> are </a:t>
              </a:r>
              <a:r>
                <a:rPr lang="fi-FI" sz="1100" b="0" i="0">
                  <a:solidFill>
                    <a:schemeClr val="tx1"/>
                  </a:solidFill>
                  <a:effectLst/>
                  <a:latin typeface="+mn-lt"/>
                  <a:ea typeface="+mn-ea"/>
                  <a:cs typeface="+mn-cs"/>
                </a:rPr>
                <a:t>20 variables, one for each stand</a:t>
              </a:r>
            </a:p>
            <a:p>
              <a:r>
                <a:rPr lang="en-US" sz="1100" b="0" i="0">
                  <a:solidFill>
                    <a:schemeClr val="tx1"/>
                  </a:solidFill>
                  <a:effectLst/>
                  <a:latin typeface="Cambria Math" panose="02040503050406030204" pitchFamily="18" charset="0"/>
                  <a:ea typeface="+mn-ea"/>
                  <a:cs typeface="+mn-cs"/>
                </a:rPr>
                <a:t>𝑥_𝑗^′</a:t>
              </a:r>
              <a:r>
                <a:rPr lang="fi-FI" sz="1100" b="0" i="0">
                  <a:solidFill>
                    <a:schemeClr val="tx1"/>
                  </a:solidFill>
                  <a:effectLst/>
                  <a:latin typeface="+mn-lt"/>
                  <a:ea typeface="+mn-ea"/>
                  <a:cs typeface="+mn-cs"/>
                </a:rPr>
                <a:t> (binary): Indicates whether damming is chosen for the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-th stand (1 if chosen, 0 otherwise). There</a:t>
              </a:r>
              <a:r>
                <a:rPr lang="fi-FI" sz="1100" b="0" i="0" baseline="0">
                  <a:solidFill>
                    <a:schemeClr val="tx1"/>
                  </a:solidFill>
                  <a:effectLst/>
                  <a:latin typeface="+mn-lt"/>
                  <a:ea typeface="+mn-ea"/>
                  <a:cs typeface="+mn-cs"/>
                </a:rPr>
                <a:t> are </a:t>
              </a:r>
              <a:r>
                <a:rPr lang="fi-FI" sz="1100" b="0" i="0">
                  <a:solidFill>
                    <a:schemeClr val="tx1"/>
                  </a:solidFill>
                  <a:effectLst/>
                  <a:latin typeface="+mn-lt"/>
                  <a:ea typeface="+mn-ea"/>
                  <a:cs typeface="+mn-cs"/>
                </a:rPr>
                <a:t>20 variables, one for each stand</a:t>
              </a:r>
            </a:p>
            <a:p>
              <a:r>
                <a:rPr lang="fi-FI" sz="1100" b="0" i="1">
                  <a:solidFill>
                    <a:schemeClr val="tx1"/>
                  </a:solidFill>
                  <a:effectLst/>
                  <a:latin typeface="+mn-lt"/>
                  <a:ea typeface="+mn-ea"/>
                  <a:cs typeface="+mn-cs"/>
                </a:rPr>
                <a:t>s</a:t>
              </a:r>
              <a:r>
                <a:rPr lang="fi-FI" sz="1100" b="0" i="0">
                  <a:solidFill>
                    <a:schemeClr val="tx1"/>
                  </a:solidFill>
                  <a:effectLst/>
                  <a:latin typeface="+mn-lt"/>
                  <a:ea typeface="+mn-ea"/>
                  <a:cs typeface="+mn-cs"/>
                </a:rPr>
                <a:t> (binary): Indicates the cost synergy for stands 10 and 11 (1 if damming is chosen for both, 0 otherwise).</a:t>
              </a:r>
            </a:p>
            <a:p>
              <a:r>
                <a:rPr lang="fi-FI" sz="1100" b="0" i="0">
                  <a:solidFill>
                    <a:schemeClr val="tx1"/>
                  </a:solidFill>
                  <a:effectLst/>
                  <a:latin typeface="+mn-lt"/>
                  <a:ea typeface="+mn-ea"/>
                  <a:cs typeface="+mn-cs"/>
                </a:rPr>
                <a:t>=&gt; Number of decision variables: 20 + 20 + 1 = 41 variables</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r>
                <a:rPr lang="fi-FI" sz="1100" b="0" i="0">
                  <a:solidFill>
                    <a:schemeClr val="tx1"/>
                  </a:solidFill>
                  <a:effectLst/>
                  <a:latin typeface="+mn-lt"/>
                  <a:ea typeface="+mn-ea"/>
                  <a:cs typeface="+mn-cs"/>
                </a:rPr>
                <a:t>The objective is to minimize GHG emissions and maximize biodiversity. Given that a 2.1 ton reduction in GHG emissions is equally preferred to a unit increase in biodiversity, we can combine these objectives into a single objective function by converting biodiversity units into GHG equivalents:</a:t>
              </a:r>
            </a:p>
            <a:p>
              <a:endParaRPr lang="en-FI">
                <a:effectLst/>
              </a:endParaRPr>
            </a:p>
            <a:p>
              <a:pPr algn="ctr"/>
              <a:r>
                <a:rPr lang="en-US" sz="1100" b="0" i="0">
                  <a:solidFill>
                    <a:schemeClr val="tx1"/>
                  </a:solidFill>
                  <a:effectLst/>
                  <a:latin typeface="+mn-lt"/>
                  <a:ea typeface="+mn-ea"/>
                  <a:cs typeface="+mn-cs"/>
                </a:rPr>
                <a:t>m</a:t>
              </a:r>
              <a:r>
                <a:rPr lang="en-US" sz="1100" b="0" i="0">
                  <a:solidFill>
                    <a:schemeClr val="tx1"/>
                  </a:solidFill>
                  <a:effectLst/>
                  <a:latin typeface="Cambria Math" panose="02040503050406030204" pitchFamily="18" charset="0"/>
                  <a:ea typeface="+mn-ea"/>
                  <a:cs typeface="+mn-cs"/>
                </a:rPr>
                <a:t>ax</a:t>
              </a:r>
              <a:r>
                <a:rPr lang="en-US" sz="1100" b="0" i="0">
                  <a:solidFill>
                    <a:schemeClr val="tx1"/>
                  </a:solidFill>
                  <a:effectLst/>
                  <a:latin typeface="+mn-lt"/>
                  <a:ea typeface="+mn-ea"/>
                  <a:cs typeface="+mn-cs"/>
                </a:rPr>
                <a:t> z= 2.1∑_(𝑗=1)^20▒〖(𝑏</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a:t>
              </a:r>
              <a:r>
                <a:rPr lang="fi-FI" sz="1100" b="0" i="0">
                  <a:solidFill>
                    <a:schemeClr val="tx1"/>
                  </a:solidFill>
                  <a:effectLst/>
                  <a:latin typeface="+mn-lt"/>
                  <a:ea typeface="+mn-ea"/>
                  <a:cs typeface="+mn-cs"/>
                </a:rPr>
                <a: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  + 𝑏_𝑗^′ 𝑥_𝑗^′)〗</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𝑗</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20</a:t>
              </a:r>
              <a:r>
                <a:rPr lang="en-US" sz="1100" b="0" i="0">
                  <a:solidFill>
                    <a:schemeClr val="tx1"/>
                  </a:solidFill>
                  <a:effectLst/>
                  <a:latin typeface="+mn-lt"/>
                  <a:ea typeface="+mn-ea"/>
                  <a:cs typeface="+mn-cs"/>
                </a:rPr>
                <a:t>▒〖(𝑔</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a:t>
              </a:r>
              <a:r>
                <a:rPr lang="fi-FI" sz="1100" b="0" i="0">
                  <a:solidFill>
                    <a:schemeClr val="tx1"/>
                  </a:solidFill>
                  <a:effectLst/>
                  <a:latin typeface="+mn-lt"/>
                  <a:ea typeface="+mn-ea"/>
                  <a:cs typeface="+mn-cs"/>
                </a:rPr>
                <a: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  + 𝑔_𝑗^′ 𝑥_𝑗^′)〗</a:t>
              </a:r>
              <a:r>
                <a:rPr lang="fi-FI" sz="1100" b="0" i="0">
                  <a:solidFill>
                    <a:schemeClr val="tx1"/>
                  </a:solidFill>
                  <a:effectLst/>
                  <a:latin typeface="+mn-lt"/>
                  <a:ea typeface="+mn-ea"/>
                  <a:cs typeface="+mn-cs"/>
                </a:rPr>
                <a:t> </a:t>
              </a:r>
            </a:p>
            <a:p>
              <a:endParaRPr lang="en-FI">
                <a:effectLst/>
              </a:endParaRPr>
            </a:p>
            <a:p>
              <a:r>
                <a:rPr lang="fi-FI" sz="1100" b="0" i="0">
                  <a:solidFill>
                    <a:schemeClr val="tx1"/>
                  </a:solidFill>
                  <a:effectLst/>
                  <a:latin typeface="+mn-lt"/>
                  <a:ea typeface="+mn-ea"/>
                  <a:cs typeface="+mn-cs"/>
                </a:rPr>
                <a:t>where </a:t>
              </a:r>
              <a:r>
                <a:rPr lang="en-US" sz="1100" b="0" i="0">
                  <a:solidFill>
                    <a:schemeClr val="tx1"/>
                  </a:solidFill>
                  <a:effectLst/>
                  <a:latin typeface="+mn-lt"/>
                  <a:ea typeface="+mn-ea"/>
                  <a:cs typeface="+mn-cs"/>
                </a:rPr>
                <a:t>𝑔</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a:t>
              </a:r>
              <a:r>
                <a:rPr lang="fi-FI" sz="1100" b="0" i="0">
                  <a:solidFill>
                    <a:schemeClr val="tx1"/>
                  </a:solidFill>
                  <a:effectLst/>
                  <a:latin typeface="+mn-lt"/>
                  <a:ea typeface="+mn-ea"/>
                  <a:cs typeface="+mn-cs"/>
                </a:rPr>
                <a:t>​ and </a:t>
              </a:r>
              <a:r>
                <a:rPr lang="en-US" sz="1100" b="0" i="0">
                  <a:solidFill>
                    <a:schemeClr val="tx1"/>
                  </a:solidFill>
                  <a:effectLst/>
                  <a:latin typeface="+mn-lt"/>
                  <a:ea typeface="+mn-ea"/>
                  <a:cs typeface="+mn-cs"/>
                </a:rPr>
                <a:t>𝑔_𝑗^′</a:t>
              </a:r>
              <a:r>
                <a:rPr lang="fi-FI" sz="1100" b="0" i="0">
                  <a:solidFill>
                    <a:schemeClr val="tx1"/>
                  </a:solidFill>
                  <a:effectLst/>
                  <a:latin typeface="+mn-lt"/>
                  <a:ea typeface="+mn-ea"/>
                  <a:cs typeface="+mn-cs"/>
                </a:rPr>
                <a:t>​ are the changes in GHG emissions, and </a:t>
              </a:r>
              <a:r>
                <a:rPr lang="en-US" sz="1100" b="0" i="0">
                  <a:solidFill>
                    <a:schemeClr val="tx1"/>
                  </a:solidFill>
                  <a:effectLst/>
                  <a:latin typeface="+mn-lt"/>
                  <a:ea typeface="+mn-ea"/>
                  <a:cs typeface="+mn-cs"/>
                </a:rPr>
                <a:t>𝑏</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a:t>
              </a:r>
              <a:r>
                <a:rPr lang="fi-FI" sz="1100" b="0" i="0">
                  <a:solidFill>
                    <a:schemeClr val="tx1"/>
                  </a:solidFill>
                  <a:effectLst/>
                  <a:latin typeface="+mn-lt"/>
                  <a:ea typeface="+mn-ea"/>
                  <a:cs typeface="+mn-cs"/>
                </a:rPr>
                <a:t> and </a:t>
              </a:r>
              <a:r>
                <a:rPr lang="en-US" sz="1100" b="0" i="0">
                  <a:solidFill>
                    <a:schemeClr val="tx1"/>
                  </a:solidFill>
                  <a:effectLst/>
                  <a:latin typeface="+mn-lt"/>
                  <a:ea typeface="+mn-ea"/>
                  <a:cs typeface="+mn-cs"/>
                </a:rPr>
                <a:t>𝑏_𝑗^′</a:t>
              </a:r>
              <a:r>
                <a:rPr lang="fi-FI" sz="1100" b="0" i="0">
                  <a:solidFill>
                    <a:schemeClr val="tx1"/>
                  </a:solidFill>
                  <a:effectLst/>
                  <a:latin typeface="+mn-lt"/>
                  <a:ea typeface="+mn-ea"/>
                  <a:cs typeface="+mn-cs"/>
                </a:rPr>
                <a:t> are the changes in biodiversity for restoration and damming, respectively.</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p>
            <a:p>
              <a:endParaRPr lang="en-FI">
                <a:effectLst/>
              </a:endParaRPr>
            </a:p>
            <a:p>
              <a:r>
                <a:rPr lang="en-US" sz="1100" b="1" i="0" baseline="0">
                  <a:solidFill>
                    <a:schemeClr val="tx1"/>
                  </a:solidFill>
                  <a:effectLst/>
                  <a:latin typeface="+mn-lt"/>
                  <a:ea typeface="+mn-ea"/>
                  <a:cs typeface="+mn-cs"/>
                </a:rPr>
                <a:t>- </a:t>
              </a:r>
              <a:r>
                <a:rPr lang="fi-FI" sz="1100" b="1" i="0">
                  <a:solidFill>
                    <a:schemeClr val="tx1"/>
                  </a:solidFill>
                  <a:effectLst/>
                  <a:latin typeface="+mn-lt"/>
                  <a:ea typeface="+mn-ea"/>
                  <a:cs typeface="+mn-cs"/>
                </a:rPr>
                <a:t>Budget constraint:</a:t>
              </a:r>
              <a:endParaRPr lang="en-US" sz="1100" b="0" i="0">
                <a:solidFill>
                  <a:schemeClr val="tx1"/>
                </a:solidFill>
                <a:effectLst/>
                <a:latin typeface="+mn-lt"/>
                <a:ea typeface="+mn-ea"/>
                <a:cs typeface="+mn-cs"/>
              </a:endParaRPr>
            </a:p>
            <a:p>
              <a:pPr/>
              <a:endParaRPr lang="en-US" sz="1100" b="0" i="0">
                <a:solidFill>
                  <a:schemeClr val="tx1"/>
                </a:solidFill>
                <a:effectLst/>
                <a:latin typeface="+mn-lt"/>
                <a:ea typeface="+mn-ea"/>
                <a:cs typeface="+mn-cs"/>
              </a:endParaRPr>
            </a:p>
            <a:p>
              <a:pPr algn="ctr"/>
              <a:r>
                <a:rPr lang="en-US"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∑_(𝑗=1)^20▒〖</a:t>
              </a:r>
              <a:r>
                <a:rPr lang="en-US" sz="1100" b="0" i="0">
                  <a:solidFill>
                    <a:schemeClr val="tx1"/>
                  </a:solidFill>
                  <a:effectLst/>
                  <a:latin typeface="Cambria Math" panose="02040503050406030204" pitchFamily="18" charset="0"/>
                  <a:ea typeface="+mn-ea"/>
                  <a:cs typeface="+mn-cs"/>
                </a:rPr>
                <a:t>(𝑐</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a:t>
              </a:r>
              <a:r>
                <a:rPr lang="fi-FI" sz="1100" b="0" i="0">
                  <a:solidFill>
                    <a:schemeClr val="tx1"/>
                  </a:solidFill>
                  <a:effectLst/>
                  <a:latin typeface="+mn-lt"/>
                  <a:ea typeface="+mn-ea"/>
                  <a:cs typeface="+mn-cs"/>
                </a:rPr>
                <a: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  + </a:t>
              </a:r>
              <a:r>
                <a:rPr lang="en-US" sz="1100" b="0" i="0">
                  <a:solidFill>
                    <a:schemeClr val="tx1"/>
                  </a:solidFill>
                  <a:effectLst/>
                  <a:latin typeface="Cambria Math" panose="02040503050406030204" pitchFamily="18" charset="0"/>
                  <a:ea typeface="+mn-ea"/>
                  <a:cs typeface="+mn-cs"/>
                </a:rPr>
                <a:t>𝑐</a:t>
              </a:r>
              <a:r>
                <a:rPr lang="en-US" sz="1100" b="0" i="0">
                  <a:solidFill>
                    <a:schemeClr val="tx1"/>
                  </a:solidFill>
                  <a:effectLst/>
                  <a:latin typeface="+mn-lt"/>
                  <a:ea typeface="+mn-ea"/>
                  <a:cs typeface="+mn-cs"/>
                </a:rPr>
                <a:t>_𝑗^′ 𝑥_𝑗^′</a:t>
              </a:r>
              <a:r>
                <a:rPr lang="en-US" sz="1100" b="0" i="0">
                  <a:solidFill>
                    <a:schemeClr val="tx1"/>
                  </a:solidFill>
                  <a:effectLst/>
                  <a:latin typeface="Cambria Math" panose="02040503050406030204" pitchFamily="18" charset="0"/>
                  <a:ea typeface="+mn-ea"/>
                  <a:cs typeface="+mn-cs"/>
                </a:rPr>
                <a:t> )−3000𝑠</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Cambria Math" panose="02040503050406030204" pitchFamily="18" charset="0"/>
                  <a:cs typeface="+mn-cs"/>
                </a:rPr>
                <a:t>≤40000</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Here, </a:t>
              </a:r>
              <a:r>
                <a:rPr lang="en-US" sz="1100" b="0" i="0">
                  <a:solidFill>
                    <a:schemeClr val="tx1"/>
                  </a:solidFill>
                  <a:effectLst/>
                  <a:latin typeface="+mn-lt"/>
                  <a:ea typeface="+mn-ea"/>
                  <a:cs typeface="+mn-cs"/>
                </a:rPr>
                <a:t>𝑐</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a:t>
              </a:r>
              <a:r>
                <a:rPr lang="fi-FI" sz="1100" b="0" i="0">
                  <a:solidFill>
                    <a:schemeClr val="tx1"/>
                  </a:solidFill>
                  <a:effectLst/>
                  <a:latin typeface="+mn-lt"/>
                  <a:ea typeface="+mn-ea"/>
                  <a:cs typeface="+mn-cs"/>
                </a:rPr>
                <a:t>​ and </a:t>
              </a:r>
              <a:r>
                <a:rPr lang="en-US" sz="1100" b="0" i="0">
                  <a:solidFill>
                    <a:schemeClr val="tx1"/>
                  </a:solidFill>
                  <a:effectLst/>
                  <a:latin typeface="+mn-lt"/>
                  <a:ea typeface="+mn-ea"/>
                  <a:cs typeface="+mn-cs"/>
                </a:rPr>
                <a:t>𝑐_𝑗^′</a:t>
              </a:r>
              <a:r>
                <a:rPr lang="fi-FI" sz="1100" b="0" i="0">
                  <a:solidFill>
                    <a:schemeClr val="tx1"/>
                  </a:solidFill>
                  <a:effectLst/>
                  <a:latin typeface="+mn-lt"/>
                  <a:ea typeface="+mn-ea"/>
                  <a:cs typeface="+mn-cs"/>
                </a:rPr>
                <a:t>​ are the costs of restoration and damming, respectively. The term </a:t>
              </a:r>
              <a:r>
                <a:rPr lang="en-US" sz="1100" b="0" i="0">
                  <a:solidFill>
                    <a:schemeClr val="tx1"/>
                  </a:solidFill>
                  <a:effectLst/>
                  <a:latin typeface="+mn-lt"/>
                  <a:ea typeface="+mn-ea"/>
                  <a:cs typeface="+mn-cs"/>
                </a:rPr>
                <a:t>−3000</a:t>
              </a:r>
              <a:r>
                <a:rPr lang="en-US" sz="1100" b="0" i="0">
                  <a:solidFill>
                    <a:schemeClr val="tx1"/>
                  </a:solidFill>
                  <a:effectLst/>
                  <a:latin typeface="Cambria Math" panose="02040503050406030204" pitchFamily="18" charset="0"/>
                  <a:ea typeface="+mn-ea"/>
                  <a:cs typeface="+mn-cs"/>
                </a:rPr>
                <a:t>𝑠</a:t>
              </a:r>
              <a:r>
                <a:rPr lang="fi-FI" sz="1100" b="0" i="0">
                  <a:solidFill>
                    <a:schemeClr val="tx1"/>
                  </a:solidFill>
                  <a:effectLst/>
                  <a:latin typeface="+mn-lt"/>
                  <a:ea typeface="+mn-ea"/>
                  <a:cs typeface="+mn-cs"/>
                </a:rPr>
                <a:t> accounts for the cost reduction if damming is implemented on both stands 10 and 11</a:t>
              </a:r>
              <a:r>
                <a:rPr lang="fi-FI" sz="1100" b="0" i="0" baseline="0">
                  <a:solidFill>
                    <a:schemeClr val="tx1"/>
                  </a:solidFill>
                  <a:effectLst/>
                  <a:latin typeface="+mn-lt"/>
                  <a:ea typeface="+mn-ea"/>
                  <a:cs typeface="+mn-cs"/>
                </a:rPr>
                <a:t> (synergy variable s is equal to 1)</a:t>
              </a:r>
              <a:endParaRPr lang="fi-FI" sz="1100" b="0" i="0">
                <a:solidFill>
                  <a:schemeClr val="tx1"/>
                </a:solidFill>
                <a:effectLst/>
                <a:latin typeface="+mn-lt"/>
                <a:ea typeface="+mn-ea"/>
                <a:cs typeface="+mn-cs"/>
              </a:endParaRP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 </a:t>
              </a:r>
              <a:r>
                <a:rPr lang="fi-FI" sz="1100" b="1" i="0">
                  <a:solidFill>
                    <a:schemeClr val="tx1"/>
                  </a:solidFill>
                  <a:effectLst/>
                  <a:latin typeface="+mn-lt"/>
                  <a:ea typeface="+mn-ea"/>
                  <a:cs typeface="+mn-cs"/>
                </a:rPr>
                <a:t>Mutual exclusivity constraints</a:t>
              </a:r>
              <a:endParaRPr lang="en-FI">
                <a:effectLst/>
              </a:endParaRPr>
            </a:p>
            <a:p>
              <a:endParaRPr lang="fi-FI" sz="1100" b="0" i="0">
                <a:solidFill>
                  <a:schemeClr val="tx1"/>
                </a:solidFill>
                <a:effectLst/>
                <a:latin typeface="+mn-lt"/>
                <a:ea typeface="+mn-ea"/>
                <a:cs typeface="+mn-cs"/>
              </a:endParaRPr>
            </a:p>
            <a:p>
              <a:pPr algn="ctr"/>
              <a:r>
                <a:rPr lang="fi-FI" sz="1100" b="0" i="0">
                  <a:solidFill>
                    <a:schemeClr val="tx1"/>
                  </a:solidFill>
                  <a:effectLst/>
                  <a:latin typeface="+mn-lt"/>
                  <a:ea typeface="+mn-ea"/>
                  <a:cs typeface="+mn-cs"/>
                </a:rPr>
                <a:t>For each stand: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mn-lt"/>
                  <a:ea typeface="+mn-ea"/>
                  <a:cs typeface="+mn-cs"/>
                </a:rPr>
                <a:t>𝑥_𝑗^′≤</a:t>
              </a:r>
              <a:r>
                <a:rPr lang="en-US" sz="1100" b="0" i="0">
                  <a:solidFill>
                    <a:schemeClr val="tx1"/>
                  </a:solidFill>
                  <a:effectLst/>
                  <a:latin typeface="Cambria Math" panose="02040503050406030204" pitchFamily="18" charset="0"/>
                  <a:ea typeface="+mn-ea"/>
                  <a:cs typeface="+mn-cs"/>
                </a:rPr>
                <a:t>1</a:t>
              </a:r>
              <a:r>
                <a:rPr lang="fi-FI" sz="1100" b="0" i="1">
                  <a:solidFill>
                    <a:schemeClr val="tx1"/>
                  </a:solidFill>
                  <a:effectLst/>
                  <a:latin typeface="+mn-lt"/>
                  <a:ea typeface="+mn-ea"/>
                  <a:cs typeface="+mn-cs"/>
                </a:rPr>
                <a:t>  </a:t>
              </a:r>
              <a:r>
                <a:rPr lang="fi-FI" sz="1100" b="0" i="0">
                  <a:solidFill>
                    <a:schemeClr val="tx1"/>
                  </a:solidFill>
                  <a:effectLst/>
                  <a:latin typeface="+mn-lt"/>
                  <a:ea typeface="+mn-ea"/>
                  <a:cs typeface="+mn-cs"/>
                </a:rPr>
                <a:t>for all </a:t>
              </a:r>
              <a:r>
                <a:rPr lang="fi-FI" sz="1100" b="0" i="1">
                  <a:solidFill>
                    <a:schemeClr val="tx1"/>
                  </a:solidFill>
                  <a:effectLst/>
                  <a:latin typeface="+mn-lt"/>
                  <a:ea typeface="+mn-ea"/>
                  <a:cs typeface="+mn-cs"/>
                </a:rPr>
                <a:t>j </a:t>
              </a:r>
            </a:p>
            <a:p>
              <a:pPr algn="ctr"/>
              <a:endParaRPr lang="fi-FI" sz="1100" b="0" i="1">
                <a:solidFill>
                  <a:schemeClr val="tx1"/>
                </a:solidFill>
                <a:effectLst/>
                <a:latin typeface="+mn-lt"/>
                <a:ea typeface="+mn-ea"/>
                <a:cs typeface="+mn-cs"/>
              </a:endParaRPr>
            </a:p>
            <a:p>
              <a:r>
                <a:rPr lang="fi-FI" sz="1100" b="0" i="0">
                  <a:solidFill>
                    <a:schemeClr val="tx1"/>
                  </a:solidFill>
                  <a:effectLst/>
                  <a:latin typeface="+mn-lt"/>
                  <a:ea typeface="+mn-ea"/>
                  <a:cs typeface="+mn-cs"/>
                </a:rPr>
                <a:t>This ensures that for each stand, either restoration, damming, or no action is chosen.</a:t>
              </a:r>
              <a:endParaRPr lang="fi-FI" sz="1100" b="0" i="1">
                <a:solidFill>
                  <a:schemeClr val="tx1"/>
                </a:solidFill>
                <a:effectLst/>
                <a:latin typeface="+mn-lt"/>
                <a:ea typeface="+mn-ea"/>
                <a:cs typeface="+mn-cs"/>
              </a:endParaRPr>
            </a:p>
            <a:p>
              <a:endParaRPr lang="fi-FI" sz="1100" b="0" i="1">
                <a:solidFill>
                  <a:schemeClr val="tx1"/>
                </a:solidFill>
                <a:effectLst/>
                <a:latin typeface="+mn-lt"/>
                <a:ea typeface="+mn-ea"/>
                <a:cs typeface="+mn-cs"/>
              </a:endParaRPr>
            </a:p>
            <a:p>
              <a:r>
                <a:rPr lang="fi-FI" sz="1100" b="1" i="0">
                  <a:solidFill>
                    <a:schemeClr val="tx1"/>
                  </a:solidFill>
                  <a:effectLst/>
                  <a:latin typeface="+mn-lt"/>
                  <a:ea typeface="+mn-ea"/>
                  <a:cs typeface="+mn-cs"/>
                </a:rPr>
                <a:t>- Cost synergy constraint:</a:t>
              </a:r>
              <a:endParaRPr lang="en-US" sz="1100" b="0" i="0">
                <a:solidFill>
                  <a:schemeClr val="tx1"/>
                </a:solidFill>
                <a:effectLst/>
                <a:latin typeface="+mn-lt"/>
                <a:ea typeface="+mn-ea"/>
                <a:cs typeface="+mn-cs"/>
              </a:endParaRP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We need to consider 4 cases</a:t>
              </a:r>
              <a:r>
                <a:rPr lang="en-US" sz="1100" b="0" i="0" baseline="0">
                  <a:solidFill>
                    <a:schemeClr val="tx1"/>
                  </a:solidFill>
                  <a:effectLst/>
                  <a:latin typeface="+mn-lt"/>
                  <a:ea typeface="+mn-ea"/>
                  <a:cs typeface="+mn-cs"/>
                </a:rPr>
                <a:t> as follows</a:t>
              </a:r>
            </a:p>
            <a:p>
              <a:endParaRPr lang="en-US" sz="1100" b="0" i="0" baseline="0">
                <a:solidFill>
                  <a:schemeClr val="tx1"/>
                </a:solidFill>
                <a:effectLst/>
                <a:latin typeface="+mn-lt"/>
                <a:ea typeface="+mn-ea"/>
                <a:cs typeface="+mn-cs"/>
              </a:endParaRPr>
            </a:p>
            <a:p>
              <a:pPr/>
              <a:r>
                <a:rPr lang="en-US" sz="1100" b="0">
                  <a:solidFill>
                    <a:schemeClr val="tx1"/>
                  </a:solidFill>
                  <a:effectLst/>
                  <a:ea typeface="+mn-ea"/>
                  <a:cs typeface="+mn-cs"/>
                </a:rPr>
                <a:t>                                                  </a:t>
              </a:r>
              <a:r>
                <a:rPr lang="en-US" sz="1100" b="0" i="0">
                  <a:solidFill>
                    <a:schemeClr val="tx1"/>
                  </a:solidFill>
                  <a:effectLst/>
                  <a:latin typeface="+mn-lt"/>
                  <a:ea typeface="+mn-ea"/>
                  <a:cs typeface="+mn-cs"/>
                </a:rPr>
                <a:t>𝑥_10^′</a:t>
              </a:r>
              <a:r>
                <a:rPr lang="en-US"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𝑥_11^′  </a:t>
              </a:r>
              <a:r>
                <a:rPr lang="en-US"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𝑠</a:t>
              </a:r>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Both stands not damped        0      0       0    (s must be 0 since no stands are damped)</a:t>
              </a:r>
            </a:p>
            <a:p>
              <a:pPr/>
              <a:r>
                <a:rPr lang="en-US" sz="1100" b="0" i="0" baseline="0">
                  <a:solidFill>
                    <a:schemeClr val="tx1"/>
                  </a:solidFill>
                  <a:effectLst/>
                  <a:latin typeface="+mn-lt"/>
                  <a:ea typeface="+mn-ea"/>
                  <a:cs typeface="+mn-cs"/>
                </a:rPr>
                <a:t>Only </a:t>
              </a:r>
              <a:r>
                <a:rPr lang="en-US" sz="1100" b="0" i="0">
                  <a:solidFill>
                    <a:schemeClr val="tx1"/>
                  </a:solidFill>
                  <a:effectLst/>
                  <a:latin typeface="+mn-lt"/>
                  <a:ea typeface="+mn-ea"/>
                  <a:cs typeface="+mn-cs"/>
                </a:rPr>
                <a:t>𝑥_10^′</a:t>
              </a:r>
              <a:r>
                <a:rPr lang="en-US" sz="1100" b="0" i="0" baseline="0">
                  <a:solidFill>
                    <a:schemeClr val="tx1"/>
                  </a:solidFill>
                  <a:effectLst/>
                  <a:latin typeface="+mn-lt"/>
                  <a:ea typeface="+mn-ea"/>
                  <a:cs typeface="+mn-cs"/>
                </a:rPr>
                <a:t> is damped                 1      0       0    (s must be 0 since only one stand is damped)</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Only </a:t>
              </a:r>
              <a:r>
                <a:rPr lang="en-US" sz="1100" b="0" i="0">
                  <a:solidFill>
                    <a:schemeClr val="tx1"/>
                  </a:solidFill>
                  <a:effectLst/>
                  <a:latin typeface="+mn-lt"/>
                  <a:ea typeface="+mn-ea"/>
                  <a:cs typeface="+mn-cs"/>
                </a:rPr>
                <a:t>𝑥_1</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a:t>
              </a:r>
              <a:r>
                <a:rPr lang="en-US" sz="1100" b="0" i="0" baseline="0">
                  <a:solidFill>
                    <a:schemeClr val="tx1"/>
                  </a:solidFill>
                  <a:effectLst/>
                  <a:latin typeface="+mn-lt"/>
                  <a:ea typeface="+mn-ea"/>
                  <a:cs typeface="+mn-cs"/>
                </a:rPr>
                <a:t> is damped                 0      1       0    (s must be 0 since only one stand is damped)</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Both stands are damped        1      1       1    (s must be 1 since both stands are damped)</a:t>
              </a:r>
              <a:endParaRPr lang="en-FI">
                <a:effectLst/>
              </a:endParaRPr>
            </a:p>
            <a:p>
              <a:endParaRPr lang="en-US"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From this table,</a:t>
              </a:r>
              <a:r>
                <a:rPr lang="en-US" sz="1100" b="0" i="0" baseline="0">
                  <a:solidFill>
                    <a:schemeClr val="tx1"/>
                  </a:solidFill>
                  <a:effectLst/>
                  <a:latin typeface="+mn-lt"/>
                  <a:ea typeface="+mn-ea"/>
                  <a:cs typeface="+mn-cs"/>
                </a:rPr>
                <a:t> we can conclude that that in all 4 cases, it must be true that     </a:t>
              </a:r>
              <a:r>
                <a:rPr lang="en-US" sz="1100" b="0" i="0">
                  <a:solidFill>
                    <a:schemeClr val="tx1"/>
                  </a:solidFill>
                  <a:effectLst/>
                  <a:latin typeface="Cambria Math" panose="02040503050406030204" pitchFamily="18" charset="0"/>
                  <a:ea typeface="+mn-ea"/>
                  <a:cs typeface="+mn-cs"/>
                </a:rPr>
                <a:t>𝑠</a:t>
              </a:r>
              <a:r>
                <a:rPr lang="en-US" sz="1100" b="0" i="0">
                  <a:solidFill>
                    <a:schemeClr val="tx1"/>
                  </a:solidFill>
                  <a:effectLst/>
                  <a:latin typeface="+mn-lt"/>
                  <a:ea typeface="+mn-ea"/>
                  <a:cs typeface="+mn-cs"/>
                </a:rPr>
                <a:t>≤𝑥_</a:t>
              </a:r>
              <a:r>
                <a:rPr lang="en-US" sz="1100" b="0" i="0">
                  <a:solidFill>
                    <a:schemeClr val="tx1"/>
                  </a:solidFill>
                  <a:effectLst/>
                  <a:latin typeface="Cambria Math" panose="02040503050406030204" pitchFamily="18" charset="0"/>
                  <a:ea typeface="+mn-ea"/>
                  <a:cs typeface="+mn-cs"/>
                </a:rPr>
                <a:t>10</a:t>
              </a:r>
              <a:r>
                <a:rPr lang="en-US" sz="1100" b="0" i="0">
                  <a:solidFill>
                    <a:schemeClr val="tx1"/>
                  </a:solidFill>
                  <a:effectLst/>
                  <a:latin typeface="+mn-lt"/>
                  <a:ea typeface="+mn-ea"/>
                  <a:cs typeface="+mn-cs"/>
                </a:rPr>
                <a:t>^′</a:t>
              </a:r>
              <a:r>
                <a:rPr lang="fi-FI" sz="1100" b="0" i="0">
                  <a:solidFill>
                    <a:schemeClr val="tx1"/>
                  </a:solidFill>
                  <a:effectLst/>
                  <a:latin typeface="+mn-lt"/>
                  <a:ea typeface="+mn-ea"/>
                  <a:cs typeface="+mn-cs"/>
                </a:rPr>
                <a:t>   and  </a:t>
              </a:r>
              <a:r>
                <a:rPr lang="en-US" sz="1100" b="0" i="0">
                  <a:solidFill>
                    <a:schemeClr val="tx1"/>
                  </a:solidFill>
                  <a:effectLst/>
                  <a:latin typeface="+mn-lt"/>
                  <a:ea typeface="+mn-ea"/>
                  <a:cs typeface="+mn-cs"/>
                </a:rPr>
                <a:t>𝑠≤𝑥_11^′  </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This ensures that the synergy applies only if damming is chosen for both stands.</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Non-negativity and binary constraints</a:t>
              </a:r>
              <a:r>
                <a:rPr lang="fi-FI" sz="1100" b="0" i="0">
                  <a:solidFill>
                    <a:schemeClr val="tx1"/>
                  </a:solidFill>
                  <a:effectLst/>
                  <a:latin typeface="+mn-lt"/>
                  <a:ea typeface="+mn-ea"/>
                  <a:cs typeface="+mn-cs"/>
                </a:rPr>
                <a:t>: </a:t>
              </a:r>
              <a:endParaRPr lang="en-FI">
                <a:effectLst/>
              </a:endParaRPr>
            </a:p>
            <a:p>
              <a:pPr algn="ct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a:t>
              </a:r>
              <a:r>
                <a:rPr lang="en-US" sz="1100" b="0" i="0">
                  <a:solidFill>
                    <a:schemeClr val="tx1"/>
                  </a:solidFill>
                  <a:effectLst/>
                  <a:latin typeface="Cambria Math" panose="02040503050406030204" pitchFamily="18" charset="0"/>
                  <a:ea typeface="+mn-ea"/>
                  <a:cs typeface="+mn-cs"/>
                </a:rPr>
                <a:t>, </a:t>
              </a:r>
              <a:r>
                <a:rPr lang="en-US" sz="1100" b="0" i="0">
                  <a:solidFill>
                    <a:schemeClr val="tx1"/>
                  </a:solidFill>
                  <a:effectLst/>
                  <a:latin typeface="+mn-lt"/>
                  <a:ea typeface="+mn-ea"/>
                  <a:cs typeface="+mn-cs"/>
                </a:rPr>
                <a:t>𝑥_𝑗^′</a:t>
              </a:r>
              <a:r>
                <a:rPr lang="en-US" sz="1100" b="0" i="0">
                  <a:solidFill>
                    <a:schemeClr val="tx1"/>
                  </a:solidFill>
                  <a:effectLst/>
                  <a:latin typeface="Cambria Math" panose="02040503050406030204" pitchFamily="18" charset="0"/>
                  <a:ea typeface="+mn-ea"/>
                  <a:cs typeface="+mn-cs"/>
                </a:rPr>
                <a:t>, 𝑠 </a:t>
              </a:r>
              <a:r>
                <a:rPr lang="en-US" sz="1100" b="0" i="0">
                  <a:solidFill>
                    <a:schemeClr val="tx1"/>
                  </a:solidFill>
                  <a:effectLst/>
                  <a:latin typeface="Cambria Math" panose="02040503050406030204" pitchFamily="18" charset="0"/>
                  <a:ea typeface="Cambria Math" panose="02040503050406030204" pitchFamily="18" charset="0"/>
                  <a:cs typeface="+mn-cs"/>
                </a:rPr>
                <a:t>∈{0;1}</a:t>
              </a:r>
              <a:r>
                <a:rPr lang="fi-FI" sz="1100" b="0" i="0">
                  <a:solidFill>
                    <a:schemeClr val="tx1"/>
                  </a:solidFill>
                  <a:effectLst/>
                  <a:latin typeface="+mn-lt"/>
                  <a:ea typeface="+mn-ea"/>
                  <a:cs typeface="+mn-cs"/>
                </a:rPr>
                <a:t>   for all </a:t>
              </a:r>
              <a:r>
                <a:rPr lang="fi-FI" sz="1100" b="0" i="1">
                  <a:solidFill>
                    <a:schemeClr val="tx1"/>
                  </a:solidFill>
                  <a:effectLst/>
                  <a:latin typeface="+mn-lt"/>
                  <a:ea typeface="+mn-ea"/>
                  <a:cs typeface="+mn-cs"/>
                </a:rPr>
                <a:t>j </a:t>
              </a:r>
              <a:endParaRPr lang="en-US"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r>
                <a:rPr lang="en-US" sz="1100" b="0">
                  <a:solidFill>
                    <a:srgbClr val="FF0000"/>
                  </a:solidFill>
                  <a:effectLst/>
                  <a:latin typeface="+mn-lt"/>
                  <a:ea typeface="+mn-ea"/>
                  <a:cs typeface="+mn-cs"/>
                </a:rPr>
                <a:t>Task (b) Implement the BLP model using spreadsheets.</a:t>
              </a:r>
              <a:r>
                <a:rPr lang="en-US" sz="1100" b="0" baseline="0">
                  <a:solidFill>
                    <a:srgbClr val="FF0000"/>
                  </a:solidFill>
                  <a:effectLst/>
                  <a:latin typeface="+mn-lt"/>
                  <a:ea typeface="+mn-ea"/>
                  <a:cs typeface="+mn-cs"/>
                </a:rPr>
                <a:t> </a:t>
              </a:r>
              <a:r>
                <a:rPr lang="en-US" sz="1100" b="0">
                  <a:solidFill>
                    <a:srgbClr val="FF0000"/>
                  </a:solidFill>
                  <a:effectLst/>
                  <a:latin typeface="+mn-lt"/>
                  <a:ea typeface="+mn-ea"/>
                  <a:cs typeface="+mn-cs"/>
                </a:rPr>
                <a:t>Find the optimal portfolio of actions and report the reduction in GHG emission and the increase in biodiversity (3pts). </a:t>
              </a:r>
              <a:endParaRPr lang="fi-FI" sz="1100" b="0">
                <a:solidFill>
                  <a:srgbClr val="FF0000"/>
                </a:solidFill>
                <a:effectLst/>
                <a:latin typeface="+mn-lt"/>
                <a:ea typeface="+mn-ea"/>
                <a:cs typeface="+mn-cs"/>
              </a:endParaRPr>
            </a:p>
            <a:p>
              <a:r>
                <a:rPr lang="en-US" sz="1100">
                  <a:solidFill>
                    <a:schemeClr val="tx1"/>
                  </a:solidFill>
                  <a:effectLst/>
                  <a:latin typeface="+mn-lt"/>
                  <a:ea typeface="+mn-ea"/>
                  <a:cs typeface="+mn-cs"/>
                </a:rPr>
                <a:t> </a:t>
              </a:r>
            </a:p>
            <a:p>
              <a:r>
                <a:rPr lang="en-US" sz="1100" b="0" i="0" baseline="0">
                  <a:solidFill>
                    <a:schemeClr val="tx1"/>
                  </a:solidFill>
                  <a:effectLst/>
                  <a:latin typeface="+mn-lt"/>
                  <a:ea typeface="+mn-ea"/>
                  <a:cs typeface="+mn-cs"/>
                </a:rPr>
                <a:t>The BLP model has been implemented on the right </a:t>
              </a:r>
            </a:p>
            <a:p>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The optimal portfolio of actions is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tx1"/>
                </a:solidFill>
                <a:effectLst/>
                <a:latin typeface="+mn-lt"/>
                <a:ea typeface="+mn-ea"/>
                <a:cs typeface="+mn-cs"/>
              </a:endParaRPr>
            </a:p>
            <a:p>
              <a:r>
                <a:rPr lang="fi-FI" sz="1100" b="1" i="0">
                  <a:solidFill>
                    <a:schemeClr val="tx1"/>
                  </a:solidFill>
                  <a:effectLst/>
                  <a:latin typeface="+mn-lt"/>
                  <a:ea typeface="+mn-ea"/>
                  <a:cs typeface="+mn-cs"/>
                </a:rPr>
                <a:t>Stand 1</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2</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3</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4</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5</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6</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7</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8</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9</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10</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11</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12</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13</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14</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15</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16</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17</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18</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19</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20</a:t>
              </a:r>
              <a:r>
                <a:rPr lang="fi-FI" sz="1100" b="0" i="0">
                  <a:solidFill>
                    <a:schemeClr val="tx1"/>
                  </a:solidFill>
                  <a:effectLst/>
                  <a:latin typeface="+mn-lt"/>
                  <a:ea typeface="+mn-ea"/>
                  <a:cs typeface="+mn-cs"/>
                </a:rPr>
                <a:t>: No action</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latin typeface="+mn-lt"/>
                  <a:ea typeface="+mn-ea"/>
                  <a:cs typeface="+mn-cs"/>
                </a:rPr>
                <a:t>The reported the reduction in GHG emission is </a:t>
              </a:r>
              <a:r>
                <a:rPr lang="en-US" sz="1100" b="1">
                  <a:solidFill>
                    <a:schemeClr val="tx1"/>
                  </a:solidFill>
                  <a:effectLst/>
                  <a:latin typeface="+mn-lt"/>
                  <a:ea typeface="+mn-ea"/>
                  <a:cs typeface="+mn-cs"/>
                </a:rPr>
                <a:t>298.86</a:t>
              </a:r>
              <a:r>
                <a:rPr lang="en-US" sz="1100" b="0">
                  <a:solidFill>
                    <a:schemeClr val="tx1"/>
                  </a:solidFill>
                  <a:effectLst/>
                  <a:latin typeface="+mn-lt"/>
                  <a:ea typeface="+mn-ea"/>
                  <a:cs typeface="+mn-cs"/>
                </a:rPr>
                <a:t> CO2 tons</a:t>
              </a:r>
              <a:endParaRPr lang="en-US">
                <a:effectLst/>
              </a:endParaRPr>
            </a:p>
            <a:p>
              <a:endParaRPr lang="en-US" sz="1100" b="0">
                <a:solidFill>
                  <a:schemeClr val="tx1"/>
                </a:solidFill>
                <a:effectLst/>
                <a:latin typeface="+mn-lt"/>
                <a:ea typeface="+mn-ea"/>
                <a:cs typeface="+mn-cs"/>
              </a:endParaRPr>
            </a:p>
            <a:p>
              <a:r>
                <a:rPr lang="en-US" sz="1100" b="0">
                  <a:solidFill>
                    <a:schemeClr val="tx1"/>
                  </a:solidFill>
                  <a:effectLst/>
                  <a:latin typeface="+mn-lt"/>
                  <a:ea typeface="+mn-ea"/>
                  <a:cs typeface="+mn-cs"/>
                </a:rPr>
                <a:t>The reported increase in biodiversity is </a:t>
              </a:r>
              <a:r>
                <a:rPr lang="en-US" sz="1100" b="1">
                  <a:solidFill>
                    <a:schemeClr val="tx1"/>
                  </a:solidFill>
                  <a:effectLst/>
                  <a:latin typeface="+mn-lt"/>
                  <a:ea typeface="+mn-ea"/>
                  <a:cs typeface="+mn-cs"/>
                </a:rPr>
                <a:t>152 </a:t>
              </a:r>
              <a:endParaRPr lang="en-US" sz="1100" b="1" i="0" u="none" strike="noStrike">
                <a:solidFill>
                  <a:schemeClr val="tx1"/>
                </a:solidFill>
                <a:effectLst/>
                <a:latin typeface="+mn-lt"/>
                <a:ea typeface="+mn-ea"/>
                <a:cs typeface="+mn-cs"/>
              </a:endParaRPr>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2</xdr:row>
      <xdr:rowOff>0</xdr:rowOff>
    </xdr:from>
    <xdr:ext cx="6143625" cy="8978348"/>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06432EEE-D939-45B8-8080-4E95A809494D}"/>
                </a:ext>
              </a:extLst>
            </xdr:cNvPr>
            <xdr:cNvSpPr txBox="1"/>
          </xdr:nvSpPr>
          <xdr:spPr>
            <a:xfrm>
              <a:off x="609600" y="365760"/>
              <a:ext cx="6143625" cy="8978348"/>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Covering problem (6 pts)</a:t>
              </a:r>
            </a:p>
            <a:p>
              <a:endParaRPr lang="en-US" sz="1100" b="0" i="0" u="none" strike="noStrike" baseline="0">
                <a:solidFill>
                  <a:schemeClr val="tx1"/>
                </a:solidFill>
                <a:effectLst/>
                <a:latin typeface="+mn-lt"/>
                <a:ea typeface="+mn-ea"/>
                <a:cs typeface="+mn-cs"/>
              </a:endParaRPr>
            </a:p>
            <a:p>
              <a:r>
                <a:rPr lang="en-US" sz="1100">
                  <a:solidFill>
                    <a:schemeClr val="tx1"/>
                  </a:solidFill>
                  <a:effectLst/>
                  <a:latin typeface="+mn-lt"/>
                  <a:ea typeface="+mn-ea"/>
                  <a:cs typeface="+mn-cs"/>
                </a:rPr>
                <a:t>A specific region (maakunta) in Finland needs to decide on the locations of healthcare clinics to serve its municipalities (labelled A-G for confidentiality). Each clinic can serve all those municipalities that are within a 30 minutes' driving distance. The travel times between the municipalities are given in Table 1. Moreover, the</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cost of constructing a clinic varies across the municipalities. Projections of these costs are given in Table 2.</a:t>
              </a:r>
            </a:p>
            <a:p>
              <a:endParaRPr lang="en-US">
                <a:effectLst/>
              </a:endParaRPr>
            </a:p>
            <a:p>
              <a:r>
                <a:rPr lang="en-US" sz="1100">
                  <a:solidFill>
                    <a:srgbClr val="FF0000"/>
                  </a:solidFill>
                  <a:effectLst/>
                  <a:latin typeface="+mn-lt"/>
                  <a:ea typeface="+mn-ea"/>
                  <a:cs typeface="+mn-cs"/>
                </a:rPr>
                <a:t>Task</a:t>
              </a:r>
              <a:r>
                <a:rPr lang="en-US" sz="1100" baseline="0">
                  <a:solidFill>
                    <a:srgbClr val="FF0000"/>
                  </a:solidFill>
                  <a:effectLst/>
                  <a:latin typeface="+mn-lt"/>
                  <a:ea typeface="+mn-ea"/>
                  <a:cs typeface="+mn-cs"/>
                </a:rPr>
                <a:t> (a):</a:t>
              </a:r>
              <a:r>
                <a:rPr lang="en-US" sz="1100">
                  <a:solidFill>
                    <a:srgbClr val="FF0000"/>
                  </a:solidFill>
                  <a:effectLst/>
                  <a:latin typeface="+mn-lt"/>
                  <a:ea typeface="+mn-ea"/>
                  <a:cs typeface="+mn-cs"/>
                </a:rPr>
                <a:t> Mathematically formulate a BLP model that identifies those municipalities to which clinics should be built so that the total construction costs are minimized and all municipalities have a clinic within a 30 minute driving distance. Use decision variables</a:t>
              </a:r>
              <a:r>
                <a:rPr lang="en-US" sz="1100" b="0">
                  <a:solidFill>
                    <a:srgbClr val="FF0000"/>
                  </a:solidFill>
                  <a:effectLst/>
                  <a:latin typeface="+mn-lt"/>
                  <a:ea typeface="+mn-ea"/>
                  <a:cs typeface="+mn-cs"/>
                </a:rPr>
                <a:t> </a:t>
              </a:r>
              <a14:m>
                <m:oMath xmlns:m="http://schemas.openxmlformats.org/officeDocument/2006/math">
                  <m:sSub>
                    <m:sSubPr>
                      <m:ctrlPr>
                        <a:rPr lang="en-US" sz="1100" b="0" i="1">
                          <a:solidFill>
                            <a:srgbClr val="FF0000"/>
                          </a:solidFill>
                          <a:effectLst/>
                          <a:latin typeface="Cambria Math" panose="02040503050406030204" pitchFamily="18" charset="0"/>
                          <a:ea typeface="+mn-ea"/>
                          <a:cs typeface="+mn-cs"/>
                        </a:rPr>
                      </m:ctrlPr>
                    </m:sSubPr>
                    <m:e>
                      <m:r>
                        <a:rPr lang="en-US" sz="1100" b="0" i="1">
                          <a:solidFill>
                            <a:srgbClr val="FF0000"/>
                          </a:solidFill>
                          <a:effectLst/>
                          <a:latin typeface="Cambria Math" panose="02040503050406030204" pitchFamily="18" charset="0"/>
                          <a:ea typeface="+mn-ea"/>
                          <a:cs typeface="+mn-cs"/>
                        </a:rPr>
                        <m:t>𝑥</m:t>
                      </m:r>
                    </m:e>
                    <m:sub>
                      <m:r>
                        <a:rPr lang="en-US" sz="1100" b="0" i="1">
                          <a:solidFill>
                            <a:srgbClr val="FF0000"/>
                          </a:solidFill>
                          <a:effectLst/>
                          <a:latin typeface="Cambria Math" panose="02040503050406030204" pitchFamily="18" charset="0"/>
                          <a:ea typeface="+mn-ea"/>
                          <a:cs typeface="+mn-cs"/>
                        </a:rPr>
                        <m:t>𝐴</m:t>
                      </m:r>
                    </m:sub>
                  </m:sSub>
                  <m:r>
                    <a:rPr lang="en-US" sz="1100" b="0" i="1">
                      <a:solidFill>
                        <a:srgbClr val="FF0000"/>
                      </a:solidFill>
                      <a:effectLst/>
                      <a:latin typeface="Cambria Math" panose="02040503050406030204" pitchFamily="18" charset="0"/>
                      <a:ea typeface="+mn-ea"/>
                      <a:cs typeface="+mn-cs"/>
                    </a:rPr>
                    <m:t>,…, </m:t>
                  </m:r>
                  <m:sSub>
                    <m:sSubPr>
                      <m:ctrlPr>
                        <a:rPr lang="en-US" sz="1100" b="0" i="1">
                          <a:solidFill>
                            <a:srgbClr val="FF0000"/>
                          </a:solidFill>
                          <a:effectLst/>
                          <a:latin typeface="Cambria Math" panose="02040503050406030204" pitchFamily="18" charset="0"/>
                          <a:ea typeface="+mn-ea"/>
                          <a:cs typeface="+mn-cs"/>
                        </a:rPr>
                      </m:ctrlPr>
                    </m:sSubPr>
                    <m:e>
                      <m:r>
                        <a:rPr lang="en-US" sz="1100" b="0" i="1">
                          <a:solidFill>
                            <a:srgbClr val="FF0000"/>
                          </a:solidFill>
                          <a:effectLst/>
                          <a:latin typeface="Cambria Math" panose="02040503050406030204" pitchFamily="18" charset="0"/>
                          <a:ea typeface="+mn-ea"/>
                          <a:cs typeface="+mn-cs"/>
                        </a:rPr>
                        <m:t>𝑥</m:t>
                      </m:r>
                    </m:e>
                    <m:sub>
                      <m:r>
                        <a:rPr lang="en-US" sz="1100" b="0" i="1">
                          <a:solidFill>
                            <a:srgbClr val="FF0000"/>
                          </a:solidFill>
                          <a:effectLst/>
                          <a:latin typeface="Cambria Math" panose="02040503050406030204" pitchFamily="18" charset="0"/>
                          <a:ea typeface="+mn-ea"/>
                          <a:cs typeface="+mn-cs"/>
                        </a:rPr>
                        <m:t>𝐺</m:t>
                      </m:r>
                    </m:sub>
                  </m:sSub>
                  <m:r>
                    <a:rPr lang="en-US" sz="1100" b="0" i="1">
                      <a:solidFill>
                        <a:srgbClr val="FF0000"/>
                      </a:solidFill>
                      <a:effectLst/>
                      <a:latin typeface="Cambria Math" panose="02040503050406030204" pitchFamily="18" charset="0"/>
                      <a:ea typeface="+mn-ea"/>
                      <a:cs typeface="+mn-cs"/>
                    </a:rPr>
                    <m:t>∈</m:t>
                  </m:r>
                  <m:d>
                    <m:dPr>
                      <m:begChr m:val="{"/>
                      <m:endChr m:val="}"/>
                      <m:ctrlPr>
                        <a:rPr lang="en-US" sz="1100" b="0" i="1">
                          <a:solidFill>
                            <a:srgbClr val="FF0000"/>
                          </a:solidFill>
                          <a:effectLst/>
                          <a:latin typeface="Cambria Math" panose="02040503050406030204" pitchFamily="18" charset="0"/>
                          <a:ea typeface="+mn-ea"/>
                          <a:cs typeface="+mn-cs"/>
                        </a:rPr>
                      </m:ctrlPr>
                    </m:dPr>
                    <m:e>
                      <m:r>
                        <a:rPr lang="en-US" sz="1100" b="0" i="1">
                          <a:solidFill>
                            <a:srgbClr val="FF0000"/>
                          </a:solidFill>
                          <a:effectLst/>
                          <a:latin typeface="Cambria Math" panose="02040503050406030204" pitchFamily="18" charset="0"/>
                          <a:ea typeface="+mn-ea"/>
                          <a:cs typeface="+mn-cs"/>
                        </a:rPr>
                        <m:t>0,1</m:t>
                      </m:r>
                    </m:e>
                  </m:d>
                </m:oMath>
              </a14:m>
              <a:r>
                <a:rPr lang="en-US" sz="1100">
                  <a:solidFill>
                    <a:srgbClr val="FF0000"/>
                  </a:solidFill>
                  <a:effectLst/>
                  <a:latin typeface="+mn-lt"/>
                  <a:ea typeface="+mn-ea"/>
                  <a:cs typeface="+mn-cs"/>
                </a:rPr>
                <a:t>. (3</a:t>
              </a:r>
              <a:r>
                <a:rPr lang="en-US" sz="1100" baseline="0">
                  <a:solidFill>
                    <a:srgbClr val="FF0000"/>
                  </a:solidFill>
                  <a:effectLst/>
                  <a:latin typeface="+mn-lt"/>
                  <a:ea typeface="+mn-ea"/>
                  <a:cs typeface="+mn-cs"/>
                </a:rPr>
                <a:t> </a:t>
              </a:r>
              <a:r>
                <a:rPr lang="en-US" sz="1100">
                  <a:solidFill>
                    <a:srgbClr val="FF0000"/>
                  </a:solidFill>
                  <a:effectLst/>
                  <a:latin typeface="+mn-lt"/>
                  <a:ea typeface="+mn-ea"/>
                  <a:cs typeface="+mn-cs"/>
                </a:rPr>
                <a:t>pts)</a:t>
              </a:r>
            </a:p>
            <a:p>
              <a:endParaRPr lang="en-US" sz="1100">
                <a:solidFill>
                  <a:srgbClr val="FF0000"/>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Binary Linear Programming Model</a:t>
              </a:r>
              <a:endParaRPr lang="en-FI">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US" sz="110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a:solidFill>
                    <a:schemeClr val="tx1"/>
                  </a:solidFill>
                  <a:effectLst/>
                  <a:latin typeface="+mn-lt"/>
                  <a:ea typeface="+mn-ea"/>
                  <a:cs typeface="+mn-cs"/>
                </a:rPr>
                <a:t>Number of decision variables is 7.</a:t>
              </a:r>
              <a:r>
                <a:rPr lang="fi-FI" sz="1100" b="0" i="0" baseline="0">
                  <a:solidFill>
                    <a:schemeClr val="tx1"/>
                  </a:solidFill>
                  <a:effectLst/>
                  <a:latin typeface="+mn-lt"/>
                  <a:ea typeface="+mn-ea"/>
                  <a:cs typeface="+mn-cs"/>
                </a:rPr>
                <a:t> They are b</a:t>
              </a:r>
              <a:r>
                <a:rPr lang="fi-FI" sz="1100" b="0" i="0">
                  <a:solidFill>
                    <a:schemeClr val="tx1"/>
                  </a:solidFill>
                  <a:effectLst/>
                  <a:latin typeface="+mn-lt"/>
                  <a:ea typeface="+mn-ea"/>
                  <a:cs typeface="+mn-cs"/>
                </a:rPr>
                <a:t>inary (0 or 1), indicating whether to build a clinic in each municipality.</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The objective is to minimize the total construction cost. Thus, the objective function is:</a:t>
              </a:r>
            </a:p>
            <a:p>
              <a:endParaRPr lang="en-FI">
                <a:effectLst/>
              </a:endParaRPr>
            </a:p>
            <a:p>
              <a:pPr/>
              <a14:m>
                <m:oMathPara xmlns:m="http://schemas.openxmlformats.org/officeDocument/2006/math">
                  <m:oMathParaPr>
                    <m:jc m:val="centerGroup"/>
                  </m:oMathParaPr>
                  <m:oMath xmlns:m="http://schemas.openxmlformats.org/officeDocument/2006/math">
                    <m:func>
                      <m:funcPr>
                        <m:ctrlPr>
                          <a:rPr lang="en-US" sz="1100" b="0" i="1">
                            <a:solidFill>
                              <a:schemeClr val="tx1"/>
                            </a:solidFill>
                            <a:effectLst/>
                            <a:latin typeface="Cambria Math" panose="02040503050406030204" pitchFamily="18" charset="0"/>
                            <a:ea typeface="+mn-ea"/>
                            <a:cs typeface="+mn-cs"/>
                          </a:rPr>
                        </m:ctrlPr>
                      </m:funcPr>
                      <m:fName>
                        <m:r>
                          <m:rPr>
                            <m:sty m:val="p"/>
                          </m:rPr>
                          <a:rPr lang="en-US" sz="1100" b="0" i="0">
                            <a:solidFill>
                              <a:schemeClr val="tx1"/>
                            </a:solidFill>
                            <a:effectLst/>
                            <a:latin typeface="Cambria Math" panose="02040503050406030204" pitchFamily="18" charset="0"/>
                            <a:ea typeface="+mn-ea"/>
                            <a:cs typeface="+mn-cs"/>
                          </a:rPr>
                          <m:t>min</m:t>
                        </m:r>
                        <m:r>
                          <a:rPr lang="en-US" sz="1100" b="0" i="1">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𝑧</m:t>
                        </m:r>
                        <m:r>
                          <a:rPr lang="en-US" sz="1100" b="0" i="1">
                            <a:solidFill>
                              <a:schemeClr val="tx1"/>
                            </a:solidFill>
                            <a:effectLst/>
                            <a:latin typeface="Cambria Math" panose="02040503050406030204" pitchFamily="18" charset="0"/>
                            <a:ea typeface="+mn-ea"/>
                            <a:cs typeface="+mn-cs"/>
                          </a:rPr>
                          <m:t>=</m:t>
                        </m:r>
                      </m:fName>
                      <m:e>
                        <m:r>
                          <a:rPr lang="fi-FI" sz="1100" b="0" i="1">
                            <a:solidFill>
                              <a:schemeClr val="tx1"/>
                            </a:solidFill>
                            <a:effectLst/>
                            <a:latin typeface="Cambria Math" panose="02040503050406030204" pitchFamily="18" charset="0"/>
                            <a:ea typeface="+mn-ea"/>
                            <a:cs typeface="+mn-cs"/>
                          </a:rPr>
                          <m:t>3</m:t>
                        </m:r>
                        <m:r>
                          <a:rPr lang="en-US" sz="1100" b="0" i="1">
                            <a:solidFill>
                              <a:schemeClr val="tx1"/>
                            </a:solidFill>
                            <a:effectLst/>
                            <a:latin typeface="Cambria Math" panose="02040503050406030204" pitchFamily="18" charset="0"/>
                            <a:ea typeface="+mn-ea"/>
                            <a:cs typeface="+mn-cs"/>
                          </a:rPr>
                          <m:t>.1</m:t>
                        </m:r>
                        <m:r>
                          <a:rPr lang="fi-FI" sz="1100" b="0" i="1">
                            <a:solidFill>
                              <a:schemeClr val="tx1"/>
                            </a:solidFill>
                            <a:effectLst/>
                            <a:latin typeface="Cambria Math" panose="02040503050406030204" pitchFamily="18" charset="0"/>
                            <a:ea typeface="+mn-ea"/>
                            <a:cs typeface="+mn-cs"/>
                          </a:rPr>
                          <m:t>5</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𝐴</m:t>
                            </m:r>
                          </m:sub>
                        </m:sSub>
                        <m:r>
                          <a:rPr lang="en-US" sz="1100" b="0" i="1">
                            <a:solidFill>
                              <a:schemeClr val="tx1"/>
                            </a:solidFill>
                            <a:effectLst/>
                            <a:latin typeface="Cambria Math" panose="02040503050406030204" pitchFamily="18" charset="0"/>
                            <a:ea typeface="+mn-ea"/>
                            <a:cs typeface="+mn-cs"/>
                          </a:rPr>
                          <m:t>+3.6</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𝐵</m:t>
                            </m:r>
                          </m:sub>
                        </m:sSub>
                        <m:r>
                          <a:rPr lang="en-US" sz="1100" b="0" i="1">
                            <a:solidFill>
                              <a:schemeClr val="tx1"/>
                            </a:solidFill>
                            <a:effectLst/>
                            <a:latin typeface="Cambria Math" panose="02040503050406030204" pitchFamily="18" charset="0"/>
                            <a:ea typeface="+mn-ea"/>
                            <a:cs typeface="+mn-cs"/>
                          </a:rPr>
                          <m:t>+3.15</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𝐶</m:t>
                            </m:r>
                          </m:sub>
                        </m:sSub>
                        <m:r>
                          <a:rPr lang="en-US" sz="1100" b="0" i="1">
                            <a:solidFill>
                              <a:schemeClr val="tx1"/>
                            </a:solidFill>
                            <a:effectLst/>
                            <a:latin typeface="Cambria Math" panose="02040503050406030204" pitchFamily="18" charset="0"/>
                            <a:ea typeface="+mn-ea"/>
                            <a:cs typeface="+mn-cs"/>
                          </a:rPr>
                          <m:t>+4.05</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𝐷</m:t>
                            </m:r>
                          </m:sub>
                        </m:sSub>
                        <m:r>
                          <a:rPr lang="en-US" sz="1100" b="0" i="1">
                            <a:solidFill>
                              <a:schemeClr val="tx1"/>
                            </a:solidFill>
                            <a:effectLst/>
                            <a:latin typeface="Cambria Math" panose="02040503050406030204" pitchFamily="18" charset="0"/>
                            <a:ea typeface="+mn-ea"/>
                            <a:cs typeface="+mn-cs"/>
                          </a:rPr>
                          <m:t>+2.85</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𝐸</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2.7</m:t>
                            </m:r>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𝐹</m:t>
                            </m:r>
                          </m:sub>
                        </m:sSub>
                      </m:e>
                    </m:func>
                    <m:r>
                      <a:rPr lang="en-US" sz="1100" b="0" i="0">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3.6</m:t>
                        </m:r>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𝐺</m:t>
                        </m:r>
                      </m:sub>
                    </m:sSub>
                  </m:oMath>
                </m:oMathPara>
              </a14:m>
              <a:endParaRPr lang="fi-FI" sz="1100" b="0" i="0">
                <a:solidFill>
                  <a:schemeClr val="tx1"/>
                </a:solidFill>
                <a:effectLst/>
                <a:latin typeface="+mn-lt"/>
                <a:ea typeface="+mn-ea"/>
                <a:cs typeface="+mn-cs"/>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We need to ensure that every municipality has access to a clinic within a 30 minutes' driving distance.</a:t>
              </a:r>
            </a:p>
            <a:p>
              <a:r>
                <a:rPr lang="fi-FI" sz="1100" b="0" i="0">
                  <a:solidFill>
                    <a:schemeClr val="tx1"/>
                  </a:solidFill>
                  <a:effectLst/>
                  <a:latin typeface="+mn-lt"/>
                  <a:ea typeface="+mn-ea"/>
                  <a:cs typeface="+mn-cs"/>
                </a:rPr>
                <a:t>As a result,</a:t>
              </a:r>
              <a:r>
                <a:rPr lang="fi-FI" sz="1100" b="0" i="0" baseline="0">
                  <a:solidFill>
                    <a:schemeClr val="tx1"/>
                  </a:solidFill>
                  <a:effectLst/>
                  <a:latin typeface="+mn-lt"/>
                  <a:ea typeface="+mn-ea"/>
                  <a:cs typeface="+mn-cs"/>
                </a:rPr>
                <a:t> for each municipality, we only consider building a clinic that is within 30 minutes driving or inside the municipality itself, and omitting those with more than 30 minutes driving. We can obtain 7 constraints as follows</a:t>
              </a:r>
            </a:p>
            <a:p>
              <a:endParaRPr lang="en-FI">
                <a:effectLst/>
              </a:endParaRPr>
            </a:p>
            <a:p>
              <a:r>
                <a:rPr lang="en-US" sz="1100" b="1" i="0" baseline="0">
                  <a:solidFill>
                    <a:schemeClr val="tx1"/>
                  </a:solidFill>
                  <a:effectLst/>
                  <a:latin typeface="+mn-lt"/>
                  <a:ea typeface="+mn-ea"/>
                  <a:cs typeface="+mn-cs"/>
                </a:rPr>
                <a:t>- </a:t>
              </a:r>
              <a:r>
                <a:rPr lang="fi-FI" b="1">
                  <a:effectLst/>
                </a:rPr>
                <a:t>Municipality A</a:t>
              </a:r>
              <a:r>
                <a:rPr lang="fi-FI"/>
                <a:t> (clinic in A or B):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𝐴</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𝐵</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𝐶</m:t>
                      </m:r>
                    </m:sub>
                  </m:sSub>
                  <m:r>
                    <a:rPr lang="en-US" sz="1100" b="0" i="1">
                      <a:solidFill>
                        <a:schemeClr val="tx1"/>
                      </a:solidFill>
                      <a:effectLst/>
                      <a:latin typeface="Cambria Math" panose="02040503050406030204" pitchFamily="18" charset="0"/>
                      <a:ea typeface="Cambria Math" panose="02040503050406030204" pitchFamily="18" charset="0"/>
                      <a:cs typeface="+mn-cs"/>
                    </a:rPr>
                    <m:t>≥1</m:t>
                  </m:r>
                </m:oMath>
              </a14:m>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1" i="0">
                  <a:solidFill>
                    <a:schemeClr val="tx1"/>
                  </a:solidFill>
                  <a:effectLst/>
                  <a:latin typeface="+mn-lt"/>
                  <a:ea typeface="+mn-ea"/>
                  <a:cs typeface="+mn-cs"/>
                </a:rPr>
                <a:t>- Municipality B</a:t>
              </a:r>
              <a:r>
                <a:rPr lang="fi-FI" sz="1100" b="0" i="0">
                  <a:solidFill>
                    <a:schemeClr val="tx1"/>
                  </a:solidFill>
                  <a:effectLst/>
                  <a:latin typeface="+mn-lt"/>
                  <a:ea typeface="+mn-ea"/>
                  <a:cs typeface="+mn-cs"/>
                </a:rPr>
                <a:t> (clinic in A, B, C, or D):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𝐴</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𝐵</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𝐷</m:t>
                      </m:r>
                    </m:sub>
                  </m:sSub>
                  <m:r>
                    <a:rPr lang="en-US" sz="1100" b="0" i="1">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endParaRPr lang="en-US" sz="1100" b="1" i="0" baseline="0">
                <a:solidFill>
                  <a:schemeClr val="tx1"/>
                </a:solidFill>
                <a:effectLst/>
                <a:latin typeface="+mn-lt"/>
                <a:ea typeface="+mn-ea"/>
                <a:cs typeface="+mn-cs"/>
              </a:endParaRPr>
            </a:p>
            <a:p>
              <a:r>
                <a:rPr lang="fi-FI" sz="1100" b="1" i="0">
                  <a:solidFill>
                    <a:schemeClr val="tx1"/>
                  </a:solidFill>
                  <a:effectLst/>
                  <a:latin typeface="+mn-lt"/>
                  <a:ea typeface="+mn-ea"/>
                  <a:cs typeface="+mn-cs"/>
                </a:rPr>
                <a:t>- Municipality C</a:t>
              </a:r>
              <a:r>
                <a:rPr lang="fi-FI" sz="1100" b="0" i="0">
                  <a:solidFill>
                    <a:schemeClr val="tx1"/>
                  </a:solidFill>
                  <a:effectLst/>
                  <a:latin typeface="+mn-lt"/>
                  <a:ea typeface="+mn-ea"/>
                  <a:cs typeface="+mn-cs"/>
                </a:rPr>
                <a:t> (clinic in B, C, D, or G):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𝐴</m:t>
                          </m:r>
                        </m:sub>
                      </m:sSub>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𝐶</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𝐷</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𝐺</m:t>
                      </m:r>
                    </m:sub>
                  </m:sSub>
                  <m:r>
                    <a:rPr lang="en-US" sz="1100" b="0" i="1">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p>
            <a:p>
              <a:r>
                <a:rPr lang="fi-FI" sz="1100" b="1" i="0">
                  <a:solidFill>
                    <a:schemeClr val="tx1"/>
                  </a:solidFill>
                  <a:effectLst/>
                  <a:latin typeface="+mn-lt"/>
                  <a:ea typeface="+mn-ea"/>
                  <a:cs typeface="+mn-cs"/>
                </a:rPr>
                <a:t>- Municipality D</a:t>
              </a:r>
              <a:r>
                <a:rPr lang="fi-FI" sz="1100" b="0" i="0">
                  <a:solidFill>
                    <a:schemeClr val="tx1"/>
                  </a:solidFill>
                  <a:effectLst/>
                  <a:latin typeface="+mn-lt"/>
                  <a:ea typeface="+mn-ea"/>
                  <a:cs typeface="+mn-cs"/>
                </a:rPr>
                <a:t> (clinic in B, C, D, or F):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𝐵</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𝐶</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𝐷</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𝐹</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𝐺</m:t>
                      </m:r>
                    </m:sub>
                  </m:sSub>
                  <m:r>
                    <a:rPr lang="en-US" sz="1100" b="0" i="1">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p>
            <a:p>
              <a:r>
                <a:rPr lang="fi-FI" sz="1100" b="1" i="0">
                  <a:solidFill>
                    <a:schemeClr val="tx1"/>
                  </a:solidFill>
                  <a:effectLst/>
                  <a:latin typeface="+mn-lt"/>
                  <a:ea typeface="+mn-ea"/>
                  <a:cs typeface="+mn-cs"/>
                </a:rPr>
                <a:t>- Municipality E</a:t>
              </a:r>
              <a:r>
                <a:rPr lang="fi-FI" sz="1100" b="0" i="0">
                  <a:solidFill>
                    <a:schemeClr val="tx1"/>
                  </a:solidFill>
                  <a:effectLst/>
                  <a:latin typeface="+mn-lt"/>
                  <a:ea typeface="+mn-ea"/>
                  <a:cs typeface="+mn-cs"/>
                </a:rPr>
                <a:t> (clinic in D, E, or F):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𝐸</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𝐹</m:t>
                      </m:r>
                    </m:sub>
                  </m:sSub>
                  <m:r>
                    <a:rPr lang="en-US" sz="1100" b="0" i="1">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p>
            <a:p>
              <a:r>
                <a:rPr lang="fi-FI" sz="1100" b="1" i="0">
                  <a:solidFill>
                    <a:schemeClr val="tx1"/>
                  </a:solidFill>
                  <a:effectLst/>
                  <a:latin typeface="+mn-lt"/>
                  <a:ea typeface="+mn-ea"/>
                  <a:cs typeface="+mn-cs"/>
                </a:rPr>
                <a:t>- Municipality F</a:t>
              </a:r>
              <a:r>
                <a:rPr lang="fi-FI" sz="1100" b="0" i="0">
                  <a:solidFill>
                    <a:schemeClr val="tx1"/>
                  </a:solidFill>
                  <a:effectLst/>
                  <a:latin typeface="+mn-lt"/>
                  <a:ea typeface="+mn-ea"/>
                  <a:cs typeface="+mn-cs"/>
                </a:rPr>
                <a:t> (clinic in D, E, or F):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𝐷</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𝐸</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𝐹</m:t>
                      </m:r>
                    </m:sub>
                  </m:sSub>
                  <m:r>
                    <a:rPr lang="en-US" sz="1100" b="0" i="1">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p>
            <a:p>
              <a:r>
                <a:rPr lang="fi-FI" sz="1100" b="1" i="0">
                  <a:solidFill>
                    <a:schemeClr val="tx1"/>
                  </a:solidFill>
                  <a:effectLst/>
                  <a:latin typeface="+mn-lt"/>
                  <a:ea typeface="+mn-ea"/>
                  <a:cs typeface="+mn-cs"/>
                </a:rPr>
                <a:t>- Municipality G</a:t>
              </a:r>
              <a:r>
                <a:rPr lang="fi-FI" sz="1100" b="0" i="0">
                  <a:solidFill>
                    <a:schemeClr val="tx1"/>
                  </a:solidFill>
                  <a:effectLst/>
                  <a:latin typeface="+mn-lt"/>
                  <a:ea typeface="+mn-ea"/>
                  <a:cs typeface="+mn-cs"/>
                </a:rPr>
                <a:t> (clinic in C or G):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𝐶</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𝐷</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𝐺</m:t>
                      </m:r>
                    </m:sub>
                  </m:sSub>
                  <m:r>
                    <a:rPr lang="en-US" sz="1100" b="0" i="1">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p>
            <a:p>
              <a:endParaRPr lang="en-US" sz="1100" b="1" i="0" baseline="0">
                <a:solidFill>
                  <a:schemeClr val="tx1"/>
                </a:solidFill>
                <a:effectLst/>
                <a:latin typeface="+mn-lt"/>
                <a:ea typeface="+mn-ea"/>
                <a:cs typeface="+mn-cs"/>
              </a:endParaRPr>
            </a:p>
            <a:p>
              <a:pPr algn="l"/>
              <a:r>
                <a:rPr lang="fi-FI" sz="1100" b="1" i="0">
                  <a:solidFill>
                    <a:schemeClr val="tx1"/>
                  </a:solidFill>
                  <a:effectLst/>
                  <a:latin typeface="+mn-lt"/>
                  <a:ea typeface="+mn-ea"/>
                  <a:cs typeface="+mn-cs"/>
                </a:rPr>
                <a:t>- Binary constraints</a:t>
              </a:r>
              <a:r>
                <a:rPr lang="fi-FI" sz="1100" b="0" i="0">
                  <a:solidFill>
                    <a:schemeClr val="tx1"/>
                  </a:solidFill>
                  <a:effectLst/>
                  <a:latin typeface="+mn-lt"/>
                  <a:ea typeface="+mn-ea"/>
                  <a:cs typeface="+mn-cs"/>
                </a:rPr>
                <a:t>: </a:t>
              </a:r>
              <a:endParaRPr lang="en-FI">
                <a:effectLst/>
              </a:endParaRPr>
            </a:p>
            <a:p>
              <a:pPr algn="l"/>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𝐴</m:t>
                      </m:r>
                    </m:sub>
                  </m:sSub>
                  <m:r>
                    <a:rPr lang="en-US" sz="1100" b="0" i="1">
                      <a:solidFill>
                        <a:schemeClr val="tx1"/>
                      </a:solidFill>
                      <a:effectLst/>
                      <a:latin typeface="Cambria Math" panose="02040503050406030204" pitchFamily="18" charset="0"/>
                      <a:ea typeface="+mn-ea"/>
                      <a:cs typeface="+mn-cs"/>
                    </a:rPr>
                    <m:t>, …,</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𝐺</m:t>
                      </m:r>
                    </m:sub>
                  </m:sSub>
                  <m:r>
                    <a:rPr lang="en-US" sz="1100" b="0" i="1">
                      <a:solidFill>
                        <a:schemeClr val="tx1"/>
                      </a:solidFill>
                      <a:effectLst/>
                      <a:latin typeface="Cambria Math" panose="02040503050406030204" pitchFamily="18" charset="0"/>
                      <a:ea typeface="+mn-ea"/>
                      <a:cs typeface="+mn-cs"/>
                    </a:rPr>
                    <m:t>∈{0;1}</m:t>
                  </m:r>
                </m:oMath>
              </a14:m>
              <a:r>
                <a:rPr lang="fi-FI" sz="1100" b="0" i="0">
                  <a:solidFill>
                    <a:schemeClr val="tx1"/>
                  </a:solidFill>
                  <a:effectLst/>
                  <a:latin typeface="+mn-lt"/>
                  <a:ea typeface="+mn-ea"/>
                  <a:cs typeface="+mn-cs"/>
                </a:rPr>
                <a:t>   </a:t>
              </a:r>
            </a:p>
            <a:p>
              <a:endParaRPr lang="en-US">
                <a:effectLst/>
              </a:endParaRPr>
            </a:p>
            <a:p>
              <a:r>
                <a:rPr lang="en-US" sz="1100">
                  <a:solidFill>
                    <a:srgbClr val="FF0000"/>
                  </a:solidFill>
                  <a:effectLst/>
                  <a:latin typeface="+mn-lt"/>
                  <a:ea typeface="+mn-ea"/>
                  <a:cs typeface="+mn-cs"/>
                </a:rPr>
                <a:t>Task</a:t>
              </a:r>
              <a:r>
                <a:rPr lang="en-US" sz="1100" baseline="0">
                  <a:solidFill>
                    <a:srgbClr val="FF0000"/>
                  </a:solidFill>
                  <a:effectLst/>
                  <a:latin typeface="+mn-lt"/>
                  <a:ea typeface="+mn-ea"/>
                  <a:cs typeface="+mn-cs"/>
                </a:rPr>
                <a:t> (</a:t>
              </a:r>
              <a:r>
                <a:rPr lang="en-US" sz="1100">
                  <a:solidFill>
                    <a:srgbClr val="FF0000"/>
                  </a:solidFill>
                  <a:effectLst/>
                  <a:latin typeface="+mn-lt"/>
                  <a:ea typeface="+mn-ea"/>
                  <a:cs typeface="+mn-cs"/>
                </a:rPr>
                <a:t>b) Implement a spreadsheet model to solve this BLP</a:t>
              </a:r>
              <a:r>
                <a:rPr lang="en-US" sz="1100" baseline="0">
                  <a:solidFill>
                    <a:srgbClr val="FF0000"/>
                  </a:solidFill>
                  <a:effectLst/>
                  <a:latin typeface="+mn-lt"/>
                  <a:ea typeface="+mn-ea"/>
                  <a:cs typeface="+mn-cs"/>
                </a:rPr>
                <a:t> and report the municipalities to which clinics should be built as well as the optimal total cost</a:t>
              </a:r>
              <a:r>
                <a:rPr lang="en-US" sz="1100">
                  <a:solidFill>
                    <a:srgbClr val="FF0000"/>
                  </a:solidFill>
                  <a:effectLst/>
                  <a:latin typeface="+mn-lt"/>
                  <a:ea typeface="+mn-ea"/>
                  <a:cs typeface="+mn-cs"/>
                </a:rPr>
                <a:t> (3 pts)</a:t>
              </a:r>
            </a:p>
            <a:p>
              <a:endParaRPr lang="en-US" sz="1100" baseline="0">
                <a:solidFill>
                  <a:schemeClr val="tx1"/>
                </a:solidFill>
                <a:effectLst/>
                <a:latin typeface="+mn-lt"/>
                <a:ea typeface="+mn-ea"/>
                <a:cs typeface="+mn-cs"/>
              </a:endParaRPr>
            </a:p>
            <a:p>
              <a:r>
                <a:rPr lang="en-US" sz="1100" baseline="0">
                  <a:solidFill>
                    <a:schemeClr val="tx1"/>
                  </a:solidFill>
                  <a:effectLst/>
                  <a:latin typeface="+mn-lt"/>
                  <a:ea typeface="+mn-ea"/>
                  <a:cs typeface="+mn-cs"/>
                </a:rPr>
                <a:t>The spreadsheet model to solve this BLP problem has been implemented on the right</a:t>
              </a:r>
            </a:p>
            <a:p>
              <a:endParaRPr lang="en-US">
                <a:effectLst/>
              </a:endParaRPr>
            </a:p>
            <a:p>
              <a:r>
                <a:rPr lang="en-US">
                  <a:effectLst/>
                </a:rPr>
                <a:t>There are 3</a:t>
              </a:r>
              <a:r>
                <a:rPr lang="en-US" baseline="0">
                  <a:effectLst/>
                </a:rPr>
                <a:t> clinics that need to be built, and they are located in the municipalities </a:t>
              </a:r>
              <a:r>
                <a:rPr lang="en-US" b="1" baseline="0">
                  <a:effectLst/>
                </a:rPr>
                <a:t>A, C, F</a:t>
              </a:r>
            </a:p>
            <a:p>
              <a:r>
                <a:rPr lang="en-US" baseline="0">
                  <a:effectLst/>
                </a:rPr>
                <a:t> </a:t>
              </a:r>
            </a:p>
            <a:p>
              <a:r>
                <a:rPr lang="en-US" baseline="0">
                  <a:effectLst/>
                </a:rPr>
                <a:t>The optimal total construction cost is </a:t>
              </a:r>
              <a:r>
                <a:rPr lang="en-US" b="1" baseline="0">
                  <a:effectLst/>
                </a:rPr>
                <a:t>9 million euros</a:t>
              </a:r>
              <a:endParaRPr lang="en-US" b="1">
                <a:effectLst/>
              </a:endParaRPr>
            </a:p>
          </xdr:txBody>
        </xdr:sp>
      </mc:Choice>
      <mc:Fallback>
        <xdr:sp macro="" textlink="">
          <xdr:nvSpPr>
            <xdr:cNvPr id="2" name="TextBox 1">
              <a:extLst>
                <a:ext uri="{FF2B5EF4-FFF2-40B4-BE49-F238E27FC236}">
                  <a16:creationId xmlns:a16="http://schemas.microsoft.com/office/drawing/2014/main" id="{06432EEE-D939-45B8-8080-4E95A809494D}"/>
                </a:ext>
              </a:extLst>
            </xdr:cNvPr>
            <xdr:cNvSpPr txBox="1"/>
          </xdr:nvSpPr>
          <xdr:spPr>
            <a:xfrm>
              <a:off x="609600" y="365760"/>
              <a:ext cx="6143625" cy="8978348"/>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Covering problem (6 pts)</a:t>
              </a:r>
            </a:p>
            <a:p>
              <a:endParaRPr lang="en-US" sz="1100" b="0" i="0" u="none" strike="noStrike" baseline="0">
                <a:solidFill>
                  <a:schemeClr val="tx1"/>
                </a:solidFill>
                <a:effectLst/>
                <a:latin typeface="+mn-lt"/>
                <a:ea typeface="+mn-ea"/>
                <a:cs typeface="+mn-cs"/>
              </a:endParaRPr>
            </a:p>
            <a:p>
              <a:r>
                <a:rPr lang="en-US" sz="1100">
                  <a:solidFill>
                    <a:schemeClr val="tx1"/>
                  </a:solidFill>
                  <a:effectLst/>
                  <a:latin typeface="+mn-lt"/>
                  <a:ea typeface="+mn-ea"/>
                  <a:cs typeface="+mn-cs"/>
                </a:rPr>
                <a:t>A specific region (maakunta) in Finland needs to decide on the locations of healthcare clinics to serve its municipalities (labelled A-G for confidentiality). Each clinic can serve all those municipalities that are within a 30 minutes' driving distance. The travel times between the municipalities are given in Table 1. Moreover, the</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cost of constructing a clinic varies across the municipalities. Projections of these costs are given in Table 2.</a:t>
              </a:r>
            </a:p>
            <a:p>
              <a:endParaRPr lang="en-US">
                <a:effectLst/>
              </a:endParaRPr>
            </a:p>
            <a:p>
              <a:r>
                <a:rPr lang="en-US" sz="1100">
                  <a:solidFill>
                    <a:srgbClr val="FF0000"/>
                  </a:solidFill>
                  <a:effectLst/>
                  <a:latin typeface="+mn-lt"/>
                  <a:ea typeface="+mn-ea"/>
                  <a:cs typeface="+mn-cs"/>
                </a:rPr>
                <a:t>Task</a:t>
              </a:r>
              <a:r>
                <a:rPr lang="en-US" sz="1100" baseline="0">
                  <a:solidFill>
                    <a:srgbClr val="FF0000"/>
                  </a:solidFill>
                  <a:effectLst/>
                  <a:latin typeface="+mn-lt"/>
                  <a:ea typeface="+mn-ea"/>
                  <a:cs typeface="+mn-cs"/>
                </a:rPr>
                <a:t> (a):</a:t>
              </a:r>
              <a:r>
                <a:rPr lang="en-US" sz="1100">
                  <a:solidFill>
                    <a:srgbClr val="FF0000"/>
                  </a:solidFill>
                  <a:effectLst/>
                  <a:latin typeface="+mn-lt"/>
                  <a:ea typeface="+mn-ea"/>
                  <a:cs typeface="+mn-cs"/>
                </a:rPr>
                <a:t> Mathematically formulate a BLP model that identifies those municipalities to which clinics should be built so that the total construction costs are minimized and all municipalities have a clinic within a 30 minute driving distance. Use decision variables</a:t>
              </a:r>
              <a:r>
                <a:rPr lang="en-US" sz="1100" b="0">
                  <a:solidFill>
                    <a:srgbClr val="FF0000"/>
                  </a:solidFill>
                  <a:effectLst/>
                  <a:latin typeface="+mn-lt"/>
                  <a:ea typeface="+mn-ea"/>
                  <a:cs typeface="+mn-cs"/>
                </a:rPr>
                <a:t> </a:t>
              </a:r>
              <a:r>
                <a:rPr lang="en-US" sz="1100" b="0" i="0">
                  <a:solidFill>
                    <a:srgbClr val="FF0000"/>
                  </a:solidFill>
                  <a:effectLst/>
                  <a:latin typeface="Cambria Math" panose="02040503050406030204" pitchFamily="18" charset="0"/>
                  <a:ea typeface="+mn-ea"/>
                  <a:cs typeface="+mn-cs"/>
                </a:rPr>
                <a:t>𝑥_𝐴,…, 𝑥_𝐺∈{0,1}</a:t>
              </a:r>
              <a:r>
                <a:rPr lang="en-US" sz="1100">
                  <a:solidFill>
                    <a:srgbClr val="FF0000"/>
                  </a:solidFill>
                  <a:effectLst/>
                  <a:latin typeface="+mn-lt"/>
                  <a:ea typeface="+mn-ea"/>
                  <a:cs typeface="+mn-cs"/>
                </a:rPr>
                <a:t>. (3</a:t>
              </a:r>
              <a:r>
                <a:rPr lang="en-US" sz="1100" baseline="0">
                  <a:solidFill>
                    <a:srgbClr val="FF0000"/>
                  </a:solidFill>
                  <a:effectLst/>
                  <a:latin typeface="+mn-lt"/>
                  <a:ea typeface="+mn-ea"/>
                  <a:cs typeface="+mn-cs"/>
                </a:rPr>
                <a:t> </a:t>
              </a:r>
              <a:r>
                <a:rPr lang="en-US" sz="1100">
                  <a:solidFill>
                    <a:srgbClr val="FF0000"/>
                  </a:solidFill>
                  <a:effectLst/>
                  <a:latin typeface="+mn-lt"/>
                  <a:ea typeface="+mn-ea"/>
                  <a:cs typeface="+mn-cs"/>
                </a:rPr>
                <a:t>pts)</a:t>
              </a:r>
            </a:p>
            <a:p>
              <a:endParaRPr lang="en-US" sz="1100">
                <a:solidFill>
                  <a:srgbClr val="FF0000"/>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Binary Linear Programming Model</a:t>
              </a:r>
              <a:endParaRPr lang="en-FI">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US" sz="110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a:solidFill>
                    <a:schemeClr val="tx1"/>
                  </a:solidFill>
                  <a:effectLst/>
                  <a:latin typeface="+mn-lt"/>
                  <a:ea typeface="+mn-ea"/>
                  <a:cs typeface="+mn-cs"/>
                </a:rPr>
                <a:t>Number of decision variables is 7.</a:t>
              </a:r>
              <a:r>
                <a:rPr lang="fi-FI" sz="1100" b="0" i="0" baseline="0">
                  <a:solidFill>
                    <a:schemeClr val="tx1"/>
                  </a:solidFill>
                  <a:effectLst/>
                  <a:latin typeface="+mn-lt"/>
                  <a:ea typeface="+mn-ea"/>
                  <a:cs typeface="+mn-cs"/>
                </a:rPr>
                <a:t> They are b</a:t>
              </a:r>
              <a:r>
                <a:rPr lang="fi-FI" sz="1100" b="0" i="0">
                  <a:solidFill>
                    <a:schemeClr val="tx1"/>
                  </a:solidFill>
                  <a:effectLst/>
                  <a:latin typeface="+mn-lt"/>
                  <a:ea typeface="+mn-ea"/>
                  <a:cs typeface="+mn-cs"/>
                </a:rPr>
                <a:t>inary (0 or 1), indicating whether to build a clinic in each municipality.</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The objective is to minimize the total construction cost. Thus, the objective function is:</a:t>
              </a:r>
            </a:p>
            <a:p>
              <a:endParaRPr lang="en-FI">
                <a:effectLst/>
              </a:endParaRPr>
            </a:p>
            <a:p>
              <a:pPr/>
              <a:r>
                <a:rPr lang="en-US" sz="1100" b="0" i="0">
                  <a:solidFill>
                    <a:schemeClr val="tx1"/>
                  </a:solidFill>
                  <a:effectLst/>
                  <a:latin typeface="Cambria Math" panose="02040503050406030204" pitchFamily="18" charset="0"/>
                  <a:ea typeface="+mn-ea"/>
                  <a:cs typeface="+mn-cs"/>
                </a:rPr>
                <a:t>〖min 𝑧=〗⁡〖</a:t>
              </a:r>
              <a:r>
                <a:rPr lang="fi-FI"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Cambria Math" panose="02040503050406030204" pitchFamily="18" charset="0"/>
                  <a:ea typeface="+mn-ea"/>
                  <a:cs typeface="+mn-cs"/>
                </a:rPr>
                <a:t>.1</a:t>
              </a:r>
              <a:r>
                <a:rPr lang="fi-FI" sz="1100" b="0" i="0">
                  <a:solidFill>
                    <a:schemeClr val="tx1"/>
                  </a:solidFill>
                  <a:effectLst/>
                  <a:latin typeface="Cambria Math" panose="02040503050406030204" pitchFamily="18" charset="0"/>
                  <a:ea typeface="+mn-ea"/>
                  <a:cs typeface="+mn-cs"/>
                </a:rPr>
                <a:t>5</a:t>
              </a:r>
              <a:r>
                <a:rPr lang="en-US" sz="1100" b="0" i="0">
                  <a:solidFill>
                    <a:schemeClr val="tx1"/>
                  </a:solidFill>
                  <a:effectLst/>
                  <a:latin typeface="Cambria Math" panose="02040503050406030204" pitchFamily="18" charset="0"/>
                  <a:ea typeface="+mn-ea"/>
                  <a:cs typeface="+mn-cs"/>
                </a:rPr>
                <a:t>𝑥_𝐴+3.6𝑥_𝐵+3.15𝑥_𝐶+4.05𝑥_𝐷+2.85𝑥_𝐸+〖2.7𝑥〗_𝐹 〗+〖3.6𝑥〗_𝐺</a:t>
              </a:r>
              <a:endParaRPr lang="fi-FI" sz="1100" b="0" i="0">
                <a:solidFill>
                  <a:schemeClr val="tx1"/>
                </a:solidFill>
                <a:effectLst/>
                <a:latin typeface="+mn-lt"/>
                <a:ea typeface="+mn-ea"/>
                <a:cs typeface="+mn-cs"/>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We need to ensure that every municipality has access to a clinic within a 30 minutes' driving distance.</a:t>
              </a:r>
            </a:p>
            <a:p>
              <a:r>
                <a:rPr lang="fi-FI" sz="1100" b="0" i="0">
                  <a:solidFill>
                    <a:schemeClr val="tx1"/>
                  </a:solidFill>
                  <a:effectLst/>
                  <a:latin typeface="+mn-lt"/>
                  <a:ea typeface="+mn-ea"/>
                  <a:cs typeface="+mn-cs"/>
                </a:rPr>
                <a:t>As a result,</a:t>
              </a:r>
              <a:r>
                <a:rPr lang="fi-FI" sz="1100" b="0" i="0" baseline="0">
                  <a:solidFill>
                    <a:schemeClr val="tx1"/>
                  </a:solidFill>
                  <a:effectLst/>
                  <a:latin typeface="+mn-lt"/>
                  <a:ea typeface="+mn-ea"/>
                  <a:cs typeface="+mn-cs"/>
                </a:rPr>
                <a:t> for each municipality, we only consider building a clinic that is within 30 minutes driving or inside the municipality itself, and omitting those with more than 30 minutes driving. We can obtain 7 constraints as follows</a:t>
              </a:r>
            </a:p>
            <a:p>
              <a:endParaRPr lang="en-FI">
                <a:effectLst/>
              </a:endParaRPr>
            </a:p>
            <a:p>
              <a:r>
                <a:rPr lang="en-US" sz="1100" b="1" i="0" baseline="0">
                  <a:solidFill>
                    <a:schemeClr val="tx1"/>
                  </a:solidFill>
                  <a:effectLst/>
                  <a:latin typeface="+mn-lt"/>
                  <a:ea typeface="+mn-ea"/>
                  <a:cs typeface="+mn-cs"/>
                </a:rPr>
                <a:t>- </a:t>
              </a:r>
              <a:r>
                <a:rPr lang="fi-FI" b="1">
                  <a:effectLst/>
                </a:rPr>
                <a:t>Municipality A</a:t>
              </a:r>
              <a:r>
                <a:rPr lang="fi-FI"/>
                <a:t> (clinic in A or B): </a:t>
              </a:r>
              <a:r>
                <a:rPr lang="en-US" sz="1100" b="0" i="0">
                  <a:solidFill>
                    <a:schemeClr val="tx1"/>
                  </a:solidFill>
                  <a:effectLst/>
                  <a:latin typeface="Cambria Math" panose="02040503050406030204" pitchFamily="18" charset="0"/>
                  <a:ea typeface="+mn-ea"/>
                  <a:cs typeface="+mn-cs"/>
                </a:rPr>
                <a:t>𝑥_𝐴+𝑥_𝐵+𝑥_𝐶</a:t>
              </a:r>
              <a:r>
                <a:rPr lang="en-US" sz="1100" b="0" i="0">
                  <a:solidFill>
                    <a:schemeClr val="tx1"/>
                  </a:solidFill>
                  <a:effectLst/>
                  <a:latin typeface="Cambria Math" panose="02040503050406030204" pitchFamily="18" charset="0"/>
                  <a:ea typeface="Cambria Math" panose="02040503050406030204" pitchFamily="18" charset="0"/>
                  <a:cs typeface="+mn-cs"/>
                </a:rPr>
                <a:t>≥1</a:t>
              </a:r>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1" i="0">
                  <a:solidFill>
                    <a:schemeClr val="tx1"/>
                  </a:solidFill>
                  <a:effectLst/>
                  <a:latin typeface="+mn-lt"/>
                  <a:ea typeface="+mn-ea"/>
                  <a:cs typeface="+mn-cs"/>
                </a:rPr>
                <a:t>- Municipality B</a:t>
              </a:r>
              <a:r>
                <a:rPr lang="fi-FI" sz="1100" b="0" i="0">
                  <a:solidFill>
                    <a:schemeClr val="tx1"/>
                  </a:solidFill>
                  <a:effectLst/>
                  <a:latin typeface="+mn-lt"/>
                  <a:ea typeface="+mn-ea"/>
                  <a:cs typeface="+mn-cs"/>
                </a:rPr>
                <a:t> (clinic in A, B, C, or D): </a:t>
              </a:r>
              <a:r>
                <a:rPr lang="en-US" sz="1100" b="0" i="0">
                  <a:solidFill>
                    <a:schemeClr val="tx1"/>
                  </a:solidFill>
                  <a:effectLst/>
                  <a:latin typeface="Cambria Math" panose="02040503050406030204" pitchFamily="18" charset="0"/>
                  <a:ea typeface="+mn-ea"/>
                  <a:cs typeface="+mn-cs"/>
                </a:rPr>
                <a:t>𝑥_𝐴+𝑥_𝐵+𝑥_𝐷≥1</a:t>
              </a:r>
              <a:r>
                <a:rPr lang="fi-FI" sz="1100" b="0" i="0">
                  <a:solidFill>
                    <a:schemeClr val="tx1"/>
                  </a:solidFill>
                  <a:effectLst/>
                  <a:latin typeface="+mn-lt"/>
                  <a:ea typeface="+mn-ea"/>
                  <a:cs typeface="+mn-cs"/>
                </a:rPr>
                <a:t> </a:t>
              </a:r>
              <a:endParaRPr lang="en-US" sz="1100" b="1" i="0" baseline="0">
                <a:solidFill>
                  <a:schemeClr val="tx1"/>
                </a:solidFill>
                <a:effectLst/>
                <a:latin typeface="+mn-lt"/>
                <a:ea typeface="+mn-ea"/>
                <a:cs typeface="+mn-cs"/>
              </a:endParaRPr>
            </a:p>
            <a:p>
              <a:r>
                <a:rPr lang="fi-FI" sz="1100" b="1" i="0">
                  <a:solidFill>
                    <a:schemeClr val="tx1"/>
                  </a:solidFill>
                  <a:effectLst/>
                  <a:latin typeface="+mn-lt"/>
                  <a:ea typeface="+mn-ea"/>
                  <a:cs typeface="+mn-cs"/>
                </a:rPr>
                <a:t>- Municipality C</a:t>
              </a:r>
              <a:r>
                <a:rPr lang="fi-FI" sz="1100" b="0" i="0">
                  <a:solidFill>
                    <a:schemeClr val="tx1"/>
                  </a:solidFill>
                  <a:effectLst/>
                  <a:latin typeface="+mn-lt"/>
                  <a:ea typeface="+mn-ea"/>
                  <a:cs typeface="+mn-cs"/>
                </a:rPr>
                <a:t> (clinic in B, C, D, or G): </a:t>
              </a:r>
              <a:r>
                <a:rPr lang="en-US" sz="1100" b="0" i="0">
                  <a:solidFill>
                    <a:schemeClr val="tx1"/>
                  </a:solidFill>
                  <a:effectLst/>
                  <a:latin typeface="Cambria Math" panose="02040503050406030204" pitchFamily="18" charset="0"/>
                  <a:ea typeface="+mn-ea"/>
                  <a:cs typeface="+mn-cs"/>
                </a:rPr>
                <a:t>〖𝑥_𝐴+𝑥〗_𝐶+𝑥_𝐷+𝑥_𝐺≥1</a:t>
              </a:r>
              <a:r>
                <a:rPr lang="fi-FI" sz="1100" b="0" i="0">
                  <a:solidFill>
                    <a:schemeClr val="tx1"/>
                  </a:solidFill>
                  <a:effectLst/>
                  <a:latin typeface="+mn-lt"/>
                  <a:ea typeface="+mn-ea"/>
                  <a:cs typeface="+mn-cs"/>
                </a:rPr>
                <a:t> </a:t>
              </a:r>
            </a:p>
            <a:p>
              <a:r>
                <a:rPr lang="fi-FI" sz="1100" b="1" i="0">
                  <a:solidFill>
                    <a:schemeClr val="tx1"/>
                  </a:solidFill>
                  <a:effectLst/>
                  <a:latin typeface="+mn-lt"/>
                  <a:ea typeface="+mn-ea"/>
                  <a:cs typeface="+mn-cs"/>
                </a:rPr>
                <a:t>- Municipality D</a:t>
              </a:r>
              <a:r>
                <a:rPr lang="fi-FI" sz="1100" b="0" i="0">
                  <a:solidFill>
                    <a:schemeClr val="tx1"/>
                  </a:solidFill>
                  <a:effectLst/>
                  <a:latin typeface="+mn-lt"/>
                  <a:ea typeface="+mn-ea"/>
                  <a:cs typeface="+mn-cs"/>
                </a:rPr>
                <a:t> (clinic in B, C, D, or F): </a:t>
              </a:r>
              <a:r>
                <a:rPr lang="en-US" sz="1100" b="0" i="0">
                  <a:solidFill>
                    <a:schemeClr val="tx1"/>
                  </a:solidFill>
                  <a:effectLst/>
                  <a:latin typeface="Cambria Math" panose="02040503050406030204" pitchFamily="18" charset="0"/>
                  <a:ea typeface="+mn-ea"/>
                  <a:cs typeface="+mn-cs"/>
                </a:rPr>
                <a:t>𝑥_𝐵+𝑥_𝐶+𝑥_𝐷+𝑥_𝐹+𝑥_𝐺≥1</a:t>
              </a:r>
              <a:r>
                <a:rPr lang="fi-FI" sz="1100" b="0" i="0">
                  <a:solidFill>
                    <a:schemeClr val="tx1"/>
                  </a:solidFill>
                  <a:effectLst/>
                  <a:latin typeface="+mn-lt"/>
                  <a:ea typeface="+mn-ea"/>
                  <a:cs typeface="+mn-cs"/>
                </a:rPr>
                <a:t> </a:t>
              </a:r>
            </a:p>
            <a:p>
              <a:r>
                <a:rPr lang="fi-FI" sz="1100" b="1" i="0">
                  <a:solidFill>
                    <a:schemeClr val="tx1"/>
                  </a:solidFill>
                  <a:effectLst/>
                  <a:latin typeface="+mn-lt"/>
                  <a:ea typeface="+mn-ea"/>
                  <a:cs typeface="+mn-cs"/>
                </a:rPr>
                <a:t>- Municipality E</a:t>
              </a:r>
              <a:r>
                <a:rPr lang="fi-FI" sz="1100" b="0" i="0">
                  <a:solidFill>
                    <a:schemeClr val="tx1"/>
                  </a:solidFill>
                  <a:effectLst/>
                  <a:latin typeface="+mn-lt"/>
                  <a:ea typeface="+mn-ea"/>
                  <a:cs typeface="+mn-cs"/>
                </a:rPr>
                <a:t> (clinic in D, E, or F): </a:t>
              </a:r>
              <a:r>
                <a:rPr lang="en-US" sz="1100" b="0" i="0">
                  <a:solidFill>
                    <a:schemeClr val="tx1"/>
                  </a:solidFill>
                  <a:effectLst/>
                  <a:latin typeface="Cambria Math" panose="02040503050406030204" pitchFamily="18" charset="0"/>
                  <a:ea typeface="+mn-ea"/>
                  <a:cs typeface="+mn-cs"/>
                </a:rPr>
                <a:t>𝑥_𝐸+𝑥_𝐹≥1</a:t>
              </a:r>
              <a:r>
                <a:rPr lang="fi-FI" sz="1100" b="0" i="0">
                  <a:solidFill>
                    <a:schemeClr val="tx1"/>
                  </a:solidFill>
                  <a:effectLst/>
                  <a:latin typeface="+mn-lt"/>
                  <a:ea typeface="+mn-ea"/>
                  <a:cs typeface="+mn-cs"/>
                </a:rPr>
                <a:t> </a:t>
              </a:r>
            </a:p>
            <a:p>
              <a:r>
                <a:rPr lang="fi-FI" sz="1100" b="1" i="0">
                  <a:solidFill>
                    <a:schemeClr val="tx1"/>
                  </a:solidFill>
                  <a:effectLst/>
                  <a:latin typeface="+mn-lt"/>
                  <a:ea typeface="+mn-ea"/>
                  <a:cs typeface="+mn-cs"/>
                </a:rPr>
                <a:t>- Municipality F</a:t>
              </a:r>
              <a:r>
                <a:rPr lang="fi-FI" sz="1100" b="0" i="0">
                  <a:solidFill>
                    <a:schemeClr val="tx1"/>
                  </a:solidFill>
                  <a:effectLst/>
                  <a:latin typeface="+mn-lt"/>
                  <a:ea typeface="+mn-ea"/>
                  <a:cs typeface="+mn-cs"/>
                </a:rPr>
                <a:t> (clinic in D, E, or F): </a:t>
              </a:r>
              <a:r>
                <a:rPr lang="en-US" sz="1100" b="0" i="0">
                  <a:solidFill>
                    <a:schemeClr val="tx1"/>
                  </a:solidFill>
                  <a:effectLst/>
                  <a:latin typeface="Cambria Math" panose="02040503050406030204" pitchFamily="18" charset="0"/>
                  <a:ea typeface="+mn-ea"/>
                  <a:cs typeface="+mn-cs"/>
                </a:rPr>
                <a:t>𝑥_𝐷+𝑥_𝐸+𝑥_𝐹≥1</a:t>
              </a:r>
              <a:r>
                <a:rPr lang="fi-FI" sz="1100" b="0" i="0">
                  <a:solidFill>
                    <a:schemeClr val="tx1"/>
                  </a:solidFill>
                  <a:effectLst/>
                  <a:latin typeface="+mn-lt"/>
                  <a:ea typeface="+mn-ea"/>
                  <a:cs typeface="+mn-cs"/>
                </a:rPr>
                <a:t> </a:t>
              </a:r>
            </a:p>
            <a:p>
              <a:r>
                <a:rPr lang="fi-FI" sz="1100" b="1" i="0">
                  <a:solidFill>
                    <a:schemeClr val="tx1"/>
                  </a:solidFill>
                  <a:effectLst/>
                  <a:latin typeface="+mn-lt"/>
                  <a:ea typeface="+mn-ea"/>
                  <a:cs typeface="+mn-cs"/>
                </a:rPr>
                <a:t>- Municipality G</a:t>
              </a:r>
              <a:r>
                <a:rPr lang="fi-FI" sz="1100" b="0" i="0">
                  <a:solidFill>
                    <a:schemeClr val="tx1"/>
                  </a:solidFill>
                  <a:effectLst/>
                  <a:latin typeface="+mn-lt"/>
                  <a:ea typeface="+mn-ea"/>
                  <a:cs typeface="+mn-cs"/>
                </a:rPr>
                <a:t> (clinic in C or G): </a:t>
              </a:r>
              <a:r>
                <a:rPr lang="en-US" sz="1100" b="0" i="0">
                  <a:solidFill>
                    <a:schemeClr val="tx1"/>
                  </a:solidFill>
                  <a:effectLst/>
                  <a:latin typeface="Cambria Math" panose="02040503050406030204" pitchFamily="18" charset="0"/>
                  <a:ea typeface="+mn-ea"/>
                  <a:cs typeface="+mn-cs"/>
                </a:rPr>
                <a:t>𝑥_𝐶+𝑥_𝐷+𝑥_𝐺≥1</a:t>
              </a:r>
              <a:r>
                <a:rPr lang="fi-FI" sz="1100" b="0" i="0">
                  <a:solidFill>
                    <a:schemeClr val="tx1"/>
                  </a:solidFill>
                  <a:effectLst/>
                  <a:latin typeface="+mn-lt"/>
                  <a:ea typeface="+mn-ea"/>
                  <a:cs typeface="+mn-cs"/>
                </a:rPr>
                <a:t> </a:t>
              </a:r>
            </a:p>
            <a:p>
              <a:endParaRPr lang="en-US" sz="1100" b="1" i="0" baseline="0">
                <a:solidFill>
                  <a:schemeClr val="tx1"/>
                </a:solidFill>
                <a:effectLst/>
                <a:latin typeface="+mn-lt"/>
                <a:ea typeface="+mn-ea"/>
                <a:cs typeface="+mn-cs"/>
              </a:endParaRPr>
            </a:p>
            <a:p>
              <a:pPr algn="l"/>
              <a:r>
                <a:rPr lang="fi-FI" sz="1100" b="1" i="0">
                  <a:solidFill>
                    <a:schemeClr val="tx1"/>
                  </a:solidFill>
                  <a:effectLst/>
                  <a:latin typeface="+mn-lt"/>
                  <a:ea typeface="+mn-ea"/>
                  <a:cs typeface="+mn-cs"/>
                </a:rPr>
                <a:t>- Binary constraints</a:t>
              </a:r>
              <a:r>
                <a:rPr lang="fi-FI" sz="1100" b="0" i="0">
                  <a:solidFill>
                    <a:schemeClr val="tx1"/>
                  </a:solidFill>
                  <a:effectLst/>
                  <a:latin typeface="+mn-lt"/>
                  <a:ea typeface="+mn-ea"/>
                  <a:cs typeface="+mn-cs"/>
                </a:rPr>
                <a:t>: </a:t>
              </a:r>
              <a:endParaRPr lang="en-FI">
                <a:effectLst/>
              </a:endParaRPr>
            </a:p>
            <a:p>
              <a:pPr algn="l"/>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𝐴, …,𝑥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𝐺∈{0;1}</a:t>
              </a:r>
              <a:r>
                <a:rPr lang="fi-FI" sz="1100" b="0" i="0">
                  <a:solidFill>
                    <a:schemeClr val="tx1"/>
                  </a:solidFill>
                  <a:effectLst/>
                  <a:latin typeface="+mn-lt"/>
                  <a:ea typeface="+mn-ea"/>
                  <a:cs typeface="+mn-cs"/>
                </a:rPr>
                <a:t>   </a:t>
              </a:r>
            </a:p>
            <a:p>
              <a:endParaRPr lang="en-US">
                <a:effectLst/>
              </a:endParaRPr>
            </a:p>
            <a:p>
              <a:r>
                <a:rPr lang="en-US" sz="1100">
                  <a:solidFill>
                    <a:srgbClr val="FF0000"/>
                  </a:solidFill>
                  <a:effectLst/>
                  <a:latin typeface="+mn-lt"/>
                  <a:ea typeface="+mn-ea"/>
                  <a:cs typeface="+mn-cs"/>
                </a:rPr>
                <a:t>Task</a:t>
              </a:r>
              <a:r>
                <a:rPr lang="en-US" sz="1100" baseline="0">
                  <a:solidFill>
                    <a:srgbClr val="FF0000"/>
                  </a:solidFill>
                  <a:effectLst/>
                  <a:latin typeface="+mn-lt"/>
                  <a:ea typeface="+mn-ea"/>
                  <a:cs typeface="+mn-cs"/>
                </a:rPr>
                <a:t> (</a:t>
              </a:r>
              <a:r>
                <a:rPr lang="en-US" sz="1100">
                  <a:solidFill>
                    <a:srgbClr val="FF0000"/>
                  </a:solidFill>
                  <a:effectLst/>
                  <a:latin typeface="+mn-lt"/>
                  <a:ea typeface="+mn-ea"/>
                  <a:cs typeface="+mn-cs"/>
                </a:rPr>
                <a:t>b) Implement a spreadsheet model to solve this BLP</a:t>
              </a:r>
              <a:r>
                <a:rPr lang="en-US" sz="1100" baseline="0">
                  <a:solidFill>
                    <a:srgbClr val="FF0000"/>
                  </a:solidFill>
                  <a:effectLst/>
                  <a:latin typeface="+mn-lt"/>
                  <a:ea typeface="+mn-ea"/>
                  <a:cs typeface="+mn-cs"/>
                </a:rPr>
                <a:t> and report the municipalities to which clinics should be built as well as the optimal total cost</a:t>
              </a:r>
              <a:r>
                <a:rPr lang="en-US" sz="1100">
                  <a:solidFill>
                    <a:srgbClr val="FF0000"/>
                  </a:solidFill>
                  <a:effectLst/>
                  <a:latin typeface="+mn-lt"/>
                  <a:ea typeface="+mn-ea"/>
                  <a:cs typeface="+mn-cs"/>
                </a:rPr>
                <a:t> (3 pts)</a:t>
              </a:r>
            </a:p>
            <a:p>
              <a:endParaRPr lang="en-US" sz="1100" baseline="0">
                <a:solidFill>
                  <a:schemeClr val="tx1"/>
                </a:solidFill>
                <a:effectLst/>
                <a:latin typeface="+mn-lt"/>
                <a:ea typeface="+mn-ea"/>
                <a:cs typeface="+mn-cs"/>
              </a:endParaRPr>
            </a:p>
            <a:p>
              <a:r>
                <a:rPr lang="en-US" sz="1100" baseline="0">
                  <a:solidFill>
                    <a:schemeClr val="tx1"/>
                  </a:solidFill>
                  <a:effectLst/>
                  <a:latin typeface="+mn-lt"/>
                  <a:ea typeface="+mn-ea"/>
                  <a:cs typeface="+mn-cs"/>
                </a:rPr>
                <a:t>The spreadsheet model to solve this BLP problem has been implemented on the right</a:t>
              </a:r>
            </a:p>
            <a:p>
              <a:endParaRPr lang="en-US">
                <a:effectLst/>
              </a:endParaRPr>
            </a:p>
            <a:p>
              <a:r>
                <a:rPr lang="en-US">
                  <a:effectLst/>
                </a:rPr>
                <a:t>There are 3</a:t>
              </a:r>
              <a:r>
                <a:rPr lang="en-US" baseline="0">
                  <a:effectLst/>
                </a:rPr>
                <a:t> clinics that need to be built, and they are located in the municipalities </a:t>
              </a:r>
              <a:r>
                <a:rPr lang="en-US" b="1" baseline="0">
                  <a:effectLst/>
                </a:rPr>
                <a:t>A, C, F</a:t>
              </a:r>
            </a:p>
            <a:p>
              <a:r>
                <a:rPr lang="en-US" baseline="0">
                  <a:effectLst/>
                </a:rPr>
                <a:t> </a:t>
              </a:r>
            </a:p>
            <a:p>
              <a:r>
                <a:rPr lang="en-US" baseline="0">
                  <a:effectLst/>
                </a:rPr>
                <a:t>The optimal total construction cost is </a:t>
              </a:r>
              <a:r>
                <a:rPr lang="en-US" b="1" baseline="0">
                  <a:effectLst/>
                </a:rPr>
                <a:t>9 million euros</a:t>
              </a:r>
              <a:endParaRPr lang="en-US" b="1">
                <a:effectLst/>
              </a:endParaRPr>
            </a:p>
          </xdr:txBody>
        </xdr:sp>
      </mc:Fallback>
    </mc:AlternateContent>
    <xdr:clientData/>
  </xdr:oneCellAnchor>
  <xdr:oneCellAnchor>
    <xdr:from>
      <xdr:col>11</xdr:col>
      <xdr:colOff>312738</xdr:colOff>
      <xdr:row>2</xdr:row>
      <xdr:rowOff>1589</xdr:rowOff>
    </xdr:from>
    <xdr:ext cx="5038724" cy="3807546"/>
    <xdr:sp macro="" textlink="">
      <xdr:nvSpPr>
        <xdr:cNvPr id="3" name="TextBox 2">
          <a:extLst>
            <a:ext uri="{FF2B5EF4-FFF2-40B4-BE49-F238E27FC236}">
              <a16:creationId xmlns:a16="http://schemas.microsoft.com/office/drawing/2014/main" id="{6B78CEEC-2161-4749-AFFC-917B73133486}"/>
            </a:ext>
          </a:extLst>
        </xdr:cNvPr>
        <xdr:cNvSpPr txBox="1"/>
      </xdr:nvSpPr>
      <xdr:spPr>
        <a:xfrm>
          <a:off x="7018338" y="367349"/>
          <a:ext cx="5038724" cy="38075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Grading</a:t>
          </a:r>
          <a:endParaRPr lang="en-US" sz="1600" b="1" baseline="0"/>
        </a:p>
        <a:p>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a) </a:t>
          </a:r>
          <a:r>
            <a:rPr kumimoji="0" lang="en-US" sz="1100" b="0" i="1" u="none" strike="noStrike" kern="0" cap="none" spc="0" normalizeH="0" baseline="0" noProof="0">
              <a:ln>
                <a:noFill/>
              </a:ln>
              <a:solidFill>
                <a:prstClr val="black"/>
              </a:solidFill>
              <a:effectLst/>
              <a:uLnTx/>
              <a:uFillTx/>
              <a:latin typeface="+mn-lt"/>
              <a:ea typeface="+mn-ea"/>
              <a:cs typeface="+mn-cs"/>
            </a:rPr>
            <a:t>Is the formulation reasonable? </a:t>
          </a:r>
          <a:r>
            <a:rPr kumimoji="0" lang="en-US" sz="1100" b="0" i="0" u="none" strike="noStrike" kern="0" cap="none" spc="0" normalizeH="0" baseline="0" noProof="0">
              <a:ln>
                <a:noFill/>
              </a:ln>
              <a:solidFill>
                <a:prstClr val="black"/>
              </a:solidFill>
              <a:effectLst/>
              <a:uLnTx/>
              <a:uFillTx/>
              <a:latin typeface="+mn-lt"/>
              <a:ea typeface="+mn-ea"/>
              <a:cs typeface="+mn-cs"/>
            </a:rPr>
            <a:t>(+0-3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and correct. (Note that multiple equivalent formulations exist.) (3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minor mistakes (e.g., positivity or binary constraints missing. (2pts)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major mistakes. (1pts)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Completely unreasonable or no mathematical formulation given. (0 pts)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b) </a:t>
          </a:r>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(3pts)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Small error in the model or in reporting solutions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is poorly presented (-2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endParaRPr kumimoji="0" lang="en-US" sz="1600" b="1"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r>
            <a:rPr kumimoji="0" lang="en-US" sz="1400" b="0" i="0" u="none" strike="noStrike" kern="0" cap="none" spc="0" normalizeH="0" baseline="0" noProof="0">
              <a:ln>
                <a:noFill/>
              </a:ln>
              <a:solidFill>
                <a:prstClr val="black"/>
              </a:solidFill>
              <a:effectLst/>
              <a:uLnTx/>
              <a:uFillTx/>
              <a:latin typeface="+mn-lt"/>
              <a:ea typeface="+mn-ea"/>
              <a:cs typeface="+mn-cs"/>
            </a:rPr>
            <a:t> </a:t>
          </a:r>
          <a:r>
            <a:rPr kumimoji="0" lang="en-US" sz="1100" b="0" i="0" u="none" strike="noStrike" kern="0" cap="none" spc="0" normalizeH="0" baseline="0" noProof="0">
              <a:ln>
                <a:noFill/>
              </a:ln>
              <a:solidFill>
                <a:prstClr val="black"/>
              </a:solidFill>
              <a:effectLst/>
              <a:uLnTx/>
              <a:uFillTx/>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16</xdr:col>
      <xdr:colOff>287212</xdr:colOff>
      <xdr:row>2</xdr:row>
      <xdr:rowOff>7842</xdr:rowOff>
    </xdr:from>
    <xdr:ext cx="4495800" cy="3539837"/>
    <xdr:sp macro="" textlink="">
      <xdr:nvSpPr>
        <xdr:cNvPr id="2" name="TextBox 1">
          <a:extLst>
            <a:ext uri="{FF2B5EF4-FFF2-40B4-BE49-F238E27FC236}">
              <a16:creationId xmlns:a16="http://schemas.microsoft.com/office/drawing/2014/main" id="{9C0BE051-AD7A-4FD7-BEED-06D1EF55663F}"/>
            </a:ext>
          </a:extLst>
        </xdr:cNvPr>
        <xdr:cNvSpPr txBox="1"/>
      </xdr:nvSpPr>
      <xdr:spPr>
        <a:xfrm>
          <a:off x="10077255" y="529646"/>
          <a:ext cx="4495800" cy="3539837"/>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Grading</a:t>
          </a:r>
          <a:endParaRPr lang="en-US" sz="1600" b="1" baseline="0"/>
        </a:p>
        <a:p>
          <a:pPr eaLnBrk="1" fontAlgn="auto" latinLnBrk="0" hangingPunct="1"/>
          <a:r>
            <a:rPr lang="en-US" sz="1100" b="1" i="0" baseline="0">
              <a:solidFill>
                <a:schemeClr val="tx1"/>
              </a:solidFill>
              <a:effectLst/>
              <a:latin typeface="+mn-lt"/>
              <a:ea typeface="+mn-ea"/>
              <a:cs typeface="+mn-cs"/>
            </a:rPr>
            <a:t>a) </a:t>
          </a:r>
          <a:r>
            <a:rPr lang="en-US" sz="1100" b="0" i="1" baseline="0">
              <a:solidFill>
                <a:schemeClr val="tx1"/>
              </a:solidFill>
              <a:effectLst/>
              <a:latin typeface="+mn-lt"/>
              <a:ea typeface="+mn-ea"/>
              <a:cs typeface="+mn-cs"/>
            </a:rPr>
            <a:t>Is the formulation reasonable? </a:t>
          </a:r>
          <a:r>
            <a:rPr lang="en-US" sz="1100" b="0" i="0" baseline="0">
              <a:solidFill>
                <a:schemeClr val="tx1"/>
              </a:solidFill>
              <a:effectLst/>
              <a:latin typeface="+mn-lt"/>
              <a:ea typeface="+mn-ea"/>
              <a:cs typeface="+mn-cs"/>
            </a:rPr>
            <a:t>(+0-4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and correct. (Note that multiple equivalent formulations exist.) (4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minor mistakes (e.g., positivity or binary constraints missing. (3pts)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major mistakes. (1pts)</a:t>
          </a:r>
          <a:endParaRPr lang="fi-FI">
            <a:effectLst/>
          </a:endParaRPr>
        </a:p>
        <a:p>
          <a:pPr eaLnBrk="1" fontAlgn="auto" latinLnBrk="0" hangingPunct="1"/>
          <a:r>
            <a:rPr lang="en-US" sz="1100" b="0" i="0" baseline="0">
              <a:solidFill>
                <a:schemeClr val="tx1"/>
              </a:solidFill>
              <a:effectLst/>
              <a:latin typeface="+mn-lt"/>
              <a:ea typeface="+mn-ea"/>
              <a:cs typeface="+mn-cs"/>
            </a:rPr>
            <a:t>Completely unreasonable or no mathematical formulation given. (0 pts)  </a:t>
          </a:r>
          <a:endParaRPr lang="fi-FI">
            <a:effectLst/>
          </a:endParaRPr>
        </a:p>
        <a:p>
          <a:pPr eaLnBrk="1" fontAlgn="auto" latinLnBrk="0" hangingPunct="1"/>
          <a:r>
            <a:rPr lang="en-US" sz="1100" b="0" i="0" baseline="0">
              <a:solidFill>
                <a:schemeClr val="tx1"/>
              </a:solidFill>
              <a:effectLst/>
              <a:latin typeface="+mn-lt"/>
              <a:ea typeface="+mn-ea"/>
              <a:cs typeface="+mn-cs"/>
            </a:rPr>
            <a:t>   </a:t>
          </a:r>
          <a:endParaRPr lang="fi-FI">
            <a:effectLst/>
          </a:endParaRPr>
        </a:p>
        <a:p>
          <a:pPr eaLnBrk="1" fontAlgn="auto" latinLnBrk="0" hangingPunct="1"/>
          <a:r>
            <a:rPr lang="en-US" sz="1100" b="1" i="0" baseline="0">
              <a:solidFill>
                <a:schemeClr val="tx1"/>
              </a:solidFill>
              <a:effectLst/>
              <a:latin typeface="+mn-lt"/>
              <a:ea typeface="+mn-ea"/>
              <a:cs typeface="+mn-cs"/>
            </a:rPr>
            <a:t>b) </a:t>
          </a:r>
          <a:r>
            <a:rPr lang="en-US" sz="1100" b="0" i="0" baseline="0">
              <a:solidFill>
                <a:schemeClr val="tx1"/>
              </a:solidFill>
              <a:effectLst/>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(4pts)</a:t>
          </a:r>
          <a:endParaRPr lang="fi-FI">
            <a:effectLst/>
          </a:endParaRPr>
        </a:p>
        <a:p>
          <a:pPr eaLnBrk="1" fontAlgn="auto" latinLnBrk="0" hangingPunct="1"/>
          <a:r>
            <a:rPr lang="en-US" sz="1100" b="0" i="0" baseline="0">
              <a:solidFill>
                <a:schemeClr val="tx1"/>
              </a:solidFill>
              <a:effectLst/>
              <a:latin typeface="+mn-lt"/>
              <a:ea typeface="+mn-ea"/>
              <a:cs typeface="+mn-cs"/>
            </a:rPr>
            <a:t>Small error in the model or in reporting solutions (-1 pt)</a:t>
          </a:r>
          <a:endParaRPr lang="fi-FI">
            <a:effectLst/>
          </a:endParaRPr>
        </a:p>
        <a:p>
          <a:pPr eaLnBrk="1" fontAlgn="auto" latinLnBrk="0" hangingPunct="1"/>
          <a:r>
            <a:rPr lang="en-US" sz="1100" b="0" i="0" baseline="0">
              <a:solidFill>
                <a:schemeClr val="tx1"/>
              </a:solidFill>
              <a:effectLst/>
              <a:latin typeface="+mn-lt"/>
              <a:ea typeface="+mn-ea"/>
              <a:cs typeface="+mn-cs"/>
            </a:rPr>
            <a:t>Model not clearly presented (-1 pt)</a:t>
          </a:r>
          <a:endParaRPr lang="fi-FI">
            <a:effectLst/>
          </a:endParaRPr>
        </a:p>
        <a:p>
          <a:pPr eaLnBrk="1" fontAlgn="auto" latinLnBrk="0" hangingPunct="1"/>
          <a:r>
            <a:rPr lang="en-US" sz="1100" b="0" i="0" baseline="0">
              <a:solidFill>
                <a:schemeClr val="tx1"/>
              </a:solidFill>
              <a:effectLst/>
              <a:latin typeface="+mn-lt"/>
              <a:ea typeface="+mn-ea"/>
              <a:cs typeface="+mn-cs"/>
            </a:rPr>
            <a:t>There are major errors in the model (-2 or -3 pts)</a:t>
          </a:r>
          <a:endParaRPr lang="fi-FI">
            <a:effectLst/>
          </a:endParaRPr>
        </a:p>
        <a:p>
          <a:pPr eaLnBrk="1" fontAlgn="auto" latinLnBrk="0" hangingPunct="1"/>
          <a:r>
            <a:rPr lang="en-US" sz="1100" b="0" i="0" baseline="0">
              <a:solidFill>
                <a:schemeClr val="tx1"/>
              </a:solidFill>
              <a:effectLst/>
              <a:latin typeface="+mn-lt"/>
              <a:ea typeface="+mn-ea"/>
              <a:cs typeface="+mn-cs"/>
            </a:rPr>
            <a:t>Model is poorly presented (-2 or -3 pts)</a:t>
          </a:r>
          <a:endParaRPr lang="fi-FI">
            <a:effectLst/>
          </a:endParaRPr>
        </a:p>
        <a:p>
          <a:pPr eaLnBrk="1" fontAlgn="auto" latinLnBrk="0" hangingPunct="1"/>
          <a:r>
            <a:rPr lang="en-US" sz="1100" b="0" i="0" baseline="0">
              <a:solidFill>
                <a:schemeClr val="tx1"/>
              </a:solidFill>
              <a:effectLst/>
              <a:latin typeface="+mn-lt"/>
              <a:ea typeface="+mn-ea"/>
              <a:cs typeface="+mn-cs"/>
            </a:rPr>
            <a:t>No spreadsheet implementation given (0 pts)</a:t>
          </a:r>
          <a:endParaRPr lang="fi-FI">
            <a:effectLst/>
          </a:endParaRPr>
        </a:p>
        <a:p>
          <a:pPr eaLnBrk="1" fontAlgn="auto" latinLnBrk="0" hangingPunct="1"/>
          <a:r>
            <a:rPr lang="en-US" sz="1100" b="0" i="0" baseline="0">
              <a:solidFill>
                <a:schemeClr val="tx1"/>
              </a:solidFill>
              <a:effectLst/>
              <a:latin typeface="+mn-lt"/>
              <a:ea typeface="+mn-ea"/>
              <a:cs typeface="+mn-cs"/>
            </a:rPr>
            <a:t>Not a linear model (0 pts)</a:t>
          </a: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eaLnBrk="1" fontAlgn="auto" latinLnBrk="0" hangingPunct="1"/>
          <a:endParaRPr lang="en-US" sz="1600" b="1" baseline="0"/>
        </a:p>
        <a:p>
          <a:endParaRPr lang="en-US" sz="1600" b="1" baseline="0"/>
        </a:p>
      </xdr:txBody>
    </xdr:sp>
    <xdr:clientData/>
  </xdr:oneCellAnchor>
  <xdr:oneCellAnchor>
    <xdr:from>
      <xdr:col>1</xdr:col>
      <xdr:colOff>9769</xdr:colOff>
      <xdr:row>2</xdr:row>
      <xdr:rowOff>6722</xdr:rowOff>
    </xdr:from>
    <xdr:ext cx="9740612" cy="901065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2E611086-60C6-4E67-AC85-E759E015AAFA}"/>
                </a:ext>
              </a:extLst>
            </xdr:cNvPr>
            <xdr:cNvSpPr txBox="1"/>
          </xdr:nvSpPr>
          <xdr:spPr>
            <a:xfrm>
              <a:off x="175421" y="528526"/>
              <a:ext cx="9740612" cy="901065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Fixed charge</a:t>
              </a:r>
              <a:r>
                <a:rPr lang="en-US" sz="1600" b="1" baseline="0"/>
                <a:t> (8 pts)</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sz="1100">
                  <a:solidFill>
                    <a:schemeClr val="tx1"/>
                  </a:solidFill>
                  <a:effectLst/>
                  <a:latin typeface="+mn-lt"/>
                  <a:ea typeface="+mn-ea"/>
                  <a:cs typeface="+mn-cs"/>
                </a:rPr>
                <a:t>Take-A-Cape Analytics (TACA) is a consulting firm that specializes in developing analytics solutions for retail companies. The company currently has offices in Helsinki, Stockholm, Oslo and Vilna.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With the recently secured series B funding TACA is planning to open new offices in one or more European cities. The shortlist of potential cities includes Frankfurt, Warsaw, Paris, Amsterdam, Madrid, Milan and Vienna. The startup costs of the new offices are given in Table 1.</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Each new office will require a specific number of analytics experts from the current offices as they have deep knowledge and understanding of the company’s products (Table 1). The company has conducted a survey to identify the number of experts in each current office willing to transfer to a new office (Table 2). The costs of transferring an expert from one city to another - including housing costs, moving costs and cost of living adjustments to the salaries - are listed in Table 3.</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board of the company has ranked the new offices in terms of the potential they have to increase future sales (Table 4). The board states that an office can be established in city with the rank </a:t>
              </a:r>
              <a14:m>
                <m:oMath xmlns:m="http://schemas.openxmlformats.org/officeDocument/2006/math">
                  <m:r>
                    <a:rPr lang="en-US" sz="1100" i="1">
                      <a:solidFill>
                        <a:schemeClr val="tx1"/>
                      </a:solidFill>
                      <a:effectLst/>
                      <a:latin typeface="Cambria Math" panose="02040503050406030204" pitchFamily="18" charset="0"/>
                      <a:ea typeface="+mn-ea"/>
                      <a:cs typeface="+mn-cs"/>
                    </a:rPr>
                    <m:t>𝑗</m:t>
                  </m:r>
                </m:oMath>
              </a14:m>
              <a:r>
                <a:rPr lang="en-US" sz="1100">
                  <a:solidFill>
                    <a:schemeClr val="tx1"/>
                  </a:solidFill>
                  <a:effectLst/>
                  <a:latin typeface="+mn-lt"/>
                  <a:ea typeface="+mn-ea"/>
                  <a:cs typeface="+mn-cs"/>
                </a:rPr>
                <a:t> only if offices are also established to all cities with ranks </a:t>
              </a:r>
              <a14:m>
                <m:oMath xmlns:m="http://schemas.openxmlformats.org/officeDocument/2006/math">
                  <m:r>
                    <a:rPr lang="en-US" sz="1100" i="1">
                      <a:solidFill>
                        <a:schemeClr val="tx1"/>
                      </a:solidFill>
                      <a:effectLst/>
                      <a:latin typeface="Cambria Math" panose="02040503050406030204" pitchFamily="18" charset="0"/>
                      <a:ea typeface="+mn-ea"/>
                      <a:cs typeface="+mn-cs"/>
                    </a:rPr>
                    <m:t>1, …,</m:t>
                  </m:r>
                  <m:r>
                    <a:rPr lang="en-US" sz="1100" i="1">
                      <a:solidFill>
                        <a:schemeClr val="tx1"/>
                      </a:solidFill>
                      <a:effectLst/>
                      <a:latin typeface="Cambria Math" panose="02040503050406030204" pitchFamily="18" charset="0"/>
                      <a:ea typeface="+mn-ea"/>
                      <a:cs typeface="+mn-cs"/>
                    </a:rPr>
                    <m:t>𝑗</m:t>
                  </m:r>
                  <m:r>
                    <a:rPr lang="en-US" sz="1100" i="1">
                      <a:solidFill>
                        <a:schemeClr val="tx1"/>
                      </a:solidFill>
                      <a:effectLst/>
                      <a:latin typeface="Cambria Math" panose="02040503050406030204" pitchFamily="18" charset="0"/>
                      <a:ea typeface="+mn-ea"/>
                      <a:cs typeface="+mn-cs"/>
                    </a:rPr>
                    <m:t>−1</m:t>
                  </m:r>
                </m:oMath>
              </a14:m>
              <a:r>
                <a:rPr lang="en-US" sz="1100">
                  <a:solidFill>
                    <a:schemeClr val="tx1"/>
                  </a:solidFill>
                  <a:effectLst/>
                  <a:latin typeface="+mn-lt"/>
                  <a:ea typeface="+mn-ea"/>
                  <a:cs typeface="+mn-cs"/>
                </a:rPr>
                <a: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a) </a:t>
              </a:r>
              <a:r>
                <a:rPr lang="en-US" sz="1100">
                  <a:solidFill>
                    <a:schemeClr val="tx1"/>
                  </a:solidFill>
                  <a:effectLst/>
                  <a:latin typeface="+mn-lt"/>
                  <a:ea typeface="+mn-ea"/>
                  <a:cs typeface="+mn-cs"/>
                </a:rPr>
                <a:t>Formulate mathematically a MILP model that for a prespecified number of new offices </a:t>
              </a:r>
              <a14:m>
                <m:oMath xmlns:m="http://schemas.openxmlformats.org/officeDocument/2006/math">
                  <m:r>
                    <a:rPr lang="en-US" sz="1100" i="1">
                      <a:solidFill>
                        <a:schemeClr val="tx1"/>
                      </a:solidFill>
                      <a:effectLst/>
                      <a:latin typeface="Cambria Math" panose="02040503050406030204" pitchFamily="18" charset="0"/>
                      <a:ea typeface="+mn-ea"/>
                      <a:cs typeface="+mn-cs"/>
                    </a:rPr>
                    <m:t>𝑛</m:t>
                  </m:r>
                </m:oMath>
              </a14:m>
              <a:r>
                <a:rPr lang="en-US" sz="1100">
                  <a:solidFill>
                    <a:schemeClr val="tx1"/>
                  </a:solidFill>
                  <a:effectLst/>
                  <a:latin typeface="+mn-lt"/>
                  <a:ea typeface="+mn-ea"/>
                  <a:cs typeface="+mn-cs"/>
                </a:rPr>
                <a:t> determines (i) the cities in which the new offices should be established and (ii) how experts from the current offices are transferred to these new offices so that total costs (i.e., startup and transfer) are minimized. Use the binary decision variables </a:t>
              </a:r>
              <a14:m>
                <m:oMath xmlns:m="http://schemas.openxmlformats.org/officeDocument/2006/math">
                  <m:sSub>
                    <m:sSubPr>
                      <m:ctrlPr>
                        <a:rPr lang="fi-FI"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𝑦</m:t>
                      </m:r>
                    </m:e>
                    <m:sub>
                      <m:r>
                        <a:rPr lang="en-US" sz="1100" i="1">
                          <a:solidFill>
                            <a:schemeClr val="tx1"/>
                          </a:solidFill>
                          <a:effectLst/>
                          <a:latin typeface="Cambria Math" panose="02040503050406030204" pitchFamily="18" charset="0"/>
                          <a:ea typeface="+mn-ea"/>
                          <a:cs typeface="+mn-cs"/>
                        </a:rPr>
                        <m:t>𝑗</m:t>
                      </m:r>
                    </m:sub>
                  </m:sSub>
                </m:oMath>
              </a14:m>
              <a:r>
                <a:rPr lang="en-US" sz="1100">
                  <a:solidFill>
                    <a:schemeClr val="tx1"/>
                  </a:solidFill>
                  <a:effectLst/>
                  <a:latin typeface="+mn-lt"/>
                  <a:ea typeface="+mn-ea"/>
                  <a:cs typeface="+mn-cs"/>
                </a:rPr>
                <a:t> and continuous decision variables </a:t>
              </a:r>
              <a14:m>
                <m:oMath xmlns:m="http://schemas.openxmlformats.org/officeDocument/2006/math">
                  <m:sSub>
                    <m:sSubPr>
                      <m:ctrlPr>
                        <a:rPr lang="fi-FI"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𝑥</m:t>
                      </m:r>
                    </m:e>
                    <m:sub>
                      <m:r>
                        <a:rPr lang="en-US" sz="1100" i="1">
                          <a:solidFill>
                            <a:schemeClr val="tx1"/>
                          </a:solidFill>
                          <a:effectLst/>
                          <a:latin typeface="Cambria Math" panose="02040503050406030204" pitchFamily="18" charset="0"/>
                          <a:ea typeface="+mn-ea"/>
                          <a:cs typeface="+mn-cs"/>
                        </a:rPr>
                        <m:t>𝑖𝑗</m:t>
                      </m:r>
                    </m:sub>
                  </m:sSub>
                </m:oMath>
              </a14:m>
              <a:r>
                <a:rPr lang="en-US" sz="1100">
                  <a:solidFill>
                    <a:schemeClr val="tx1"/>
                  </a:solidFill>
                  <a:effectLst/>
                  <a:latin typeface="+mn-lt"/>
                  <a:ea typeface="+mn-ea"/>
                  <a:cs typeface="+mn-cs"/>
                </a:rPr>
                <a:t>, where </a:t>
              </a:r>
              <a14:m>
                <m:oMath xmlns:m="http://schemas.openxmlformats.org/officeDocument/2006/math">
                  <m:r>
                    <a:rPr lang="en-US" sz="1100" i="1">
                      <a:solidFill>
                        <a:schemeClr val="tx1"/>
                      </a:solidFill>
                      <a:effectLst/>
                      <a:latin typeface="Cambria Math" panose="02040503050406030204" pitchFamily="18" charset="0"/>
                      <a:ea typeface="+mn-ea"/>
                      <a:cs typeface="+mn-cs"/>
                    </a:rPr>
                    <m:t>𝑗</m:t>
                  </m:r>
                  <m:r>
                    <a:rPr lang="en-US" sz="1100" i="1">
                      <a:solidFill>
                        <a:schemeClr val="tx1"/>
                      </a:solidFill>
                      <a:effectLst/>
                      <a:latin typeface="Cambria Math" panose="02040503050406030204" pitchFamily="18" charset="0"/>
                      <a:ea typeface="+mn-ea"/>
                      <a:cs typeface="+mn-cs"/>
                    </a:rPr>
                    <m:t>∈</m:t>
                  </m:r>
                  <m:d>
                    <m:dPr>
                      <m:begChr m:val="{"/>
                      <m:endChr m:val="}"/>
                      <m:ctrlPr>
                        <a:rPr lang="fi-FI" sz="1100" i="1">
                          <a:solidFill>
                            <a:schemeClr val="tx1"/>
                          </a:solidFill>
                          <a:effectLst/>
                          <a:latin typeface="Cambria Math" panose="02040503050406030204" pitchFamily="18" charset="0"/>
                          <a:ea typeface="+mn-ea"/>
                          <a:cs typeface="+mn-cs"/>
                        </a:rPr>
                      </m:ctrlPr>
                    </m:dPr>
                    <m:e>
                      <m:r>
                        <a:rPr lang="en-US" sz="1100" i="1">
                          <a:solidFill>
                            <a:schemeClr val="tx1"/>
                          </a:solidFill>
                          <a:effectLst/>
                          <a:latin typeface="Cambria Math" panose="02040503050406030204" pitchFamily="18" charset="0"/>
                          <a:ea typeface="+mn-ea"/>
                          <a:cs typeface="+mn-cs"/>
                        </a:rPr>
                        <m:t>1,…,7</m:t>
                      </m:r>
                    </m:e>
                  </m:d>
                </m:oMath>
              </a14:m>
              <a:r>
                <a:rPr lang="en-US" sz="1100">
                  <a:solidFill>
                    <a:schemeClr val="tx1"/>
                  </a:solidFill>
                  <a:effectLst/>
                  <a:latin typeface="+mn-lt"/>
                  <a:ea typeface="+mn-ea"/>
                  <a:cs typeface="+mn-cs"/>
                </a:rPr>
                <a:t> and </a:t>
              </a:r>
              <a14:m>
                <m:oMath xmlns:m="http://schemas.openxmlformats.org/officeDocument/2006/math">
                  <m:r>
                    <a:rPr lang="en-US" sz="110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∈{1, …,4}</m:t>
                  </m:r>
                </m:oMath>
              </a14:m>
              <a:r>
                <a:rPr lang="en-US" sz="1100">
                  <a:solidFill>
                    <a:schemeClr val="tx1"/>
                  </a:solidFill>
                  <a:effectLst/>
                  <a:latin typeface="+mn-lt"/>
                  <a:ea typeface="+mn-ea"/>
                  <a:cs typeface="+mn-cs"/>
                </a:rPr>
                <a:t>.  (4pts)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[ANSWER HERE] </a:t>
              </a:r>
              <a14:m>
                <m:oMath xmlns:m="http://schemas.openxmlformats.org/officeDocument/2006/math">
                  <m:r>
                    <a:rPr lang="en-US" sz="1100" b="0" i="1">
                      <a:solidFill>
                        <a:srgbClr val="FF0000"/>
                      </a:solidFill>
                      <a:effectLst/>
                      <a:latin typeface="Cambria Math" panose="02040503050406030204" pitchFamily="18" charset="0"/>
                      <a:ea typeface="+mn-ea"/>
                      <a:cs typeface="+mn-cs"/>
                    </a:rPr>
                    <m:t>𝑚𝑖𝑛</m:t>
                  </m:r>
                  <m:nary>
                    <m:naryPr>
                      <m:chr m:val="∑"/>
                      <m:ctrlPr>
                        <a:rPr lang="en-US" sz="1100" b="0" i="1">
                          <a:solidFill>
                            <a:srgbClr val="FF0000"/>
                          </a:solidFill>
                          <a:effectLst/>
                          <a:latin typeface="Cambria Math" panose="02040503050406030204" pitchFamily="18" charset="0"/>
                          <a:ea typeface="+mn-ea"/>
                          <a:cs typeface="+mn-cs"/>
                        </a:rPr>
                      </m:ctrlPr>
                    </m:naryPr>
                    <m:sub>
                      <m:r>
                        <m:rPr>
                          <m:brk m:alnAt="23"/>
                        </m:rPr>
                        <a:rPr lang="en-US" sz="1100" b="0" i="1">
                          <a:solidFill>
                            <a:srgbClr val="FF0000"/>
                          </a:solidFill>
                          <a:effectLst/>
                          <a:latin typeface="Cambria Math" panose="02040503050406030204" pitchFamily="18" charset="0"/>
                          <a:ea typeface="+mn-ea"/>
                          <a:cs typeface="+mn-cs"/>
                        </a:rPr>
                        <m:t>𝑖</m:t>
                      </m:r>
                      <m:r>
                        <a:rPr lang="en-US" sz="1100" b="0" i="1">
                          <a:solidFill>
                            <a:srgbClr val="FF0000"/>
                          </a:solidFill>
                          <a:effectLst/>
                          <a:latin typeface="Cambria Math" panose="02040503050406030204" pitchFamily="18" charset="0"/>
                          <a:ea typeface="+mn-ea"/>
                          <a:cs typeface="+mn-cs"/>
                        </a:rPr>
                        <m:t>=1</m:t>
                      </m:r>
                    </m:sub>
                    <m:sup>
                      <m:r>
                        <a:rPr lang="en-US" sz="1100" b="0" i="1">
                          <a:solidFill>
                            <a:srgbClr val="FF0000"/>
                          </a:solidFill>
                          <a:effectLst/>
                          <a:latin typeface="Cambria Math" panose="02040503050406030204" pitchFamily="18" charset="0"/>
                          <a:ea typeface="+mn-ea"/>
                          <a:cs typeface="+mn-cs"/>
                        </a:rPr>
                        <m:t>4</m:t>
                      </m:r>
                    </m:sup>
                    <m:e/>
                  </m:nary>
                </m:oMath>
              </a14:m>
              <a:endParaRPr lang="en-US" sz="1100">
                <a:solidFill>
                  <a:srgbClr val="FF0000"/>
                </a:solidFill>
                <a:effectLst/>
                <a:latin typeface="+mn-lt"/>
                <a:ea typeface="+mn-ea"/>
                <a:cs typeface="+mn-cs"/>
              </a:endParaRPr>
            </a:p>
            <a:p>
              <a:endParaRPr lang="en-US"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b) </a:t>
              </a:r>
              <a:r>
                <a:rPr lang="en-US" sz="1100">
                  <a:solidFill>
                    <a:schemeClr val="tx1"/>
                  </a:solidFill>
                  <a:effectLst/>
                  <a:latin typeface="+mn-lt"/>
                  <a:ea typeface="+mn-ea"/>
                  <a:cs typeface="+mn-cs"/>
                </a:rPr>
                <a:t>The board decides the budget for the expansion to be 22 million euros. </a:t>
              </a:r>
              <a:r>
                <a:rPr lang="en-US" sz="1100" b="1">
                  <a:solidFill>
                    <a:schemeClr val="tx1"/>
                  </a:solidFill>
                  <a:effectLst/>
                  <a:latin typeface="+mn-lt"/>
                  <a:ea typeface="+mn-ea"/>
                  <a:cs typeface="+mn-cs"/>
                </a:rPr>
                <a:t> </a:t>
              </a:r>
              <a:r>
                <a:rPr lang="en-US" sz="1100">
                  <a:solidFill>
                    <a:schemeClr val="tx1"/>
                  </a:solidFill>
                  <a:effectLst/>
                  <a:latin typeface="+mn-lt"/>
                  <a:ea typeface="+mn-ea"/>
                  <a:cs typeface="+mn-cs"/>
                </a:rPr>
                <a:t>Implement the MILP model on the spreadsheet</a:t>
              </a:r>
              <a:r>
                <a:rPr lang="en-US" sz="1100" baseline="0">
                  <a:solidFill>
                    <a:schemeClr val="tx1"/>
                  </a:solidFill>
                  <a:effectLst/>
                  <a:latin typeface="+mn-lt"/>
                  <a:ea typeface="+mn-ea"/>
                  <a:cs typeface="+mn-cs"/>
                </a:rPr>
                <a:t> and use it </a:t>
              </a:r>
              <a:r>
                <a:rPr lang="en-US" sz="1100">
                  <a:solidFill>
                    <a:schemeClr val="tx1"/>
                  </a:solidFill>
                  <a:effectLst/>
                  <a:latin typeface="+mn-lt"/>
                  <a:ea typeface="+mn-ea"/>
                  <a:cs typeface="+mn-cs"/>
                </a:rPr>
                <a:t>to determine the maximum number of offices that can be established and the cities in which the new offices should be established. Report the cities and the minimal cost of establishing new offices to these cities (4 pts).</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[HINT: solve the model repeatedly for decreasing values on </a:t>
              </a:r>
              <a14:m>
                <m:oMath xmlns:m="http://schemas.openxmlformats.org/officeDocument/2006/math">
                  <m:r>
                    <a:rPr lang="en-US" sz="1100" i="1">
                      <a:solidFill>
                        <a:schemeClr val="tx1"/>
                      </a:solidFill>
                      <a:effectLst/>
                      <a:latin typeface="Cambria Math" panose="02040503050406030204" pitchFamily="18" charset="0"/>
                      <a:ea typeface="+mn-ea"/>
                      <a:cs typeface="+mn-cs"/>
                    </a:rPr>
                    <m:t>𝑛</m:t>
                  </m:r>
                </m:oMath>
              </a14:m>
              <a:r>
                <a:rPr lang="en-US" sz="1100">
                  <a:solidFill>
                    <a:schemeClr val="tx1"/>
                  </a:solidFill>
                  <a:effectLst/>
                  <a:latin typeface="+mn-lt"/>
                  <a:ea typeface="+mn-ea"/>
                  <a:cs typeface="+mn-cs"/>
                </a:rPr>
                <a:t> until</a:t>
              </a:r>
              <a:r>
                <a:rPr lang="en-US" sz="1100" baseline="0">
                  <a:solidFill>
                    <a:schemeClr val="tx1"/>
                  </a:solidFill>
                  <a:effectLst/>
                  <a:latin typeface="+mn-lt"/>
                  <a:ea typeface="+mn-ea"/>
                  <a:cs typeface="+mn-cs"/>
                </a:rPr>
                <a:t> the optimal cost does not exceed the budget]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[ANSWER HERE]</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en-US">
                <a:effectLst/>
              </a:endParaRPr>
            </a:p>
            <a:p>
              <a:pPr eaLnBrk="1" fontAlgn="auto" latinLnBrk="0" hangingPunct="1"/>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eaLnBrk="1" fontAlgn="auto" latinLnBrk="0" hangingPunct="1"/>
              <a:endParaRPr lang="en-US" sz="1600" b="1" baseline="0"/>
            </a:p>
            <a:p>
              <a:endParaRPr lang="en-US" sz="1600" b="1" baseline="0"/>
            </a:p>
          </xdr:txBody>
        </xdr:sp>
      </mc:Choice>
      <mc:Fallback xmlns="">
        <xdr:sp macro="" textlink="">
          <xdr:nvSpPr>
            <xdr:cNvPr id="3" name="TextBox 2">
              <a:extLst>
                <a:ext uri="{FF2B5EF4-FFF2-40B4-BE49-F238E27FC236}">
                  <a16:creationId xmlns:a16="http://schemas.microsoft.com/office/drawing/2014/main" id="{2E611086-60C6-4E67-AC85-E759E015AAFA}"/>
                </a:ext>
              </a:extLst>
            </xdr:cNvPr>
            <xdr:cNvSpPr txBox="1"/>
          </xdr:nvSpPr>
          <xdr:spPr>
            <a:xfrm>
              <a:off x="175421" y="528526"/>
              <a:ext cx="9740612" cy="901065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Fixed charge</a:t>
              </a:r>
              <a:r>
                <a:rPr lang="en-US" sz="1600" b="1" baseline="0"/>
                <a:t> (8 pts)</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sz="1100">
                  <a:solidFill>
                    <a:schemeClr val="tx1"/>
                  </a:solidFill>
                  <a:effectLst/>
                  <a:latin typeface="+mn-lt"/>
                  <a:ea typeface="+mn-ea"/>
                  <a:cs typeface="+mn-cs"/>
                </a:rPr>
                <a:t>Take-A-Cape Analytics (TACA) is a consulting firm that specializes in developing analytics solutions for retail companies. The company currently has offices in Helsinki, Stockholm, Oslo and Vilna.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With the recently secured series B funding TACA is planning to open new offices in one or more European cities. The shortlist of potential cities includes Frankfurt, Warsaw, Paris, Amsterdam, Madrid, Milan and Vienna. The startup costs of the new offices are given in Table 1.</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Each new office will require a specific number of analytics experts from the current offices as they have deep knowledge and understanding of the company’s products (Table 1). The company has conducted a survey to identify the number of experts in each current office willing to transfer to a new office (Table 2). The costs of transferring an expert from one city to another - including housing costs, moving costs and cost of living adjustments to the salaries - are listed in Table 3.</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board of the company has ranked the new offices in terms of the potential they have to increase future sales (Table 4). The board states that an office can be established in city with the rank </a:t>
              </a:r>
              <a:r>
                <a:rPr lang="en-US" sz="1100" i="0">
                  <a:solidFill>
                    <a:schemeClr val="tx1"/>
                  </a:solidFill>
                  <a:effectLst/>
                  <a:latin typeface="Cambria Math" panose="02040503050406030204" pitchFamily="18" charset="0"/>
                  <a:ea typeface="+mn-ea"/>
                  <a:cs typeface="+mn-cs"/>
                </a:rPr>
                <a:t>𝑗</a:t>
              </a:r>
              <a:r>
                <a:rPr lang="en-US" sz="1100">
                  <a:solidFill>
                    <a:schemeClr val="tx1"/>
                  </a:solidFill>
                  <a:effectLst/>
                  <a:latin typeface="+mn-lt"/>
                  <a:ea typeface="+mn-ea"/>
                  <a:cs typeface="+mn-cs"/>
                </a:rPr>
                <a:t> only if offices are also established to all cities with ranks </a:t>
              </a:r>
              <a:r>
                <a:rPr lang="en-US" sz="1100" i="0">
                  <a:solidFill>
                    <a:schemeClr val="tx1"/>
                  </a:solidFill>
                  <a:effectLst/>
                  <a:latin typeface="Cambria Math" panose="02040503050406030204" pitchFamily="18" charset="0"/>
                  <a:ea typeface="+mn-ea"/>
                  <a:cs typeface="+mn-cs"/>
                </a:rPr>
                <a:t>1, …,𝑗−1</a:t>
              </a:r>
              <a:r>
                <a:rPr lang="en-US" sz="1100">
                  <a:solidFill>
                    <a:schemeClr val="tx1"/>
                  </a:solidFill>
                  <a:effectLst/>
                  <a:latin typeface="+mn-lt"/>
                  <a:ea typeface="+mn-ea"/>
                  <a:cs typeface="+mn-cs"/>
                </a:rPr>
                <a: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a) </a:t>
              </a:r>
              <a:r>
                <a:rPr lang="en-US" sz="1100">
                  <a:solidFill>
                    <a:schemeClr val="tx1"/>
                  </a:solidFill>
                  <a:effectLst/>
                  <a:latin typeface="+mn-lt"/>
                  <a:ea typeface="+mn-ea"/>
                  <a:cs typeface="+mn-cs"/>
                </a:rPr>
                <a:t>Formulate mathematically a MILP model that for a prespecified number of new offices </a:t>
              </a:r>
              <a:r>
                <a:rPr lang="en-US" sz="1100" i="0">
                  <a:solidFill>
                    <a:schemeClr val="tx1"/>
                  </a:solidFill>
                  <a:effectLst/>
                  <a:latin typeface="Cambria Math" panose="02040503050406030204" pitchFamily="18" charset="0"/>
                  <a:ea typeface="+mn-ea"/>
                  <a:cs typeface="+mn-cs"/>
                </a:rPr>
                <a:t>𝑛</a:t>
              </a:r>
              <a:r>
                <a:rPr lang="en-US" sz="1100">
                  <a:solidFill>
                    <a:schemeClr val="tx1"/>
                  </a:solidFill>
                  <a:effectLst/>
                  <a:latin typeface="+mn-lt"/>
                  <a:ea typeface="+mn-ea"/>
                  <a:cs typeface="+mn-cs"/>
                </a:rPr>
                <a:t> determines (i) the cities in which the new offices should be established and (ii) how experts from the current offices are transferred to these new offices so that total costs (i.e., startup and transfer) are minimized. Use the binary decision variables </a:t>
              </a:r>
              <a:r>
                <a:rPr lang="en-US" sz="1100" i="0">
                  <a:solidFill>
                    <a:schemeClr val="tx1"/>
                  </a:solidFill>
                  <a:effectLst/>
                  <a:latin typeface="Cambria Math" panose="02040503050406030204" pitchFamily="18" charset="0"/>
                  <a:ea typeface="+mn-ea"/>
                  <a:cs typeface="+mn-cs"/>
                </a:rPr>
                <a:t>𝑦</a:t>
              </a:r>
              <a:r>
                <a:rPr lang="fi-FI" sz="1100" i="0">
                  <a:solidFill>
                    <a:schemeClr val="tx1"/>
                  </a:solidFill>
                  <a:effectLst/>
                  <a:latin typeface="Cambria Math" panose="02040503050406030204" pitchFamily="18" charset="0"/>
                  <a:ea typeface="+mn-ea"/>
                  <a:cs typeface="+mn-cs"/>
                </a:rPr>
                <a:t>_</a:t>
              </a:r>
              <a:r>
                <a:rPr lang="en-US" sz="1100" i="0">
                  <a:solidFill>
                    <a:schemeClr val="tx1"/>
                  </a:solidFill>
                  <a:effectLst/>
                  <a:latin typeface="Cambria Math" panose="02040503050406030204" pitchFamily="18" charset="0"/>
                  <a:ea typeface="+mn-ea"/>
                  <a:cs typeface="+mn-cs"/>
                </a:rPr>
                <a:t>𝑗</a:t>
              </a:r>
              <a:r>
                <a:rPr lang="en-US" sz="1100">
                  <a:solidFill>
                    <a:schemeClr val="tx1"/>
                  </a:solidFill>
                  <a:effectLst/>
                  <a:latin typeface="+mn-lt"/>
                  <a:ea typeface="+mn-ea"/>
                  <a:cs typeface="+mn-cs"/>
                </a:rPr>
                <a:t> and continuous decision variables </a:t>
              </a:r>
              <a:r>
                <a:rPr lang="en-US" sz="1100" i="0">
                  <a:solidFill>
                    <a:schemeClr val="tx1"/>
                  </a:solidFill>
                  <a:effectLst/>
                  <a:latin typeface="Cambria Math" panose="02040503050406030204" pitchFamily="18" charset="0"/>
                  <a:ea typeface="+mn-ea"/>
                  <a:cs typeface="+mn-cs"/>
                </a:rPr>
                <a:t>𝑥</a:t>
              </a:r>
              <a:r>
                <a:rPr lang="fi-FI" sz="1100" i="0">
                  <a:solidFill>
                    <a:schemeClr val="tx1"/>
                  </a:solidFill>
                  <a:effectLst/>
                  <a:latin typeface="Cambria Math" panose="02040503050406030204" pitchFamily="18" charset="0"/>
                  <a:ea typeface="+mn-ea"/>
                  <a:cs typeface="+mn-cs"/>
                </a:rPr>
                <a:t>_</a:t>
              </a:r>
              <a:r>
                <a:rPr lang="en-US" sz="1100" i="0">
                  <a:solidFill>
                    <a:schemeClr val="tx1"/>
                  </a:solidFill>
                  <a:effectLst/>
                  <a:latin typeface="Cambria Math" panose="02040503050406030204" pitchFamily="18" charset="0"/>
                  <a:ea typeface="+mn-ea"/>
                  <a:cs typeface="+mn-cs"/>
                </a:rPr>
                <a:t>𝑖𝑗</a:t>
              </a:r>
              <a:r>
                <a:rPr lang="en-US" sz="1100">
                  <a:solidFill>
                    <a:schemeClr val="tx1"/>
                  </a:solidFill>
                  <a:effectLst/>
                  <a:latin typeface="+mn-lt"/>
                  <a:ea typeface="+mn-ea"/>
                  <a:cs typeface="+mn-cs"/>
                </a:rPr>
                <a:t>, where </a:t>
              </a:r>
              <a:r>
                <a:rPr lang="en-US" sz="1100" i="0">
                  <a:solidFill>
                    <a:schemeClr val="tx1"/>
                  </a:solidFill>
                  <a:effectLst/>
                  <a:latin typeface="Cambria Math" panose="02040503050406030204" pitchFamily="18" charset="0"/>
                  <a:ea typeface="+mn-ea"/>
                  <a:cs typeface="+mn-cs"/>
                </a:rPr>
                <a:t>𝑗∈</a:t>
              </a:r>
              <a:r>
                <a:rPr lang="fi-FI" sz="1100" i="0">
                  <a:solidFill>
                    <a:schemeClr val="tx1"/>
                  </a:solidFill>
                  <a:effectLst/>
                  <a:latin typeface="Cambria Math" panose="02040503050406030204" pitchFamily="18" charset="0"/>
                  <a:ea typeface="+mn-ea"/>
                  <a:cs typeface="+mn-cs"/>
                </a:rPr>
                <a:t>{</a:t>
              </a:r>
              <a:r>
                <a:rPr lang="en-US" sz="1100" i="0">
                  <a:solidFill>
                    <a:schemeClr val="tx1"/>
                  </a:solidFill>
                  <a:effectLst/>
                  <a:latin typeface="Cambria Math" panose="02040503050406030204" pitchFamily="18" charset="0"/>
                  <a:ea typeface="+mn-ea"/>
                  <a:cs typeface="+mn-cs"/>
                </a:rPr>
                <a:t>1,…,7}</a:t>
              </a:r>
              <a:r>
                <a:rPr lang="en-US" sz="1100">
                  <a:solidFill>
                    <a:schemeClr val="tx1"/>
                  </a:solidFill>
                  <a:effectLst/>
                  <a:latin typeface="+mn-lt"/>
                  <a:ea typeface="+mn-ea"/>
                  <a:cs typeface="+mn-cs"/>
                </a:rPr>
                <a:t> and </a:t>
              </a:r>
              <a:r>
                <a:rPr lang="en-US" sz="1100" i="0">
                  <a:solidFill>
                    <a:schemeClr val="tx1"/>
                  </a:solidFill>
                  <a:effectLst/>
                  <a:latin typeface="Cambria Math" panose="02040503050406030204" pitchFamily="18" charset="0"/>
                  <a:ea typeface="+mn-ea"/>
                  <a:cs typeface="+mn-cs"/>
                </a:rPr>
                <a:t>𝑖∈{1, …,4}</a:t>
              </a:r>
              <a:r>
                <a:rPr lang="en-US" sz="1100">
                  <a:solidFill>
                    <a:schemeClr val="tx1"/>
                  </a:solidFill>
                  <a:effectLst/>
                  <a:latin typeface="+mn-lt"/>
                  <a:ea typeface="+mn-ea"/>
                  <a:cs typeface="+mn-cs"/>
                </a:rPr>
                <a:t>.  (4pts)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[ANSWER HERE] </a:t>
              </a:r>
              <a:r>
                <a:rPr lang="en-US" sz="1100" b="0" i="0">
                  <a:solidFill>
                    <a:srgbClr val="FF0000"/>
                  </a:solidFill>
                  <a:effectLst/>
                  <a:latin typeface="Cambria Math" panose="02040503050406030204" pitchFamily="18" charset="0"/>
                  <a:ea typeface="+mn-ea"/>
                  <a:cs typeface="+mn-cs"/>
                </a:rPr>
                <a:t>𝑚𝑖𝑛∑_(𝑖=1)^4</a:t>
              </a:r>
              <a:endParaRPr lang="en-US" sz="1100">
                <a:solidFill>
                  <a:srgbClr val="FF0000"/>
                </a:solidFill>
                <a:effectLst/>
                <a:latin typeface="+mn-lt"/>
                <a:ea typeface="+mn-ea"/>
                <a:cs typeface="+mn-cs"/>
              </a:endParaRPr>
            </a:p>
            <a:p>
              <a:endParaRPr lang="en-US"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b) </a:t>
              </a:r>
              <a:r>
                <a:rPr lang="en-US" sz="1100">
                  <a:solidFill>
                    <a:schemeClr val="tx1"/>
                  </a:solidFill>
                  <a:effectLst/>
                  <a:latin typeface="+mn-lt"/>
                  <a:ea typeface="+mn-ea"/>
                  <a:cs typeface="+mn-cs"/>
                </a:rPr>
                <a:t>The board decides the budget for the expansion to be 22 million euros. </a:t>
              </a:r>
              <a:r>
                <a:rPr lang="en-US" sz="1100" b="1">
                  <a:solidFill>
                    <a:schemeClr val="tx1"/>
                  </a:solidFill>
                  <a:effectLst/>
                  <a:latin typeface="+mn-lt"/>
                  <a:ea typeface="+mn-ea"/>
                  <a:cs typeface="+mn-cs"/>
                </a:rPr>
                <a:t> </a:t>
              </a:r>
              <a:r>
                <a:rPr lang="en-US" sz="1100">
                  <a:solidFill>
                    <a:schemeClr val="tx1"/>
                  </a:solidFill>
                  <a:effectLst/>
                  <a:latin typeface="+mn-lt"/>
                  <a:ea typeface="+mn-ea"/>
                  <a:cs typeface="+mn-cs"/>
                </a:rPr>
                <a:t>Implement the MILP model on the spreadsheet</a:t>
              </a:r>
              <a:r>
                <a:rPr lang="en-US" sz="1100" baseline="0">
                  <a:solidFill>
                    <a:schemeClr val="tx1"/>
                  </a:solidFill>
                  <a:effectLst/>
                  <a:latin typeface="+mn-lt"/>
                  <a:ea typeface="+mn-ea"/>
                  <a:cs typeface="+mn-cs"/>
                </a:rPr>
                <a:t> and use it </a:t>
              </a:r>
              <a:r>
                <a:rPr lang="en-US" sz="1100">
                  <a:solidFill>
                    <a:schemeClr val="tx1"/>
                  </a:solidFill>
                  <a:effectLst/>
                  <a:latin typeface="+mn-lt"/>
                  <a:ea typeface="+mn-ea"/>
                  <a:cs typeface="+mn-cs"/>
                </a:rPr>
                <a:t>to determine the maximum number of offices that can be established and the cities in which the new offices should be established. Report the cities and the minimal cost of establishing new offices to these cities (4 pts).</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[HINT: solve the model repeatedly for decreasing values on </a:t>
              </a:r>
              <a:r>
                <a:rPr lang="en-US" sz="1100" i="0">
                  <a:solidFill>
                    <a:schemeClr val="tx1"/>
                  </a:solidFill>
                  <a:effectLst/>
                  <a:latin typeface="Cambria Math" panose="02040503050406030204" pitchFamily="18" charset="0"/>
                  <a:ea typeface="+mn-ea"/>
                  <a:cs typeface="+mn-cs"/>
                </a:rPr>
                <a:t>𝑛</a:t>
              </a:r>
              <a:r>
                <a:rPr lang="en-US" sz="1100">
                  <a:solidFill>
                    <a:schemeClr val="tx1"/>
                  </a:solidFill>
                  <a:effectLst/>
                  <a:latin typeface="+mn-lt"/>
                  <a:ea typeface="+mn-ea"/>
                  <a:cs typeface="+mn-cs"/>
                </a:rPr>
                <a:t> until</a:t>
              </a:r>
              <a:r>
                <a:rPr lang="en-US" sz="1100" baseline="0">
                  <a:solidFill>
                    <a:schemeClr val="tx1"/>
                  </a:solidFill>
                  <a:effectLst/>
                  <a:latin typeface="+mn-lt"/>
                  <a:ea typeface="+mn-ea"/>
                  <a:cs typeface="+mn-cs"/>
                </a:rPr>
                <a:t> the optimal cost does not exceed the budget]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[ANSWER HERE]</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en-US">
                <a:effectLst/>
              </a:endParaRPr>
            </a:p>
            <a:p>
              <a:pPr eaLnBrk="1" fontAlgn="auto" latinLnBrk="0" hangingPunct="1"/>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eaLnBrk="1" fontAlgn="auto" latinLnBrk="0" hangingPunct="1"/>
              <a:endParaRPr lang="en-US" sz="1600" b="1" baseline="0"/>
            </a:p>
            <a:p>
              <a:endParaRPr lang="en-US" sz="1600" b="1" baseline="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408FB-D240-457E-B4B7-FA5768424A14}">
  <dimension ref="A1:R69"/>
  <sheetViews>
    <sheetView zoomScale="130" zoomScaleNormal="130" workbookViewId="0"/>
  </sheetViews>
  <sheetFormatPr defaultColWidth="8.88671875" defaultRowHeight="14.4" x14ac:dyDescent="0.3"/>
  <cols>
    <col min="1" max="1" width="11.6640625" customWidth="1"/>
    <col min="9" max="9" width="26.5546875" customWidth="1"/>
    <col min="16" max="16" width="18.44140625" customWidth="1"/>
  </cols>
  <sheetData>
    <row r="1" spans="1:18" s="3" customFormat="1" ht="25.8" x14ac:dyDescent="0.5">
      <c r="A1" s="3" t="s">
        <v>57</v>
      </c>
    </row>
    <row r="2" spans="1:18" ht="17.25" customHeight="1" x14ac:dyDescent="0.3"/>
    <row r="3" spans="1:18" x14ac:dyDescent="0.3">
      <c r="R3" s="4"/>
    </row>
    <row r="4" spans="1:18" x14ac:dyDescent="0.3">
      <c r="R4" s="4"/>
    </row>
    <row r="5" spans="1:18" x14ac:dyDescent="0.3">
      <c r="R5" s="4"/>
    </row>
    <row r="6" spans="1:18" x14ac:dyDescent="0.3">
      <c r="R6" s="4"/>
    </row>
    <row r="7" spans="1:18" x14ac:dyDescent="0.3">
      <c r="R7" s="4"/>
    </row>
    <row r="8" spans="1:18" x14ac:dyDescent="0.3">
      <c r="R8" s="31"/>
    </row>
    <row r="9" spans="1:18" x14ac:dyDescent="0.3">
      <c r="R9" s="30"/>
    </row>
    <row r="10" spans="1:18" x14ac:dyDescent="0.3">
      <c r="R10" s="30"/>
    </row>
    <row r="11" spans="1:18" x14ac:dyDescent="0.3">
      <c r="R11" s="30"/>
    </row>
    <row r="12" spans="1:18" x14ac:dyDescent="0.3">
      <c r="R12" s="30"/>
    </row>
    <row r="13" spans="1:18" x14ac:dyDescent="0.3">
      <c r="R13" s="30"/>
    </row>
    <row r="14" spans="1:18" x14ac:dyDescent="0.3">
      <c r="R14" s="30"/>
    </row>
    <row r="15" spans="1:18" x14ac:dyDescent="0.3">
      <c r="R15" s="30"/>
    </row>
    <row r="16" spans="1:18" x14ac:dyDescent="0.3">
      <c r="R16" s="4"/>
    </row>
    <row r="17" spans="9:18" x14ac:dyDescent="0.3">
      <c r="R17" s="4"/>
    </row>
    <row r="18" spans="9:18" x14ac:dyDescent="0.3">
      <c r="R18" s="4"/>
    </row>
    <row r="19" spans="9:18" ht="15" thickBot="1" x14ac:dyDescent="0.35">
      <c r="I19" s="23" t="s">
        <v>8</v>
      </c>
      <c r="J19" s="23"/>
      <c r="K19" s="23"/>
      <c r="L19" s="23"/>
      <c r="M19" s="23"/>
      <c r="N19" s="23"/>
      <c r="O19" s="23"/>
      <c r="R19" s="4"/>
    </row>
    <row r="20" spans="9:18" x14ac:dyDescent="0.3">
      <c r="I20" s="26" t="s">
        <v>9</v>
      </c>
      <c r="J20" s="54" t="s">
        <v>2</v>
      </c>
      <c r="K20" s="54" t="s">
        <v>3</v>
      </c>
      <c r="L20" s="54" t="s">
        <v>4</v>
      </c>
      <c r="M20" s="54" t="s">
        <v>5</v>
      </c>
      <c r="N20" s="54" t="s">
        <v>6</v>
      </c>
      <c r="O20" s="55" t="s">
        <v>7</v>
      </c>
      <c r="P20" s="5" t="s">
        <v>123</v>
      </c>
      <c r="R20" s="4"/>
    </row>
    <row r="21" spans="9:18" ht="15" thickBot="1" x14ac:dyDescent="0.35">
      <c r="I21" s="27" t="s">
        <v>10</v>
      </c>
      <c r="J21" s="24">
        <v>25</v>
      </c>
      <c r="K21" s="24">
        <v>35</v>
      </c>
      <c r="L21" s="24">
        <v>15</v>
      </c>
      <c r="M21" s="24">
        <v>35</v>
      </c>
      <c r="N21" s="24">
        <v>20</v>
      </c>
      <c r="O21" s="25">
        <v>10</v>
      </c>
      <c r="P21">
        <f>SUM(J21:O21)</f>
        <v>140</v>
      </c>
      <c r="R21" s="4"/>
    </row>
    <row r="22" spans="9:18" x14ac:dyDescent="0.3">
      <c r="R22" s="4"/>
    </row>
    <row r="23" spans="9:18" ht="15" thickBot="1" x14ac:dyDescent="0.35">
      <c r="I23" s="23" t="s">
        <v>11</v>
      </c>
      <c r="J23" s="23"/>
      <c r="K23" s="23"/>
      <c r="L23" s="23"/>
      <c r="M23" s="23"/>
      <c r="N23" s="23"/>
      <c r="O23" s="23"/>
      <c r="R23" s="4"/>
    </row>
    <row r="24" spans="9:18" x14ac:dyDescent="0.3">
      <c r="I24" s="108"/>
      <c r="J24" s="162" t="s">
        <v>0</v>
      </c>
      <c r="K24" s="163"/>
      <c r="L24" s="163"/>
      <c r="M24" s="163"/>
      <c r="N24" s="163"/>
      <c r="O24" s="164"/>
    </row>
    <row r="25" spans="9:18" ht="15" customHeight="1" thickBot="1" x14ac:dyDescent="0.35">
      <c r="I25" s="99" t="s">
        <v>1</v>
      </c>
      <c r="J25" s="106" t="s">
        <v>2</v>
      </c>
      <c r="K25" s="105" t="s">
        <v>3</v>
      </c>
      <c r="L25" s="105" t="s">
        <v>4</v>
      </c>
      <c r="M25" s="105" t="s">
        <v>5</v>
      </c>
      <c r="N25" s="105" t="s">
        <v>6</v>
      </c>
      <c r="O25" s="104" t="s">
        <v>7</v>
      </c>
    </row>
    <row r="26" spans="9:18" x14ac:dyDescent="0.3">
      <c r="I26" s="103" t="s">
        <v>2</v>
      </c>
      <c r="J26" s="28" t="s">
        <v>105</v>
      </c>
      <c r="K26" s="28">
        <v>20</v>
      </c>
      <c r="L26" s="28">
        <v>28</v>
      </c>
      <c r="M26" s="28">
        <v>29</v>
      </c>
      <c r="N26" s="28">
        <v>17</v>
      </c>
      <c r="O26" s="29">
        <v>32</v>
      </c>
    </row>
    <row r="27" spans="9:18" x14ac:dyDescent="0.3">
      <c r="I27" s="102" t="s">
        <v>3</v>
      </c>
      <c r="J27" s="28">
        <v>23</v>
      </c>
      <c r="K27" s="28" t="s">
        <v>105</v>
      </c>
      <c r="L27" s="28">
        <v>17</v>
      </c>
      <c r="M27" s="28">
        <v>31</v>
      </c>
      <c r="N27" s="28">
        <v>28</v>
      </c>
      <c r="O27" s="29">
        <v>26</v>
      </c>
    </row>
    <row r="28" spans="9:18" x14ac:dyDescent="0.3">
      <c r="I28" s="102" t="s">
        <v>4</v>
      </c>
      <c r="J28" s="28">
        <v>23</v>
      </c>
      <c r="K28" s="28">
        <v>17</v>
      </c>
      <c r="L28" s="28" t="s">
        <v>105</v>
      </c>
      <c r="M28" s="28">
        <v>20</v>
      </c>
      <c r="N28" s="28">
        <v>29</v>
      </c>
      <c r="O28" s="29">
        <v>16</v>
      </c>
    </row>
    <row r="29" spans="9:18" x14ac:dyDescent="0.3">
      <c r="I29" s="102" t="s">
        <v>5</v>
      </c>
      <c r="J29" s="28">
        <v>14</v>
      </c>
      <c r="K29" s="28">
        <v>26</v>
      </c>
      <c r="L29" s="28">
        <v>23</v>
      </c>
      <c r="M29" s="28" t="s">
        <v>105</v>
      </c>
      <c r="N29" s="28">
        <v>20</v>
      </c>
      <c r="O29" s="29">
        <v>25</v>
      </c>
    </row>
    <row r="30" spans="9:18" x14ac:dyDescent="0.3">
      <c r="I30" s="102" t="s">
        <v>6</v>
      </c>
      <c r="J30" s="28">
        <v>19</v>
      </c>
      <c r="K30" s="28">
        <v>34</v>
      </c>
      <c r="L30" s="28">
        <v>26</v>
      </c>
      <c r="M30" s="28">
        <v>14</v>
      </c>
      <c r="N30" s="28" t="s">
        <v>105</v>
      </c>
      <c r="O30" s="29">
        <v>17</v>
      </c>
    </row>
    <row r="31" spans="9:18" ht="15" thickBot="1" x14ac:dyDescent="0.35">
      <c r="I31" s="99" t="s">
        <v>7</v>
      </c>
      <c r="J31" s="24">
        <v>38</v>
      </c>
      <c r="K31" s="24">
        <v>20</v>
      </c>
      <c r="L31" s="24">
        <v>16</v>
      </c>
      <c r="M31" s="24">
        <v>28</v>
      </c>
      <c r="N31" s="24">
        <v>25</v>
      </c>
      <c r="O31" s="25" t="s">
        <v>105</v>
      </c>
    </row>
    <row r="33" spans="9:16" ht="15" thickBot="1" x14ac:dyDescent="0.35">
      <c r="I33" s="23" t="s">
        <v>12</v>
      </c>
      <c r="J33" s="23"/>
      <c r="K33" s="23"/>
      <c r="L33" s="23"/>
      <c r="M33" s="23"/>
      <c r="N33" s="23"/>
      <c r="O33" s="23"/>
    </row>
    <row r="34" spans="9:16" x14ac:dyDescent="0.3">
      <c r="I34" s="26" t="s">
        <v>9</v>
      </c>
      <c r="J34" s="54" t="s">
        <v>2</v>
      </c>
      <c r="K34" s="54" t="s">
        <v>3</v>
      </c>
      <c r="L34" s="54" t="s">
        <v>4</v>
      </c>
      <c r="M34" s="54" t="s">
        <v>5</v>
      </c>
      <c r="N34" s="54" t="s">
        <v>6</v>
      </c>
      <c r="O34" s="55" t="s">
        <v>7</v>
      </c>
      <c r="P34" s="5" t="s">
        <v>123</v>
      </c>
    </row>
    <row r="35" spans="9:16" ht="15" thickBot="1" x14ac:dyDescent="0.35">
      <c r="I35" s="27" t="s">
        <v>13</v>
      </c>
      <c r="J35" s="24">
        <v>20</v>
      </c>
      <c r="K35" s="24">
        <v>27</v>
      </c>
      <c r="L35" s="24">
        <v>15</v>
      </c>
      <c r="M35" s="24">
        <v>28</v>
      </c>
      <c r="N35" s="24">
        <v>25</v>
      </c>
      <c r="O35" s="25">
        <v>25</v>
      </c>
      <c r="P35">
        <f>SUM(J35:O35)</f>
        <v>140</v>
      </c>
    </row>
    <row r="38" spans="9:16" ht="15" thickBot="1" x14ac:dyDescent="0.35"/>
    <row r="39" spans="9:16" x14ac:dyDescent="0.3">
      <c r="I39" s="107" t="s">
        <v>122</v>
      </c>
      <c r="J39" s="162" t="s">
        <v>0</v>
      </c>
      <c r="K39" s="163"/>
      <c r="L39" s="163"/>
      <c r="M39" s="163"/>
      <c r="N39" s="163"/>
      <c r="O39" s="164"/>
    </row>
    <row r="40" spans="9:16" ht="15" thickBot="1" x14ac:dyDescent="0.35">
      <c r="I40" s="99" t="s">
        <v>1</v>
      </c>
      <c r="J40" s="106" t="s">
        <v>2</v>
      </c>
      <c r="K40" s="105" t="s">
        <v>3</v>
      </c>
      <c r="L40" s="105" t="s">
        <v>4</v>
      </c>
      <c r="M40" s="105" t="s">
        <v>5</v>
      </c>
      <c r="N40" s="105" t="s">
        <v>6</v>
      </c>
      <c r="O40" s="104" t="s">
        <v>7</v>
      </c>
    </row>
    <row r="41" spans="9:16" x14ac:dyDescent="0.3">
      <c r="I41" s="103" t="s">
        <v>2</v>
      </c>
      <c r="J41" s="101">
        <v>0</v>
      </c>
      <c r="K41" s="101">
        <v>20</v>
      </c>
      <c r="L41" s="101">
        <v>28</v>
      </c>
      <c r="M41" s="101">
        <v>29</v>
      </c>
      <c r="N41" s="101">
        <v>17</v>
      </c>
      <c r="O41" s="100">
        <v>32</v>
      </c>
    </row>
    <row r="42" spans="9:16" x14ac:dyDescent="0.3">
      <c r="I42" s="102" t="s">
        <v>3</v>
      </c>
      <c r="J42" s="101">
        <v>23</v>
      </c>
      <c r="K42" s="101">
        <v>0</v>
      </c>
      <c r="L42" s="101">
        <v>17</v>
      </c>
      <c r="M42" s="101">
        <v>31</v>
      </c>
      <c r="N42" s="101">
        <v>28</v>
      </c>
      <c r="O42" s="100">
        <v>26</v>
      </c>
    </row>
    <row r="43" spans="9:16" x14ac:dyDescent="0.3">
      <c r="I43" s="102" t="s">
        <v>4</v>
      </c>
      <c r="J43" s="101">
        <v>23</v>
      </c>
      <c r="K43" s="101">
        <v>17</v>
      </c>
      <c r="L43" s="101">
        <v>0</v>
      </c>
      <c r="M43" s="101">
        <v>20</v>
      </c>
      <c r="N43" s="101">
        <v>29</v>
      </c>
      <c r="O43" s="100">
        <v>16</v>
      </c>
    </row>
    <row r="44" spans="9:16" x14ac:dyDescent="0.3">
      <c r="I44" s="102" t="s">
        <v>5</v>
      </c>
      <c r="J44" s="101">
        <v>14</v>
      </c>
      <c r="K44" s="101">
        <v>26</v>
      </c>
      <c r="L44" s="101">
        <v>23</v>
      </c>
      <c r="M44" s="101">
        <v>0</v>
      </c>
      <c r="N44" s="101">
        <v>20</v>
      </c>
      <c r="O44" s="100">
        <v>25</v>
      </c>
    </row>
    <row r="45" spans="9:16" x14ac:dyDescent="0.3">
      <c r="I45" s="102" t="s">
        <v>6</v>
      </c>
      <c r="J45" s="101">
        <v>19</v>
      </c>
      <c r="K45" s="101">
        <v>34</v>
      </c>
      <c r="L45" s="101">
        <v>26</v>
      </c>
      <c r="M45" s="101">
        <v>14</v>
      </c>
      <c r="N45" s="101">
        <v>0</v>
      </c>
      <c r="O45" s="100">
        <v>17</v>
      </c>
    </row>
    <row r="46" spans="9:16" ht="15" thickBot="1" x14ac:dyDescent="0.35">
      <c r="I46" s="99" t="s">
        <v>7</v>
      </c>
      <c r="J46" s="98">
        <v>38</v>
      </c>
      <c r="K46" s="98">
        <v>20</v>
      </c>
      <c r="L46" s="98">
        <v>16</v>
      </c>
      <c r="M46" s="98">
        <v>28</v>
      </c>
      <c r="N46" s="98">
        <v>25</v>
      </c>
      <c r="O46" s="97">
        <v>0</v>
      </c>
    </row>
    <row r="47" spans="9:16" x14ac:dyDescent="0.3">
      <c r="P47" s="96" t="s">
        <v>121</v>
      </c>
    </row>
    <row r="48" spans="9:16" ht="15" thickBot="1" x14ac:dyDescent="0.35">
      <c r="P48" s="95">
        <f>SUMPRODUCT(J41:O46,J52:O57)</f>
        <v>451</v>
      </c>
    </row>
    <row r="50" spans="9:16" x14ac:dyDescent="0.3">
      <c r="I50" s="94" t="s">
        <v>120</v>
      </c>
      <c r="J50" s="165" t="s">
        <v>119</v>
      </c>
      <c r="K50" s="165"/>
      <c r="L50" s="165"/>
      <c r="M50" s="165"/>
      <c r="N50" s="165"/>
      <c r="O50" s="165"/>
    </row>
    <row r="51" spans="9:16" ht="55.8" customHeight="1" x14ac:dyDescent="0.3">
      <c r="I51" s="93" t="s">
        <v>118</v>
      </c>
      <c r="J51" s="93" t="s">
        <v>2</v>
      </c>
      <c r="K51" s="93" t="s">
        <v>3</v>
      </c>
      <c r="L51" s="93" t="s">
        <v>4</v>
      </c>
      <c r="M51" s="93" t="s">
        <v>5</v>
      </c>
      <c r="N51" s="93" t="s">
        <v>6</v>
      </c>
      <c r="O51" s="93" t="s">
        <v>7</v>
      </c>
    </row>
    <row r="52" spans="9:16" x14ac:dyDescent="0.3">
      <c r="I52" s="92" t="s">
        <v>2</v>
      </c>
      <c r="J52" s="91">
        <v>0</v>
      </c>
      <c r="K52" s="90">
        <v>0</v>
      </c>
      <c r="L52" s="90">
        <v>0</v>
      </c>
      <c r="M52" s="90">
        <v>0</v>
      </c>
      <c r="N52" s="90">
        <v>0</v>
      </c>
      <c r="O52" s="90">
        <v>0</v>
      </c>
    </row>
    <row r="53" spans="9:16" x14ac:dyDescent="0.3">
      <c r="I53" s="92" t="s">
        <v>3</v>
      </c>
      <c r="J53" s="91">
        <v>0</v>
      </c>
      <c r="K53" s="90">
        <v>0</v>
      </c>
      <c r="L53" s="90">
        <v>0</v>
      </c>
      <c r="M53" s="90">
        <v>0</v>
      </c>
      <c r="N53" s="90">
        <v>0</v>
      </c>
      <c r="O53" s="90">
        <v>0</v>
      </c>
    </row>
    <row r="54" spans="9:16" x14ac:dyDescent="0.3">
      <c r="I54" s="92" t="s">
        <v>4</v>
      </c>
      <c r="J54" s="91">
        <v>0</v>
      </c>
      <c r="K54" s="90">
        <v>0</v>
      </c>
      <c r="L54" s="90">
        <v>0</v>
      </c>
      <c r="M54" s="90">
        <v>0</v>
      </c>
      <c r="N54" s="90">
        <v>0</v>
      </c>
      <c r="O54" s="90">
        <v>0</v>
      </c>
    </row>
    <row r="55" spans="9:16" x14ac:dyDescent="0.3">
      <c r="I55" s="92" t="s">
        <v>5</v>
      </c>
      <c r="J55" s="91">
        <v>0</v>
      </c>
      <c r="K55" s="90">
        <v>0</v>
      </c>
      <c r="L55" s="90">
        <v>0</v>
      </c>
      <c r="M55" s="90">
        <v>0</v>
      </c>
      <c r="N55" s="90">
        <v>0</v>
      </c>
      <c r="O55" s="90">
        <v>0</v>
      </c>
    </row>
    <row r="56" spans="9:16" x14ac:dyDescent="0.3">
      <c r="I56" s="92" t="s">
        <v>6</v>
      </c>
      <c r="J56" s="91">
        <v>5</v>
      </c>
      <c r="K56" s="90">
        <v>0</v>
      </c>
      <c r="L56" s="90">
        <v>0</v>
      </c>
      <c r="M56" s="90">
        <v>0</v>
      </c>
      <c r="N56" s="90">
        <v>0</v>
      </c>
      <c r="O56" s="90">
        <v>0</v>
      </c>
    </row>
    <row r="57" spans="9:16" x14ac:dyDescent="0.3">
      <c r="I57" s="92" t="s">
        <v>7</v>
      </c>
      <c r="J57" s="91">
        <v>0</v>
      </c>
      <c r="K57" s="90">
        <v>8</v>
      </c>
      <c r="L57" s="90">
        <v>0</v>
      </c>
      <c r="M57" s="90">
        <v>7</v>
      </c>
      <c r="N57" s="90">
        <v>0</v>
      </c>
      <c r="O57" s="90">
        <v>0</v>
      </c>
    </row>
    <row r="58" spans="9:16" ht="28.8" customHeight="1" x14ac:dyDescent="0.3">
      <c r="I58" s="89" t="s">
        <v>117</v>
      </c>
      <c r="J58" s="87">
        <f t="shared" ref="J58:O58" si="0">SUM(J52:J57)</f>
        <v>5</v>
      </c>
      <c r="K58" s="87">
        <f t="shared" si="0"/>
        <v>8</v>
      </c>
      <c r="L58" s="87">
        <f t="shared" si="0"/>
        <v>0</v>
      </c>
      <c r="M58" s="87">
        <f t="shared" si="0"/>
        <v>7</v>
      </c>
      <c r="N58" s="87">
        <f t="shared" si="0"/>
        <v>0</v>
      </c>
      <c r="O58" s="87">
        <f t="shared" si="0"/>
        <v>0</v>
      </c>
      <c r="P58" s="14"/>
    </row>
    <row r="59" spans="9:16" x14ac:dyDescent="0.3">
      <c r="J59" s="4" t="s">
        <v>116</v>
      </c>
      <c r="K59" s="4" t="s">
        <v>116</v>
      </c>
      <c r="L59" s="4" t="s">
        <v>116</v>
      </c>
      <c r="M59" s="4" t="s">
        <v>116</v>
      </c>
      <c r="N59" s="4" t="s">
        <v>116</v>
      </c>
      <c r="O59" s="4" t="s">
        <v>116</v>
      </c>
      <c r="P59" s="14"/>
    </row>
    <row r="60" spans="9:16" ht="28.8" x14ac:dyDescent="0.3">
      <c r="I60" s="88" t="s">
        <v>115</v>
      </c>
      <c r="J60" s="87">
        <f>SUM(J52:O52)</f>
        <v>0</v>
      </c>
      <c r="K60" s="87">
        <f>SUM(J53:O53)</f>
        <v>0</v>
      </c>
      <c r="L60" s="87">
        <f>SUM(J54:O54)</f>
        <v>0</v>
      </c>
      <c r="M60" s="87">
        <f>SUM(J55:O55)</f>
        <v>0</v>
      </c>
      <c r="N60" s="87">
        <f>SUM(J56:O56)</f>
        <v>5</v>
      </c>
      <c r="O60" s="87">
        <f>SUM(J57:O57)</f>
        <v>15</v>
      </c>
    </row>
    <row r="61" spans="9:16" x14ac:dyDescent="0.3">
      <c r="J61" s="4" t="s">
        <v>114</v>
      </c>
      <c r="K61" s="4" t="s">
        <v>114</v>
      </c>
      <c r="L61" s="4" t="s">
        <v>114</v>
      </c>
      <c r="M61" s="4" t="s">
        <v>114</v>
      </c>
      <c r="N61" s="4" t="s">
        <v>114</v>
      </c>
      <c r="O61" s="4" t="s">
        <v>114</v>
      </c>
    </row>
    <row r="62" spans="9:16" ht="28.8" x14ac:dyDescent="0.3">
      <c r="I62" s="84" t="s">
        <v>113</v>
      </c>
      <c r="J62" s="83">
        <v>20</v>
      </c>
      <c r="K62" s="83">
        <v>27</v>
      </c>
      <c r="L62" s="83">
        <v>15</v>
      </c>
      <c r="M62" s="83">
        <v>28</v>
      </c>
      <c r="N62" s="83">
        <v>25</v>
      </c>
      <c r="O62" s="83">
        <v>25</v>
      </c>
    </row>
    <row r="63" spans="9:16" x14ac:dyDescent="0.3">
      <c r="J63" s="4" t="s">
        <v>112</v>
      </c>
      <c r="K63" s="4" t="s">
        <v>112</v>
      </c>
      <c r="L63" s="4" t="s">
        <v>112</v>
      </c>
      <c r="M63" s="4" t="s">
        <v>112</v>
      </c>
      <c r="N63" s="4" t="s">
        <v>112</v>
      </c>
      <c r="O63" s="4" t="s">
        <v>112</v>
      </c>
    </row>
    <row r="64" spans="9:16" x14ac:dyDescent="0.3">
      <c r="I64" s="86" t="s">
        <v>111</v>
      </c>
      <c r="J64" s="85">
        <f t="shared" ref="J64:O64" si="1" xml:space="preserve"> J58 - J60 + J62</f>
        <v>25</v>
      </c>
      <c r="K64" s="85">
        <f t="shared" si="1"/>
        <v>35</v>
      </c>
      <c r="L64" s="85">
        <f t="shared" si="1"/>
        <v>15</v>
      </c>
      <c r="M64" s="85">
        <f t="shared" si="1"/>
        <v>35</v>
      </c>
      <c r="N64" s="85">
        <f t="shared" si="1"/>
        <v>20</v>
      </c>
      <c r="O64" s="85">
        <f t="shared" si="1"/>
        <v>10</v>
      </c>
    </row>
    <row r="65" spans="9:15" x14ac:dyDescent="0.3">
      <c r="J65" s="4" t="s">
        <v>110</v>
      </c>
      <c r="K65" s="4" t="s">
        <v>110</v>
      </c>
      <c r="L65" s="4" t="s">
        <v>110</v>
      </c>
      <c r="M65" s="4" t="s">
        <v>110</v>
      </c>
      <c r="N65" s="4" t="s">
        <v>110</v>
      </c>
      <c r="O65" s="4" t="s">
        <v>110</v>
      </c>
    </row>
    <row r="66" spans="9:15" x14ac:dyDescent="0.3">
      <c r="I66" s="84" t="s">
        <v>109</v>
      </c>
      <c r="J66" s="83">
        <v>25</v>
      </c>
      <c r="K66" s="83">
        <v>35</v>
      </c>
      <c r="L66" s="83">
        <v>15</v>
      </c>
      <c r="M66" s="83">
        <v>35</v>
      </c>
      <c r="N66" s="83">
        <v>20</v>
      </c>
      <c r="O66" s="83">
        <v>10</v>
      </c>
    </row>
    <row r="68" spans="9:15" x14ac:dyDescent="0.3">
      <c r="I68" t="s">
        <v>108</v>
      </c>
    </row>
    <row r="69" spans="9:15" x14ac:dyDescent="0.3">
      <c r="I69" s="166" t="s">
        <v>107</v>
      </c>
      <c r="J69" s="166"/>
    </row>
  </sheetData>
  <mergeCells count="4">
    <mergeCell ref="J24:O24"/>
    <mergeCell ref="J39:O39"/>
    <mergeCell ref="J50:O50"/>
    <mergeCell ref="I69:J6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8A769-F6F8-4ACA-A99F-DCF092E624C6}">
  <dimension ref="A1:Z73"/>
  <sheetViews>
    <sheetView zoomScale="130" zoomScaleNormal="130" workbookViewId="0">
      <selection activeCell="B1" sqref="B1"/>
    </sheetView>
  </sheetViews>
  <sheetFormatPr defaultColWidth="8.88671875" defaultRowHeight="14.4" x14ac:dyDescent="0.3"/>
  <cols>
    <col min="1" max="1" width="2.44140625" customWidth="1"/>
    <col min="11" max="11" width="8.88671875" customWidth="1"/>
    <col min="12" max="12" width="25.77734375" customWidth="1"/>
    <col min="13" max="13" width="11.6640625" customWidth="1"/>
    <col min="14" max="14" width="13.44140625" customWidth="1"/>
    <col min="24" max="24" width="30.33203125" customWidth="1"/>
  </cols>
  <sheetData>
    <row r="1" spans="1:12" s="2" customFormat="1" ht="25.8" x14ac:dyDescent="0.5">
      <c r="A1" s="3" t="e">
        <f>#REF!</f>
        <v>#REF!</v>
      </c>
      <c r="B1" s="3" t="s">
        <v>57</v>
      </c>
    </row>
    <row r="3" spans="1:12" ht="33.75" customHeight="1" x14ac:dyDescent="0.3"/>
    <row r="16" spans="1:12" ht="15" thickBot="1" x14ac:dyDescent="0.35">
      <c r="L16" s="23" t="s">
        <v>14</v>
      </c>
    </row>
    <row r="17" spans="8:23" x14ac:dyDescent="0.3">
      <c r="L17" s="57" t="s">
        <v>15</v>
      </c>
      <c r="M17" s="32">
        <v>1</v>
      </c>
      <c r="N17" s="32">
        <v>2</v>
      </c>
      <c r="O17" s="32">
        <v>3</v>
      </c>
      <c r="P17" s="32">
        <v>4</v>
      </c>
      <c r="Q17" s="32">
        <v>5</v>
      </c>
      <c r="R17" s="32">
        <v>6</v>
      </c>
      <c r="S17" s="32">
        <v>7</v>
      </c>
      <c r="T17" s="32">
        <v>8</v>
      </c>
      <c r="U17" s="32">
        <v>9</v>
      </c>
      <c r="V17" s="32">
        <v>10</v>
      </c>
      <c r="W17" s="34">
        <v>11</v>
      </c>
    </row>
    <row r="18" spans="8:23" ht="15" thickBot="1" x14ac:dyDescent="0.35">
      <c r="L18" s="36" t="s">
        <v>16</v>
      </c>
      <c r="M18" s="21" t="s">
        <v>18</v>
      </c>
      <c r="N18" s="21" t="s">
        <v>20</v>
      </c>
      <c r="O18" s="21" t="s">
        <v>21</v>
      </c>
      <c r="P18" s="21" t="s">
        <v>17</v>
      </c>
      <c r="Q18" s="21" t="s">
        <v>18</v>
      </c>
      <c r="R18" s="21" t="s">
        <v>19</v>
      </c>
      <c r="S18" s="21" t="s">
        <v>20</v>
      </c>
      <c r="T18" s="21" t="s">
        <v>17</v>
      </c>
      <c r="U18" s="21" t="s">
        <v>20</v>
      </c>
      <c r="V18" s="21" t="s">
        <v>19</v>
      </c>
      <c r="W18" s="22" t="s">
        <v>17</v>
      </c>
    </row>
    <row r="20" spans="8:23" ht="15" thickBot="1" x14ac:dyDescent="0.35">
      <c r="L20" s="23" t="s">
        <v>22</v>
      </c>
    </row>
    <row r="21" spans="8:23" x14ac:dyDescent="0.3">
      <c r="L21" s="57" t="s">
        <v>23</v>
      </c>
      <c r="M21" s="56" t="s">
        <v>24</v>
      </c>
      <c r="N21" s="167" t="s">
        <v>25</v>
      </c>
      <c r="O21" s="168"/>
    </row>
    <row r="22" spans="8:23" x14ac:dyDescent="0.3">
      <c r="L22" s="33" t="s">
        <v>26</v>
      </c>
      <c r="M22" s="5">
        <v>32</v>
      </c>
      <c r="N22" s="15" t="s">
        <v>85</v>
      </c>
      <c r="O22" s="35"/>
    </row>
    <row r="23" spans="8:23" ht="34.5" customHeight="1" x14ac:dyDescent="0.3">
      <c r="L23" s="33" t="s">
        <v>27</v>
      </c>
      <c r="M23" s="5">
        <v>32</v>
      </c>
      <c r="N23" s="15" t="s">
        <v>56</v>
      </c>
      <c r="O23" s="35"/>
    </row>
    <row r="24" spans="8:23" x14ac:dyDescent="0.3">
      <c r="L24" s="33" t="s">
        <v>28</v>
      </c>
      <c r="M24" s="5">
        <v>34</v>
      </c>
      <c r="N24" s="15" t="s">
        <v>34</v>
      </c>
      <c r="O24" s="35"/>
    </row>
    <row r="25" spans="8:23" x14ac:dyDescent="0.3">
      <c r="L25" s="33" t="s">
        <v>29</v>
      </c>
      <c r="M25" s="5">
        <v>31</v>
      </c>
      <c r="N25" s="15" t="s">
        <v>19</v>
      </c>
      <c r="O25" s="35"/>
    </row>
    <row r="26" spans="8:23" x14ac:dyDescent="0.3">
      <c r="L26" s="33" t="s">
        <v>31</v>
      </c>
      <c r="M26" s="5">
        <v>31</v>
      </c>
      <c r="N26" s="15" t="s">
        <v>20</v>
      </c>
      <c r="O26" s="35"/>
    </row>
    <row r="27" spans="8:23" x14ac:dyDescent="0.3">
      <c r="L27" s="33" t="s">
        <v>33</v>
      </c>
      <c r="M27" s="5">
        <v>34</v>
      </c>
      <c r="N27" s="15" t="s">
        <v>58</v>
      </c>
      <c r="O27" s="35"/>
    </row>
    <row r="28" spans="8:23" x14ac:dyDescent="0.3">
      <c r="L28" s="33" t="s">
        <v>35</v>
      </c>
      <c r="M28" s="5">
        <v>32</v>
      </c>
      <c r="N28" s="15" t="s">
        <v>39</v>
      </c>
      <c r="O28" s="35"/>
    </row>
    <row r="29" spans="8:23" x14ac:dyDescent="0.3">
      <c r="I29" s="5"/>
      <c r="J29" s="5"/>
      <c r="K29" s="5"/>
      <c r="L29" s="33" t="s">
        <v>36</v>
      </c>
      <c r="M29" s="5">
        <v>31</v>
      </c>
      <c r="N29" s="15" t="s">
        <v>21</v>
      </c>
      <c r="O29" s="35"/>
    </row>
    <row r="30" spans="8:23" x14ac:dyDescent="0.3">
      <c r="H30" s="15"/>
      <c r="L30" s="33" t="s">
        <v>37</v>
      </c>
      <c r="M30" s="5">
        <v>29</v>
      </c>
      <c r="N30" s="15" t="s">
        <v>32</v>
      </c>
      <c r="O30" s="35"/>
    </row>
    <row r="31" spans="8:23" x14ac:dyDescent="0.3">
      <c r="H31" s="15"/>
      <c r="L31" s="33" t="s">
        <v>38</v>
      </c>
      <c r="M31" s="5">
        <v>29</v>
      </c>
      <c r="N31" s="15" t="s">
        <v>30</v>
      </c>
      <c r="O31" s="35"/>
    </row>
    <row r="32" spans="8:23" x14ac:dyDescent="0.3">
      <c r="H32" s="15"/>
      <c r="L32" s="33" t="s">
        <v>40</v>
      </c>
      <c r="M32" s="5">
        <v>29</v>
      </c>
      <c r="N32" s="15" t="s">
        <v>58</v>
      </c>
      <c r="O32" s="35"/>
    </row>
    <row r="33" spans="8:23" x14ac:dyDescent="0.3">
      <c r="H33" s="15"/>
      <c r="L33" s="33" t="s">
        <v>41</v>
      </c>
      <c r="M33" s="5">
        <v>29</v>
      </c>
      <c r="N33" s="15" t="s">
        <v>34</v>
      </c>
      <c r="O33" s="35"/>
    </row>
    <row r="34" spans="8:23" ht="15" thickBot="1" x14ac:dyDescent="0.35">
      <c r="H34" s="15"/>
      <c r="L34" s="20" t="s">
        <v>42</v>
      </c>
      <c r="M34" s="21">
        <v>32</v>
      </c>
      <c r="N34" s="37" t="s">
        <v>106</v>
      </c>
      <c r="O34" s="22"/>
    </row>
    <row r="35" spans="8:23" x14ac:dyDescent="0.3">
      <c r="H35" s="15"/>
      <c r="M35" s="5"/>
    </row>
    <row r="36" spans="8:23" x14ac:dyDescent="0.3">
      <c r="H36" s="15"/>
      <c r="L36" s="16" t="s">
        <v>133</v>
      </c>
      <c r="N36" s="119" t="s">
        <v>132</v>
      </c>
      <c r="O36" s="119"/>
      <c r="P36" s="119"/>
      <c r="Q36" s="119"/>
      <c r="R36" s="119"/>
      <c r="S36" s="119"/>
      <c r="T36" s="119"/>
      <c r="U36" s="119"/>
    </row>
    <row r="37" spans="8:23" x14ac:dyDescent="0.3">
      <c r="H37" s="15"/>
      <c r="L37" s="109"/>
      <c r="M37" s="169" t="s">
        <v>130</v>
      </c>
      <c r="N37" s="169"/>
      <c r="O37" s="169"/>
      <c r="P37" s="169"/>
      <c r="Q37" s="169"/>
      <c r="R37" s="169"/>
      <c r="S37" s="169"/>
      <c r="T37" s="169"/>
      <c r="U37" s="169"/>
      <c r="V37" s="169"/>
      <c r="W37" s="169"/>
    </row>
    <row r="38" spans="8:23" x14ac:dyDescent="0.3">
      <c r="H38" s="15"/>
      <c r="L38" s="110" t="s">
        <v>23</v>
      </c>
      <c r="M38" s="109" t="s">
        <v>18</v>
      </c>
      <c r="N38" s="109" t="s">
        <v>20</v>
      </c>
      <c r="O38" s="109" t="s">
        <v>21</v>
      </c>
      <c r="P38" s="109" t="s">
        <v>17</v>
      </c>
      <c r="Q38" s="109" t="s">
        <v>18</v>
      </c>
      <c r="R38" s="109" t="s">
        <v>19</v>
      </c>
      <c r="S38" s="109" t="s">
        <v>20</v>
      </c>
      <c r="T38" s="109" t="s">
        <v>17</v>
      </c>
      <c r="U38" s="109" t="s">
        <v>20</v>
      </c>
      <c r="V38" s="109" t="s">
        <v>19</v>
      </c>
      <c r="W38" s="109" t="s">
        <v>17</v>
      </c>
    </row>
    <row r="39" spans="8:23" x14ac:dyDescent="0.3">
      <c r="H39" s="15"/>
      <c r="L39" s="110" t="s">
        <v>26</v>
      </c>
      <c r="M39" s="118">
        <v>100000</v>
      </c>
      <c r="N39" s="118">
        <v>32</v>
      </c>
      <c r="O39" s="118">
        <v>100000</v>
      </c>
      <c r="P39" s="118">
        <v>32</v>
      </c>
      <c r="Q39" s="118">
        <v>100000</v>
      </c>
      <c r="R39" s="118">
        <v>100000</v>
      </c>
      <c r="S39" s="118">
        <v>32</v>
      </c>
      <c r="T39" s="118">
        <v>32</v>
      </c>
      <c r="U39" s="118">
        <v>32</v>
      </c>
      <c r="V39" s="118">
        <v>100000</v>
      </c>
      <c r="W39" s="118">
        <v>32</v>
      </c>
    </row>
    <row r="40" spans="8:23" x14ac:dyDescent="0.3">
      <c r="H40" s="15"/>
      <c r="L40" s="109" t="s">
        <v>27</v>
      </c>
      <c r="M40" s="118">
        <v>100000</v>
      </c>
      <c r="N40" s="118">
        <v>34</v>
      </c>
      <c r="O40" s="118">
        <v>100000</v>
      </c>
      <c r="P40" s="118">
        <v>100000</v>
      </c>
      <c r="Q40" s="118">
        <v>100000</v>
      </c>
      <c r="R40" s="118">
        <v>34</v>
      </c>
      <c r="S40" s="118">
        <v>34</v>
      </c>
      <c r="T40" s="118">
        <v>100000</v>
      </c>
      <c r="U40" s="118">
        <v>34</v>
      </c>
      <c r="V40" s="118">
        <v>34</v>
      </c>
      <c r="W40" s="118">
        <v>100000</v>
      </c>
    </row>
    <row r="41" spans="8:23" x14ac:dyDescent="0.3">
      <c r="H41" s="15"/>
      <c r="L41" s="109" t="s">
        <v>28</v>
      </c>
      <c r="M41" s="117">
        <v>100000</v>
      </c>
      <c r="N41" s="117">
        <v>100000</v>
      </c>
      <c r="O41" s="117">
        <v>100000</v>
      </c>
      <c r="P41" s="117">
        <v>31</v>
      </c>
      <c r="Q41" s="117">
        <v>100000</v>
      </c>
      <c r="R41" s="117">
        <v>100000</v>
      </c>
      <c r="S41" s="117">
        <v>100000</v>
      </c>
      <c r="T41" s="117">
        <v>31</v>
      </c>
      <c r="U41" s="117">
        <v>100000</v>
      </c>
      <c r="V41" s="117">
        <v>100000</v>
      </c>
      <c r="W41" s="117">
        <v>31</v>
      </c>
    </row>
    <row r="42" spans="8:23" x14ac:dyDescent="0.3">
      <c r="H42" s="15"/>
      <c r="L42" s="109" t="s">
        <v>29</v>
      </c>
      <c r="M42" s="117">
        <v>100000</v>
      </c>
      <c r="N42" s="117">
        <v>100000</v>
      </c>
      <c r="O42" s="117">
        <v>100000</v>
      </c>
      <c r="P42" s="117">
        <v>100000</v>
      </c>
      <c r="Q42" s="117">
        <v>100000</v>
      </c>
      <c r="R42" s="117">
        <v>31</v>
      </c>
      <c r="S42" s="117">
        <v>100000</v>
      </c>
      <c r="T42" s="117">
        <v>100000</v>
      </c>
      <c r="U42" s="117">
        <v>100000</v>
      </c>
      <c r="V42" s="117">
        <v>31</v>
      </c>
      <c r="W42" s="117">
        <v>100000</v>
      </c>
    </row>
    <row r="43" spans="8:23" x14ac:dyDescent="0.3">
      <c r="L43" s="109" t="s">
        <v>31</v>
      </c>
      <c r="M43" s="117">
        <v>100000</v>
      </c>
      <c r="N43" s="117">
        <v>31</v>
      </c>
      <c r="O43" s="117">
        <v>100000</v>
      </c>
      <c r="P43" s="117">
        <v>100000</v>
      </c>
      <c r="Q43" s="117">
        <v>100000</v>
      </c>
      <c r="R43" s="117">
        <v>100000</v>
      </c>
      <c r="S43" s="117">
        <v>31</v>
      </c>
      <c r="T43" s="117">
        <v>100000</v>
      </c>
      <c r="U43" s="117">
        <v>31</v>
      </c>
      <c r="V43" s="117">
        <v>100000</v>
      </c>
      <c r="W43" s="117">
        <v>100000</v>
      </c>
    </row>
    <row r="44" spans="8:23" x14ac:dyDescent="0.3">
      <c r="L44" s="109" t="s">
        <v>33</v>
      </c>
      <c r="M44" s="117">
        <v>100000</v>
      </c>
      <c r="N44" s="117">
        <v>100000</v>
      </c>
      <c r="O44" s="117">
        <v>100000</v>
      </c>
      <c r="P44" s="117">
        <v>100000</v>
      </c>
      <c r="Q44" s="117">
        <v>100000</v>
      </c>
      <c r="R44" s="117">
        <v>100000</v>
      </c>
      <c r="S44" s="117">
        <v>100000</v>
      </c>
      <c r="T44" s="117">
        <v>100000</v>
      </c>
      <c r="U44" s="117">
        <v>100000</v>
      </c>
      <c r="V44" s="117">
        <v>100000</v>
      </c>
      <c r="W44" s="117">
        <v>100000</v>
      </c>
    </row>
    <row r="45" spans="8:23" x14ac:dyDescent="0.3">
      <c r="L45" s="109" t="s">
        <v>35</v>
      </c>
      <c r="M45" s="117">
        <v>32</v>
      </c>
      <c r="N45" s="117">
        <v>32</v>
      </c>
      <c r="O45" s="117">
        <v>100000</v>
      </c>
      <c r="P45" s="117">
        <v>100000</v>
      </c>
      <c r="Q45" s="117">
        <v>32</v>
      </c>
      <c r="R45" s="117">
        <v>100000</v>
      </c>
      <c r="S45" s="117">
        <v>32</v>
      </c>
      <c r="T45" s="117">
        <v>100000</v>
      </c>
      <c r="U45" s="117">
        <v>32</v>
      </c>
      <c r="V45" s="117">
        <v>100000</v>
      </c>
      <c r="W45" s="117">
        <v>100000</v>
      </c>
    </row>
    <row r="46" spans="8:23" x14ac:dyDescent="0.3">
      <c r="L46" s="109" t="s">
        <v>36</v>
      </c>
      <c r="M46" s="117">
        <v>100000</v>
      </c>
      <c r="N46" s="117">
        <v>100000</v>
      </c>
      <c r="O46" s="117">
        <v>31</v>
      </c>
      <c r="P46" s="117">
        <v>100000</v>
      </c>
      <c r="Q46" s="117">
        <v>100000</v>
      </c>
      <c r="R46" s="117">
        <v>100000</v>
      </c>
      <c r="S46" s="117">
        <v>100000</v>
      </c>
      <c r="T46" s="117">
        <v>100000</v>
      </c>
      <c r="U46" s="117">
        <v>100000</v>
      </c>
      <c r="V46" s="117">
        <v>100000</v>
      </c>
      <c r="W46" s="117">
        <v>100000</v>
      </c>
    </row>
    <row r="47" spans="8:23" x14ac:dyDescent="0.3">
      <c r="L47" s="109" t="s">
        <v>37</v>
      </c>
      <c r="M47" s="117">
        <v>32</v>
      </c>
      <c r="N47" s="117">
        <v>32</v>
      </c>
      <c r="O47" s="117">
        <v>100000</v>
      </c>
      <c r="P47" s="117">
        <v>100000</v>
      </c>
      <c r="Q47" s="117">
        <v>32</v>
      </c>
      <c r="R47" s="117">
        <v>100000</v>
      </c>
      <c r="S47" s="117">
        <v>32</v>
      </c>
      <c r="T47" s="117">
        <v>100000</v>
      </c>
      <c r="U47" s="117">
        <v>32</v>
      </c>
      <c r="V47" s="117">
        <v>100000</v>
      </c>
      <c r="W47" s="117">
        <v>100000</v>
      </c>
    </row>
    <row r="48" spans="8:23" x14ac:dyDescent="0.3">
      <c r="L48" s="109" t="s">
        <v>38</v>
      </c>
      <c r="M48" s="117">
        <v>100000</v>
      </c>
      <c r="N48" s="117">
        <v>100000</v>
      </c>
      <c r="O48" s="117">
        <v>29</v>
      </c>
      <c r="P48" s="117">
        <v>100000</v>
      </c>
      <c r="Q48" s="117">
        <v>100000</v>
      </c>
      <c r="R48" s="117">
        <v>29</v>
      </c>
      <c r="S48" s="117">
        <v>100000</v>
      </c>
      <c r="T48" s="117">
        <v>100000</v>
      </c>
      <c r="U48" s="117">
        <v>100000</v>
      </c>
      <c r="V48" s="117">
        <v>29</v>
      </c>
      <c r="W48" s="117">
        <v>100000</v>
      </c>
    </row>
    <row r="49" spans="12:26" x14ac:dyDescent="0.3">
      <c r="L49" s="109" t="s">
        <v>40</v>
      </c>
      <c r="M49" s="117">
        <v>100000</v>
      </c>
      <c r="N49" s="117">
        <v>100000</v>
      </c>
      <c r="O49" s="117">
        <v>100000</v>
      </c>
      <c r="P49" s="117">
        <v>100000</v>
      </c>
      <c r="Q49" s="117">
        <v>100000</v>
      </c>
      <c r="R49" s="117">
        <v>100000</v>
      </c>
      <c r="S49" s="117">
        <v>100000</v>
      </c>
      <c r="T49" s="117">
        <v>100000</v>
      </c>
      <c r="U49" s="117">
        <v>100000</v>
      </c>
      <c r="V49" s="117">
        <v>100000</v>
      </c>
      <c r="W49" s="117">
        <v>100000</v>
      </c>
    </row>
    <row r="50" spans="12:26" x14ac:dyDescent="0.3">
      <c r="L50" s="109" t="s">
        <v>41</v>
      </c>
      <c r="M50" s="117">
        <v>100000</v>
      </c>
      <c r="N50" s="117">
        <v>100000</v>
      </c>
      <c r="O50" s="117">
        <v>100000</v>
      </c>
      <c r="P50" s="117">
        <v>29</v>
      </c>
      <c r="Q50" s="117">
        <v>100000</v>
      </c>
      <c r="R50" s="117">
        <v>100000</v>
      </c>
      <c r="S50" s="117">
        <v>100000</v>
      </c>
      <c r="T50" s="117">
        <v>29</v>
      </c>
      <c r="U50" s="117">
        <v>100000</v>
      </c>
      <c r="V50" s="117">
        <v>100000</v>
      </c>
      <c r="W50" s="117">
        <v>29</v>
      </c>
    </row>
    <row r="51" spans="12:26" ht="15" thickBot="1" x14ac:dyDescent="0.35">
      <c r="L51" s="109" t="s">
        <v>42</v>
      </c>
      <c r="M51" s="117">
        <v>100000</v>
      </c>
      <c r="N51" s="117">
        <v>32</v>
      </c>
      <c r="O51" s="117">
        <v>100000</v>
      </c>
      <c r="P51" s="117">
        <v>100000</v>
      </c>
      <c r="Q51" s="117">
        <v>100000</v>
      </c>
      <c r="R51" s="117">
        <v>32</v>
      </c>
      <c r="S51" s="117">
        <v>32</v>
      </c>
      <c r="T51" s="117">
        <v>100000</v>
      </c>
      <c r="U51" s="117">
        <v>32</v>
      </c>
      <c r="V51" s="117">
        <v>32</v>
      </c>
      <c r="W51" s="117">
        <v>100000</v>
      </c>
    </row>
    <row r="52" spans="12:26" x14ac:dyDescent="0.3">
      <c r="L52" s="111"/>
      <c r="R52" s="111"/>
      <c r="S52" s="111"/>
      <c r="T52" s="111"/>
      <c r="X52" s="96" t="s">
        <v>131</v>
      </c>
    </row>
    <row r="53" spans="12:26" ht="15" thickBot="1" x14ac:dyDescent="0.35">
      <c r="L53" s="16" t="s">
        <v>120</v>
      </c>
      <c r="R53" s="14"/>
      <c r="X53" s="120">
        <f>SUMPRODUCT(M39:W51,M56:W68)</f>
        <v>344</v>
      </c>
    </row>
    <row r="54" spans="12:26" x14ac:dyDescent="0.3">
      <c r="L54" s="109"/>
      <c r="M54" s="169" t="s">
        <v>130</v>
      </c>
      <c r="N54" s="169"/>
      <c r="O54" s="169"/>
      <c r="P54" s="169"/>
      <c r="Q54" s="169"/>
      <c r="R54" s="169"/>
      <c r="S54" s="169"/>
      <c r="T54" s="169"/>
      <c r="U54" s="169"/>
      <c r="V54" s="169"/>
      <c r="W54" s="169"/>
    </row>
    <row r="55" spans="12:26" x14ac:dyDescent="0.3">
      <c r="L55" s="109" t="s">
        <v>23</v>
      </c>
      <c r="M55" s="109" t="s">
        <v>18</v>
      </c>
      <c r="N55" s="109" t="s">
        <v>20</v>
      </c>
      <c r="O55" s="109" t="s">
        <v>21</v>
      </c>
      <c r="P55" s="109" t="s">
        <v>17</v>
      </c>
      <c r="Q55" s="109" t="s">
        <v>18</v>
      </c>
      <c r="R55" s="109" t="s">
        <v>19</v>
      </c>
      <c r="S55" s="109" t="s">
        <v>20</v>
      </c>
      <c r="T55" s="109" t="s">
        <v>17</v>
      </c>
      <c r="U55" s="109" t="s">
        <v>20</v>
      </c>
      <c r="V55" s="109" t="s">
        <v>19</v>
      </c>
      <c r="W55" s="109" t="s">
        <v>17</v>
      </c>
      <c r="X55" s="5" t="s">
        <v>129</v>
      </c>
      <c r="Y55" s="5" t="s">
        <v>128</v>
      </c>
      <c r="Z55" s="5" t="s">
        <v>127</v>
      </c>
    </row>
    <row r="56" spans="12:26" x14ac:dyDescent="0.3">
      <c r="L56" s="110" t="s">
        <v>26</v>
      </c>
      <c r="M56" s="116">
        <v>0</v>
      </c>
      <c r="N56" s="116">
        <v>0</v>
      </c>
      <c r="O56" s="116">
        <v>0</v>
      </c>
      <c r="P56" s="116">
        <v>1</v>
      </c>
      <c r="Q56" s="116">
        <v>0</v>
      </c>
      <c r="R56" s="116">
        <v>0</v>
      </c>
      <c r="S56" s="116">
        <v>0</v>
      </c>
      <c r="T56" s="116">
        <v>0</v>
      </c>
      <c r="U56" s="116">
        <v>0</v>
      </c>
      <c r="V56" s="116">
        <v>0</v>
      </c>
      <c r="W56" s="116">
        <v>0</v>
      </c>
      <c r="X56" s="5">
        <f t="shared" ref="X56:X68" si="0">SUM(M56:W56)</f>
        <v>1</v>
      </c>
      <c r="Y56" s="5" t="s">
        <v>126</v>
      </c>
      <c r="Z56" s="112">
        <v>1</v>
      </c>
    </row>
    <row r="57" spans="12:26" x14ac:dyDescent="0.3">
      <c r="L57" s="109" t="s">
        <v>27</v>
      </c>
      <c r="M57" s="116">
        <v>0</v>
      </c>
      <c r="N57" s="116">
        <v>1</v>
      </c>
      <c r="O57" s="116">
        <v>0</v>
      </c>
      <c r="P57" s="116">
        <v>0</v>
      </c>
      <c r="Q57" s="116">
        <v>0</v>
      </c>
      <c r="R57" s="116">
        <v>0</v>
      </c>
      <c r="S57" s="116">
        <v>0</v>
      </c>
      <c r="T57" s="116">
        <v>0</v>
      </c>
      <c r="U57" s="116">
        <v>0</v>
      </c>
      <c r="V57" s="116">
        <v>0</v>
      </c>
      <c r="W57" s="116">
        <v>0</v>
      </c>
      <c r="X57" s="5">
        <f t="shared" si="0"/>
        <v>1</v>
      </c>
      <c r="Y57" s="5" t="s">
        <v>126</v>
      </c>
      <c r="Z57" s="112">
        <v>1</v>
      </c>
    </row>
    <row r="58" spans="12:26" x14ac:dyDescent="0.3">
      <c r="L58" s="109" t="s">
        <v>28</v>
      </c>
      <c r="M58" s="115">
        <v>0</v>
      </c>
      <c r="N58" s="115">
        <v>0</v>
      </c>
      <c r="O58" s="115">
        <v>0</v>
      </c>
      <c r="P58" s="115">
        <v>0</v>
      </c>
      <c r="Q58" s="115">
        <v>0</v>
      </c>
      <c r="R58" s="115">
        <v>0</v>
      </c>
      <c r="S58" s="115">
        <v>0</v>
      </c>
      <c r="T58" s="115">
        <v>0</v>
      </c>
      <c r="U58" s="115">
        <v>0</v>
      </c>
      <c r="V58" s="115">
        <v>0</v>
      </c>
      <c r="W58" s="115">
        <v>1</v>
      </c>
      <c r="X58" s="5">
        <f t="shared" si="0"/>
        <v>1</v>
      </c>
      <c r="Y58" s="5" t="s">
        <v>126</v>
      </c>
      <c r="Z58" s="112">
        <v>1</v>
      </c>
    </row>
    <row r="59" spans="12:26" x14ac:dyDescent="0.3">
      <c r="L59" s="109" t="s">
        <v>29</v>
      </c>
      <c r="M59" s="115">
        <v>0</v>
      </c>
      <c r="N59" s="115">
        <v>0</v>
      </c>
      <c r="O59" s="115">
        <v>0</v>
      </c>
      <c r="P59" s="115">
        <v>0</v>
      </c>
      <c r="Q59" s="115">
        <v>0</v>
      </c>
      <c r="R59" s="115">
        <v>0</v>
      </c>
      <c r="S59" s="115">
        <v>0</v>
      </c>
      <c r="T59" s="115">
        <v>0</v>
      </c>
      <c r="U59" s="115">
        <v>0</v>
      </c>
      <c r="V59" s="115">
        <v>1</v>
      </c>
      <c r="W59" s="115">
        <v>0</v>
      </c>
      <c r="X59" s="5">
        <f t="shared" si="0"/>
        <v>1</v>
      </c>
      <c r="Y59" s="5" t="s">
        <v>126</v>
      </c>
      <c r="Z59" s="112">
        <v>1</v>
      </c>
    </row>
    <row r="60" spans="12:26" x14ac:dyDescent="0.3">
      <c r="L60" s="109" t="s">
        <v>31</v>
      </c>
      <c r="M60" s="115">
        <v>0</v>
      </c>
      <c r="N60" s="115">
        <v>0</v>
      </c>
      <c r="O60" s="115">
        <v>0</v>
      </c>
      <c r="P60" s="115">
        <v>0</v>
      </c>
      <c r="Q60" s="115">
        <v>0</v>
      </c>
      <c r="R60" s="115">
        <v>0</v>
      </c>
      <c r="S60" s="115">
        <v>1</v>
      </c>
      <c r="T60" s="115">
        <v>0</v>
      </c>
      <c r="U60" s="115">
        <v>0</v>
      </c>
      <c r="V60" s="115">
        <v>0</v>
      </c>
      <c r="W60" s="115">
        <v>0</v>
      </c>
      <c r="X60" s="5">
        <f t="shared" si="0"/>
        <v>1</v>
      </c>
      <c r="Y60" s="5" t="s">
        <v>126</v>
      </c>
      <c r="Z60" s="112">
        <v>1</v>
      </c>
    </row>
    <row r="61" spans="12:26" x14ac:dyDescent="0.3">
      <c r="L61" s="109" t="s">
        <v>33</v>
      </c>
      <c r="M61" s="115">
        <v>0</v>
      </c>
      <c r="N61" s="115">
        <v>0</v>
      </c>
      <c r="O61" s="115">
        <v>0</v>
      </c>
      <c r="P61" s="115">
        <v>0</v>
      </c>
      <c r="Q61" s="115">
        <v>0</v>
      </c>
      <c r="R61" s="115">
        <v>0</v>
      </c>
      <c r="S61" s="115">
        <v>0</v>
      </c>
      <c r="T61" s="115">
        <v>0</v>
      </c>
      <c r="U61" s="115">
        <v>0</v>
      </c>
      <c r="V61" s="115">
        <v>0</v>
      </c>
      <c r="W61" s="115">
        <v>0</v>
      </c>
      <c r="X61" s="5">
        <f t="shared" si="0"/>
        <v>0</v>
      </c>
      <c r="Y61" s="5" t="s">
        <v>126</v>
      </c>
      <c r="Z61" s="112">
        <v>1</v>
      </c>
    </row>
    <row r="62" spans="12:26" x14ac:dyDescent="0.3">
      <c r="L62" s="109" t="s">
        <v>35</v>
      </c>
      <c r="M62" s="115">
        <v>1</v>
      </c>
      <c r="N62" s="115">
        <v>0</v>
      </c>
      <c r="O62" s="115">
        <v>0</v>
      </c>
      <c r="P62" s="115">
        <v>0</v>
      </c>
      <c r="Q62" s="115">
        <v>0</v>
      </c>
      <c r="R62" s="115">
        <v>0</v>
      </c>
      <c r="S62" s="115">
        <v>0</v>
      </c>
      <c r="T62" s="115">
        <v>0</v>
      </c>
      <c r="U62" s="115">
        <v>0</v>
      </c>
      <c r="V62" s="115">
        <v>0</v>
      </c>
      <c r="W62" s="115">
        <v>0</v>
      </c>
      <c r="X62" s="5">
        <f t="shared" si="0"/>
        <v>1</v>
      </c>
      <c r="Y62" s="5" t="s">
        <v>126</v>
      </c>
      <c r="Z62" s="112">
        <v>1</v>
      </c>
    </row>
    <row r="63" spans="12:26" x14ac:dyDescent="0.3">
      <c r="L63" s="109" t="s">
        <v>36</v>
      </c>
      <c r="M63" s="115">
        <v>0</v>
      </c>
      <c r="N63" s="115">
        <v>0</v>
      </c>
      <c r="O63" s="115">
        <v>1</v>
      </c>
      <c r="P63" s="115">
        <v>0</v>
      </c>
      <c r="Q63" s="115">
        <v>0</v>
      </c>
      <c r="R63" s="115">
        <v>0</v>
      </c>
      <c r="S63" s="115">
        <v>0</v>
      </c>
      <c r="T63" s="115">
        <v>0</v>
      </c>
      <c r="U63" s="115">
        <v>0</v>
      </c>
      <c r="V63" s="115">
        <v>0</v>
      </c>
      <c r="W63" s="115">
        <v>0</v>
      </c>
      <c r="X63" s="5">
        <f t="shared" si="0"/>
        <v>1</v>
      </c>
      <c r="Y63" s="5" t="s">
        <v>126</v>
      </c>
      <c r="Z63" s="112">
        <v>1</v>
      </c>
    </row>
    <row r="64" spans="12:26" x14ac:dyDescent="0.3">
      <c r="L64" s="109" t="s">
        <v>37</v>
      </c>
      <c r="M64" s="115">
        <v>0</v>
      </c>
      <c r="N64" s="115">
        <v>0</v>
      </c>
      <c r="O64" s="115">
        <v>0</v>
      </c>
      <c r="P64" s="115">
        <v>0</v>
      </c>
      <c r="Q64" s="115">
        <v>1</v>
      </c>
      <c r="R64" s="115">
        <v>0</v>
      </c>
      <c r="S64" s="115">
        <v>0</v>
      </c>
      <c r="T64" s="115">
        <v>0</v>
      </c>
      <c r="U64" s="115">
        <v>0</v>
      </c>
      <c r="V64" s="115">
        <v>0</v>
      </c>
      <c r="W64" s="115">
        <v>0</v>
      </c>
      <c r="X64" s="5">
        <f t="shared" si="0"/>
        <v>1</v>
      </c>
      <c r="Y64" s="5" t="s">
        <v>126</v>
      </c>
      <c r="Z64" s="112">
        <v>1</v>
      </c>
    </row>
    <row r="65" spans="12:26" x14ac:dyDescent="0.3">
      <c r="L65" s="109" t="s">
        <v>38</v>
      </c>
      <c r="M65" s="115">
        <v>0</v>
      </c>
      <c r="N65" s="115">
        <v>0</v>
      </c>
      <c r="O65" s="115">
        <v>0</v>
      </c>
      <c r="P65" s="115">
        <v>0</v>
      </c>
      <c r="Q65" s="115">
        <v>0</v>
      </c>
      <c r="R65" s="115">
        <v>1</v>
      </c>
      <c r="S65" s="115">
        <v>0</v>
      </c>
      <c r="T65" s="115">
        <v>0</v>
      </c>
      <c r="U65" s="115">
        <v>0</v>
      </c>
      <c r="V65" s="115">
        <v>0</v>
      </c>
      <c r="W65" s="115">
        <v>0</v>
      </c>
      <c r="X65" s="5">
        <f t="shared" si="0"/>
        <v>1</v>
      </c>
      <c r="Y65" s="5" t="s">
        <v>126</v>
      </c>
      <c r="Z65" s="112">
        <v>1</v>
      </c>
    </row>
    <row r="66" spans="12:26" x14ac:dyDescent="0.3">
      <c r="L66" s="109" t="s">
        <v>40</v>
      </c>
      <c r="M66" s="115">
        <v>0</v>
      </c>
      <c r="N66" s="115">
        <v>0</v>
      </c>
      <c r="O66" s="115">
        <v>0</v>
      </c>
      <c r="P66" s="115">
        <v>0</v>
      </c>
      <c r="Q66" s="115">
        <v>0</v>
      </c>
      <c r="R66" s="115">
        <v>0</v>
      </c>
      <c r="S66" s="115">
        <v>0</v>
      </c>
      <c r="T66" s="115">
        <v>0</v>
      </c>
      <c r="U66" s="115">
        <v>0</v>
      </c>
      <c r="V66" s="115">
        <v>0</v>
      </c>
      <c r="W66" s="115">
        <v>0</v>
      </c>
      <c r="X66" s="5">
        <f t="shared" si="0"/>
        <v>0</v>
      </c>
      <c r="Y66" s="5" t="s">
        <v>126</v>
      </c>
      <c r="Z66" s="112">
        <v>1</v>
      </c>
    </row>
    <row r="67" spans="12:26" x14ac:dyDescent="0.3">
      <c r="L67" s="109" t="s">
        <v>41</v>
      </c>
      <c r="M67" s="115">
        <v>0</v>
      </c>
      <c r="N67" s="115">
        <v>0</v>
      </c>
      <c r="O67" s="115">
        <v>0</v>
      </c>
      <c r="P67" s="115">
        <v>0</v>
      </c>
      <c r="Q67" s="115">
        <v>0</v>
      </c>
      <c r="R67" s="115">
        <v>0</v>
      </c>
      <c r="S67" s="115">
        <v>0</v>
      </c>
      <c r="T67" s="115">
        <v>1</v>
      </c>
      <c r="U67" s="115">
        <v>0</v>
      </c>
      <c r="V67" s="115">
        <v>0</v>
      </c>
      <c r="W67" s="115">
        <v>0</v>
      </c>
      <c r="X67" s="5">
        <f t="shared" si="0"/>
        <v>1</v>
      </c>
      <c r="Y67" s="5" t="s">
        <v>126</v>
      </c>
      <c r="Z67" s="112">
        <v>1</v>
      </c>
    </row>
    <row r="68" spans="12:26" x14ac:dyDescent="0.3">
      <c r="L68" s="109" t="s">
        <v>42</v>
      </c>
      <c r="M68" s="115">
        <v>0</v>
      </c>
      <c r="N68" s="115">
        <v>0</v>
      </c>
      <c r="O68" s="115">
        <v>0</v>
      </c>
      <c r="P68" s="115">
        <v>0</v>
      </c>
      <c r="Q68" s="115">
        <v>0</v>
      </c>
      <c r="R68" s="115">
        <v>0</v>
      </c>
      <c r="S68" s="115">
        <v>0</v>
      </c>
      <c r="T68" s="115">
        <v>0</v>
      </c>
      <c r="U68" s="115">
        <v>1</v>
      </c>
      <c r="V68" s="115">
        <v>0</v>
      </c>
      <c r="W68" s="115">
        <v>0</v>
      </c>
      <c r="X68" s="5">
        <f t="shared" si="0"/>
        <v>1</v>
      </c>
      <c r="Y68" s="5" t="s">
        <v>126</v>
      </c>
      <c r="Z68" s="112">
        <v>1</v>
      </c>
    </row>
    <row r="69" spans="12:26" x14ac:dyDescent="0.3">
      <c r="L69" s="5" t="s">
        <v>125</v>
      </c>
      <c r="M69" s="111">
        <f t="shared" ref="M69:W69" si="1">SUM(M56:M68)</f>
        <v>1</v>
      </c>
      <c r="N69" s="111">
        <f t="shared" si="1"/>
        <v>1</v>
      </c>
      <c r="O69" s="111">
        <f t="shared" si="1"/>
        <v>1</v>
      </c>
      <c r="P69" s="111">
        <f t="shared" si="1"/>
        <v>1</v>
      </c>
      <c r="Q69" s="111">
        <f t="shared" si="1"/>
        <v>1</v>
      </c>
      <c r="R69" s="111">
        <f t="shared" si="1"/>
        <v>1</v>
      </c>
      <c r="S69" s="111">
        <f t="shared" si="1"/>
        <v>1</v>
      </c>
      <c r="T69" s="111">
        <f t="shared" si="1"/>
        <v>1</v>
      </c>
      <c r="U69" s="111">
        <f t="shared" si="1"/>
        <v>1</v>
      </c>
      <c r="V69" s="111">
        <f t="shared" si="1"/>
        <v>1</v>
      </c>
      <c r="W69" s="111">
        <f t="shared" si="1"/>
        <v>1</v>
      </c>
    </row>
    <row r="70" spans="12:26" x14ac:dyDescent="0.3">
      <c r="M70" s="114" t="s">
        <v>110</v>
      </c>
      <c r="N70" s="114" t="s">
        <v>110</v>
      </c>
      <c r="O70" s="114" t="s">
        <v>110</v>
      </c>
      <c r="P70" s="114" t="s">
        <v>110</v>
      </c>
      <c r="Q70" s="114" t="s">
        <v>110</v>
      </c>
      <c r="R70" s="114" t="s">
        <v>110</v>
      </c>
      <c r="S70" s="114" t="s">
        <v>110</v>
      </c>
      <c r="T70" s="114" t="s">
        <v>110</v>
      </c>
      <c r="U70" s="114" t="s">
        <v>110</v>
      </c>
      <c r="V70" s="114" t="s">
        <v>110</v>
      </c>
      <c r="W70" s="114" t="s">
        <v>110</v>
      </c>
    </row>
    <row r="71" spans="12:26" x14ac:dyDescent="0.3">
      <c r="M71" s="112">
        <v>1</v>
      </c>
      <c r="N71" s="112">
        <v>1</v>
      </c>
      <c r="O71" s="112">
        <v>1</v>
      </c>
      <c r="P71" s="112">
        <v>1</v>
      </c>
      <c r="Q71" s="112">
        <v>1</v>
      </c>
      <c r="R71" s="113">
        <v>1</v>
      </c>
      <c r="S71" s="113">
        <v>1</v>
      </c>
      <c r="T71" s="112">
        <v>1</v>
      </c>
      <c r="U71" s="112">
        <v>1</v>
      </c>
      <c r="V71" s="112">
        <v>1</v>
      </c>
      <c r="W71" s="112">
        <v>1</v>
      </c>
    </row>
    <row r="72" spans="12:26" x14ac:dyDescent="0.3">
      <c r="R72" s="111"/>
      <c r="S72" s="111"/>
    </row>
    <row r="73" spans="12:26" x14ac:dyDescent="0.3">
      <c r="L73" s="166" t="s">
        <v>124</v>
      </c>
      <c r="M73" s="166"/>
      <c r="N73" s="166"/>
    </row>
  </sheetData>
  <mergeCells count="4">
    <mergeCell ref="N21:O21"/>
    <mergeCell ref="M37:W37"/>
    <mergeCell ref="M54:W54"/>
    <mergeCell ref="L73:N7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EF632-BCDD-4B26-9609-348DF0928688}">
  <dimension ref="A1:AI89"/>
  <sheetViews>
    <sheetView topLeftCell="A48" zoomScaleNormal="100" workbookViewId="0">
      <selection activeCell="AB40" sqref="AB40"/>
    </sheetView>
  </sheetViews>
  <sheetFormatPr defaultColWidth="8.88671875" defaultRowHeight="14.4" x14ac:dyDescent="0.3"/>
  <cols>
    <col min="1" max="1" width="9.109375" customWidth="1"/>
    <col min="2" max="2" width="5.88671875" customWidth="1"/>
    <col min="3" max="3" width="3.109375" customWidth="1"/>
    <col min="4" max="4" width="10" customWidth="1"/>
    <col min="5" max="12" width="9.109375" customWidth="1"/>
    <col min="17" max="17" width="12.88671875" customWidth="1"/>
    <col min="18" max="18" width="31.6640625" customWidth="1"/>
    <col min="19" max="19" width="13.33203125" customWidth="1"/>
    <col min="20" max="20" width="14.33203125" customWidth="1"/>
    <col min="21" max="21" width="13.77734375" customWidth="1"/>
    <col min="22" max="22" width="11" customWidth="1"/>
    <col min="23" max="23" width="25" customWidth="1"/>
    <col min="24" max="24" width="11.21875" customWidth="1"/>
    <col min="25" max="25" width="32.109375" customWidth="1"/>
    <col min="26" max="26" width="14.44140625" customWidth="1"/>
    <col min="27" max="27" width="14" customWidth="1"/>
    <col min="28" max="29" width="9.109375" customWidth="1"/>
    <col min="30" max="30" width="8.88671875" style="5"/>
    <col min="31" max="31" width="9.109375" customWidth="1"/>
    <col min="33" max="33" width="9.109375" style="1" customWidth="1"/>
    <col min="34" max="35" width="8.88671875" style="1"/>
  </cols>
  <sheetData>
    <row r="1" spans="1:35" s="2" customFormat="1" ht="25.8" x14ac:dyDescent="0.5">
      <c r="A1" s="3" t="s">
        <v>57</v>
      </c>
      <c r="AD1" s="6"/>
    </row>
    <row r="2" spans="1:35" ht="149.25" customHeight="1" x14ac:dyDescent="0.3">
      <c r="AG2"/>
      <c r="AH2"/>
      <c r="AI2"/>
    </row>
    <row r="3" spans="1:35" x14ac:dyDescent="0.3">
      <c r="AG3"/>
      <c r="AH3"/>
      <c r="AI3"/>
    </row>
    <row r="4" spans="1:35" x14ac:dyDescent="0.3">
      <c r="AG4"/>
      <c r="AH4"/>
      <c r="AI4"/>
    </row>
    <row r="5" spans="1:35" x14ac:dyDescent="0.3">
      <c r="AG5"/>
      <c r="AH5"/>
      <c r="AI5"/>
    </row>
    <row r="6" spans="1:35" x14ac:dyDescent="0.3">
      <c r="AG6"/>
      <c r="AH6"/>
      <c r="AI6"/>
    </row>
    <row r="7" spans="1:35" x14ac:dyDescent="0.3">
      <c r="AG7"/>
      <c r="AH7"/>
      <c r="AI7"/>
    </row>
    <row r="8" spans="1:35" x14ac:dyDescent="0.3">
      <c r="AG8"/>
      <c r="AH8"/>
      <c r="AI8"/>
    </row>
    <row r="9" spans="1:35" x14ac:dyDescent="0.3">
      <c r="AC9" s="5"/>
      <c r="AG9"/>
      <c r="AH9"/>
      <c r="AI9"/>
    </row>
    <row r="10" spans="1:35" x14ac:dyDescent="0.3">
      <c r="AC10" s="5"/>
      <c r="AG10"/>
      <c r="AH10"/>
      <c r="AI10"/>
    </row>
    <row r="11" spans="1:35" x14ac:dyDescent="0.3">
      <c r="Z11" s="5"/>
      <c r="AA11" s="15"/>
      <c r="AB11" s="5"/>
      <c r="AC11" s="5"/>
      <c r="AG11"/>
      <c r="AH11"/>
      <c r="AI11"/>
    </row>
    <row r="12" spans="1:35" x14ac:dyDescent="0.3">
      <c r="Z12" s="5"/>
      <c r="AA12" s="5"/>
      <c r="AB12" s="5"/>
      <c r="AC12" s="5"/>
      <c r="AG12"/>
      <c r="AH12"/>
      <c r="AI12"/>
    </row>
    <row r="13" spans="1:35" x14ac:dyDescent="0.3">
      <c r="Z13" s="5"/>
      <c r="AA13" s="5"/>
      <c r="AB13" s="5"/>
      <c r="AC13" s="5"/>
      <c r="AG13"/>
      <c r="AH13"/>
      <c r="AI13"/>
    </row>
    <row r="14" spans="1:35" x14ac:dyDescent="0.3">
      <c r="Z14" s="5"/>
      <c r="AA14" s="5"/>
      <c r="AB14" s="5"/>
      <c r="AC14" s="5"/>
      <c r="AG14"/>
      <c r="AH14"/>
      <c r="AI14"/>
    </row>
    <row r="15" spans="1:35" x14ac:dyDescent="0.3">
      <c r="Z15" s="5"/>
      <c r="AA15" s="5"/>
      <c r="AB15" s="5"/>
      <c r="AC15" s="5"/>
      <c r="AE15" s="14"/>
      <c r="AF15" s="5"/>
      <c r="AG15"/>
      <c r="AH15"/>
      <c r="AI15" s="14"/>
    </row>
    <row r="16" spans="1:35" x14ac:dyDescent="0.3">
      <c r="Z16" s="5"/>
      <c r="AA16" s="5"/>
      <c r="AB16" s="5"/>
      <c r="AC16" s="5"/>
      <c r="AE16" s="14"/>
      <c r="AF16" s="5"/>
      <c r="AG16"/>
      <c r="AH16"/>
      <c r="AI16" s="14"/>
    </row>
    <row r="17" spans="2:35" x14ac:dyDescent="0.3">
      <c r="Z17" s="5"/>
      <c r="AA17" s="5"/>
      <c r="AB17" s="5"/>
      <c r="AC17" s="5"/>
      <c r="AE17" s="14"/>
      <c r="AF17" s="5"/>
      <c r="AG17"/>
      <c r="AH17"/>
      <c r="AI17" s="14"/>
    </row>
    <row r="18" spans="2:35" ht="15.75" customHeight="1" x14ac:dyDescent="0.3">
      <c r="Z18" s="5"/>
      <c r="AA18" s="5"/>
      <c r="AB18" s="5"/>
      <c r="AC18" s="5"/>
      <c r="AE18" s="14"/>
      <c r="AF18" s="5"/>
      <c r="AG18"/>
      <c r="AH18"/>
      <c r="AI18" s="14"/>
    </row>
    <row r="19" spans="2:35" ht="15" customHeight="1" x14ac:dyDescent="0.3">
      <c r="Z19" s="5"/>
      <c r="AA19" s="5"/>
      <c r="AB19" s="5"/>
      <c r="AC19" s="5"/>
      <c r="AG19"/>
      <c r="AH19"/>
      <c r="AI19"/>
    </row>
    <row r="20" spans="2:35" x14ac:dyDescent="0.3">
      <c r="Z20" s="5"/>
      <c r="AA20" s="5"/>
      <c r="AB20" s="5"/>
      <c r="AC20" s="5"/>
      <c r="AE20" s="14"/>
      <c r="AF20" s="5"/>
      <c r="AG20"/>
      <c r="AH20"/>
      <c r="AI20" s="14"/>
    </row>
    <row r="21" spans="2:35" x14ac:dyDescent="0.3">
      <c r="V21" s="122"/>
      <c r="X21" s="144" t="s">
        <v>14</v>
      </c>
      <c r="Y21" s="125"/>
      <c r="Z21" s="125"/>
      <c r="AA21" s="122"/>
      <c r="AB21" s="5"/>
      <c r="AE21" s="14"/>
      <c r="AF21" s="5"/>
      <c r="AG21"/>
      <c r="AH21"/>
      <c r="AI21" s="14"/>
    </row>
    <row r="22" spans="2:35" ht="14.4" customHeight="1" x14ac:dyDescent="0.3">
      <c r="Q22" s="186" t="s">
        <v>43</v>
      </c>
      <c r="R22" s="187"/>
      <c r="S22" s="170" t="s">
        <v>45</v>
      </c>
      <c r="T22" s="170"/>
      <c r="U22" s="170"/>
      <c r="V22" s="170"/>
      <c r="X22" s="190" t="s">
        <v>46</v>
      </c>
      <c r="Y22" s="191" t="s">
        <v>44</v>
      </c>
      <c r="Z22" s="192"/>
      <c r="AA22" s="193"/>
      <c r="AB22" s="5"/>
      <c r="AE22" s="14"/>
      <c r="AF22" s="5"/>
      <c r="AG22"/>
      <c r="AH22"/>
      <c r="AI22" s="14"/>
    </row>
    <row r="23" spans="2:35" x14ac:dyDescent="0.3">
      <c r="Q23" s="188"/>
      <c r="R23" s="189"/>
      <c r="S23" s="136" t="s">
        <v>86</v>
      </c>
      <c r="T23" s="136" t="s">
        <v>87</v>
      </c>
      <c r="U23" s="136" t="s">
        <v>88</v>
      </c>
      <c r="V23" s="136" t="s">
        <v>89</v>
      </c>
      <c r="X23" s="190"/>
      <c r="Y23" s="136" t="s">
        <v>47</v>
      </c>
      <c r="Z23" s="136" t="s">
        <v>48</v>
      </c>
      <c r="AA23" s="136" t="s">
        <v>49</v>
      </c>
      <c r="AB23" s="5"/>
      <c r="AE23" s="14"/>
      <c r="AF23" s="5"/>
      <c r="AG23"/>
      <c r="AH23"/>
      <c r="AI23" s="14"/>
    </row>
    <row r="24" spans="2:35" x14ac:dyDescent="0.3">
      <c r="Q24" s="194" t="s">
        <v>141</v>
      </c>
      <c r="R24" s="136" t="s">
        <v>47</v>
      </c>
      <c r="S24" s="142">
        <v>53</v>
      </c>
      <c r="T24" s="142">
        <v>95</v>
      </c>
      <c r="U24" s="142">
        <v>136</v>
      </c>
      <c r="V24" s="142">
        <v>160</v>
      </c>
      <c r="X24" s="190"/>
      <c r="Y24" s="143">
        <v>9900</v>
      </c>
      <c r="Z24" s="143">
        <v>2100</v>
      </c>
      <c r="AA24" s="143">
        <v>4200</v>
      </c>
      <c r="AB24" s="5"/>
      <c r="AG24"/>
      <c r="AH24"/>
      <c r="AI24"/>
    </row>
    <row r="25" spans="2:35" x14ac:dyDescent="0.3">
      <c r="Q25" s="195"/>
      <c r="R25" s="136" t="s">
        <v>48</v>
      </c>
      <c r="S25" s="142">
        <v>60</v>
      </c>
      <c r="T25" s="142">
        <v>120</v>
      </c>
      <c r="U25" s="142">
        <v>132</v>
      </c>
      <c r="V25" s="142">
        <v>140</v>
      </c>
      <c r="W25" s="122"/>
      <c r="X25" s="122"/>
      <c r="Y25" s="122"/>
      <c r="Z25" s="122"/>
      <c r="AB25" s="5"/>
      <c r="AE25" s="14"/>
      <c r="AF25" s="5"/>
      <c r="AG25"/>
      <c r="AH25"/>
      <c r="AI25" s="14"/>
    </row>
    <row r="26" spans="2:35" x14ac:dyDescent="0.3">
      <c r="Q26" s="196"/>
      <c r="R26" s="136" t="s">
        <v>49</v>
      </c>
      <c r="S26" s="142">
        <v>210</v>
      </c>
      <c r="T26" s="142">
        <v>190</v>
      </c>
      <c r="U26" s="142">
        <v>89</v>
      </c>
      <c r="V26" s="142">
        <v>71</v>
      </c>
      <c r="W26" s="122"/>
      <c r="X26" s="122"/>
      <c r="Y26" s="122"/>
      <c r="Z26" s="122"/>
      <c r="AB26" s="5"/>
      <c r="AE26" s="14"/>
      <c r="AF26" s="5"/>
      <c r="AG26"/>
      <c r="AH26"/>
      <c r="AI26" s="14"/>
    </row>
    <row r="27" spans="2:35" ht="12.75" customHeight="1" x14ac:dyDescent="0.3">
      <c r="B27" s="10"/>
      <c r="C27" s="10"/>
      <c r="D27" s="8"/>
      <c r="E27" s="8"/>
      <c r="F27" s="8"/>
      <c r="G27" s="8"/>
      <c r="H27" s="8"/>
      <c r="I27" s="8"/>
      <c r="J27" s="8"/>
      <c r="K27" s="8"/>
      <c r="L27" s="8"/>
      <c r="V27" s="122"/>
      <c r="W27" s="122"/>
      <c r="X27" s="122"/>
      <c r="Y27" s="122"/>
      <c r="Z27" s="122"/>
      <c r="AB27" s="5"/>
      <c r="AF27" s="5"/>
      <c r="AG27"/>
      <c r="AH27"/>
      <c r="AI27"/>
    </row>
    <row r="28" spans="2:35" x14ac:dyDescent="0.3">
      <c r="B28" s="10"/>
      <c r="C28" s="10"/>
      <c r="D28" s="8"/>
      <c r="E28" s="8"/>
      <c r="F28" s="8"/>
      <c r="G28" s="8"/>
      <c r="H28" s="8"/>
      <c r="I28" s="8"/>
      <c r="J28" s="8"/>
      <c r="K28" s="8"/>
      <c r="L28" s="8"/>
      <c r="Q28" s="122"/>
      <c r="R28" s="122"/>
      <c r="S28" s="122"/>
      <c r="T28" s="122"/>
      <c r="U28" s="122"/>
      <c r="V28" s="122"/>
      <c r="W28" s="122"/>
      <c r="X28" s="141" t="s">
        <v>50</v>
      </c>
      <c r="Y28" s="122"/>
      <c r="Z28" s="122"/>
      <c r="AB28" s="5"/>
      <c r="AG28"/>
      <c r="AH28"/>
      <c r="AI28"/>
    </row>
    <row r="29" spans="2:35" ht="42" customHeight="1" x14ac:dyDescent="0.3">
      <c r="B29" s="11"/>
      <c r="C29" s="12"/>
      <c r="D29" s="7"/>
      <c r="E29" s="16"/>
      <c r="F29" s="7"/>
      <c r="G29" s="16"/>
      <c r="H29" s="7"/>
      <c r="I29" s="16"/>
      <c r="J29" s="7"/>
      <c r="K29" s="16"/>
      <c r="L29" s="7"/>
      <c r="Q29" s="122"/>
      <c r="R29" s="141" t="s">
        <v>51</v>
      </c>
      <c r="S29" s="122"/>
      <c r="T29" s="122"/>
      <c r="U29" s="122"/>
      <c r="V29" s="122"/>
      <c r="W29" s="122"/>
      <c r="X29" s="182" t="s">
        <v>10</v>
      </c>
      <c r="Y29" s="183"/>
      <c r="Z29" s="184"/>
      <c r="AB29" s="5"/>
      <c r="AG29"/>
      <c r="AH29"/>
      <c r="AI29"/>
    </row>
    <row r="30" spans="2:35" x14ac:dyDescent="0.3">
      <c r="B30" s="13"/>
      <c r="Q30" s="175" t="s">
        <v>43</v>
      </c>
      <c r="R30" s="176"/>
      <c r="S30" s="185" t="s">
        <v>45</v>
      </c>
      <c r="T30" s="185"/>
      <c r="U30" s="185"/>
      <c r="V30" s="185"/>
      <c r="W30" s="122"/>
      <c r="X30" s="173" t="s">
        <v>52</v>
      </c>
      <c r="Y30" s="139" t="str">
        <f t="shared" ref="Y30:Y42" si="0">R32</f>
        <v>8. Finland</v>
      </c>
      <c r="Z30" s="140">
        <v>650</v>
      </c>
      <c r="AB30" s="5"/>
      <c r="AG30"/>
      <c r="AH30"/>
      <c r="AI30"/>
    </row>
    <row r="31" spans="2:35" ht="15" customHeight="1" x14ac:dyDescent="0.3">
      <c r="B31" s="9"/>
      <c r="Q31" s="177"/>
      <c r="R31" s="178"/>
      <c r="S31" s="130">
        <f t="array" ref="S31:V31">TRANSPOSE(R27:R27)</f>
        <v>0</v>
      </c>
      <c r="T31" s="130">
        <v>0</v>
      </c>
      <c r="U31" s="130">
        <v>0</v>
      </c>
      <c r="V31" s="130">
        <v>0</v>
      </c>
      <c r="W31" s="122"/>
      <c r="X31" s="173"/>
      <c r="Y31" s="139" t="str">
        <f t="shared" si="0"/>
        <v>9. Sweden</v>
      </c>
      <c r="Z31" s="136">
        <v>260</v>
      </c>
      <c r="AB31" s="5"/>
      <c r="AG31"/>
      <c r="AH31"/>
      <c r="AI31"/>
    </row>
    <row r="32" spans="2:35" x14ac:dyDescent="0.3">
      <c r="B32" s="9"/>
      <c r="Q32" s="172" t="s">
        <v>52</v>
      </c>
      <c r="R32" s="139" t="s">
        <v>90</v>
      </c>
      <c r="S32" s="138">
        <v>100</v>
      </c>
      <c r="T32" s="138">
        <v>200</v>
      </c>
      <c r="U32" s="138">
        <v>280</v>
      </c>
      <c r="V32" s="138">
        <v>320</v>
      </c>
      <c r="W32" s="122"/>
      <c r="X32" s="173"/>
      <c r="Y32" s="139" t="str">
        <f t="shared" si="0"/>
        <v>10. Norway</v>
      </c>
      <c r="Z32" s="136">
        <v>650</v>
      </c>
      <c r="AB32" s="5"/>
      <c r="AG32"/>
      <c r="AH32"/>
      <c r="AI32"/>
    </row>
    <row r="33" spans="2:35" ht="15" customHeight="1" x14ac:dyDescent="0.3">
      <c r="B33" s="9"/>
      <c r="Q33" s="173"/>
      <c r="R33" s="130" t="s">
        <v>91</v>
      </c>
      <c r="S33" s="138">
        <v>120</v>
      </c>
      <c r="T33" s="138">
        <v>240</v>
      </c>
      <c r="U33" s="138">
        <v>260</v>
      </c>
      <c r="V33" s="138">
        <v>280</v>
      </c>
      <c r="W33" s="122"/>
      <c r="X33" s="173"/>
      <c r="Y33" s="139" t="str">
        <f t="shared" si="0"/>
        <v>11. Iceland</v>
      </c>
      <c r="Z33" s="136">
        <v>130</v>
      </c>
      <c r="AB33" s="5"/>
      <c r="AG33"/>
      <c r="AH33"/>
      <c r="AI33"/>
    </row>
    <row r="34" spans="2:35" x14ac:dyDescent="0.3">
      <c r="B34" s="9"/>
      <c r="Q34" s="173"/>
      <c r="R34" s="130" t="s">
        <v>92</v>
      </c>
      <c r="S34" s="138">
        <v>150</v>
      </c>
      <c r="T34" s="138">
        <v>280</v>
      </c>
      <c r="U34" s="138">
        <v>320</v>
      </c>
      <c r="V34" s="138">
        <v>200</v>
      </c>
      <c r="W34" s="122"/>
      <c r="X34" s="173"/>
      <c r="Y34" s="139" t="str">
        <f t="shared" si="0"/>
        <v>12. Denmark</v>
      </c>
      <c r="Z34" s="136">
        <v>780</v>
      </c>
      <c r="AB34" s="82"/>
      <c r="AD34" s="82"/>
      <c r="AE34" s="82"/>
      <c r="AG34"/>
      <c r="AH34"/>
      <c r="AI34"/>
    </row>
    <row r="35" spans="2:35" x14ac:dyDescent="0.3">
      <c r="Q35" s="173"/>
      <c r="R35" s="130" t="s">
        <v>93</v>
      </c>
      <c r="S35" s="138">
        <v>160</v>
      </c>
      <c r="T35" s="138">
        <v>310</v>
      </c>
      <c r="U35" s="138">
        <v>400</v>
      </c>
      <c r="V35" s="138">
        <v>130</v>
      </c>
      <c r="W35" s="122"/>
      <c r="X35" s="173"/>
      <c r="Y35" s="139" t="str">
        <f t="shared" si="0"/>
        <v>13. UK</v>
      </c>
      <c r="Z35" s="136">
        <v>2500</v>
      </c>
      <c r="AB35" s="82"/>
      <c r="AD35" s="82"/>
      <c r="AE35" s="82"/>
      <c r="AG35"/>
      <c r="AH35"/>
      <c r="AI35"/>
    </row>
    <row r="36" spans="2:35" x14ac:dyDescent="0.3">
      <c r="Q36" s="173"/>
      <c r="R36" s="130" t="s">
        <v>94</v>
      </c>
      <c r="S36" s="138">
        <v>300</v>
      </c>
      <c r="T36" s="138">
        <v>280</v>
      </c>
      <c r="U36" s="138">
        <v>140</v>
      </c>
      <c r="V36" s="138">
        <v>130</v>
      </c>
      <c r="W36" s="122"/>
      <c r="X36" s="173"/>
      <c r="Y36" s="139" t="str">
        <f t="shared" si="0"/>
        <v>14. Ireland</v>
      </c>
      <c r="Z36" s="136">
        <v>910</v>
      </c>
      <c r="AB36" s="82"/>
      <c r="AD36" s="82"/>
      <c r="AE36" s="82"/>
      <c r="AG36"/>
      <c r="AH36"/>
      <c r="AI36"/>
    </row>
    <row r="37" spans="2:35" x14ac:dyDescent="0.3">
      <c r="Q37" s="173"/>
      <c r="R37" s="130" t="s">
        <v>95</v>
      </c>
      <c r="S37" s="138">
        <v>310</v>
      </c>
      <c r="T37" s="138">
        <v>400</v>
      </c>
      <c r="U37" s="138">
        <v>319</v>
      </c>
      <c r="V37" s="138">
        <v>70</v>
      </c>
      <c r="W37" s="122"/>
      <c r="X37" s="173"/>
      <c r="Y37" s="139" t="str">
        <f t="shared" si="0"/>
        <v>15. France</v>
      </c>
      <c r="Z37" s="136">
        <v>3120</v>
      </c>
      <c r="AB37" s="82"/>
      <c r="AD37" s="82"/>
      <c r="AE37" s="82"/>
      <c r="AG37"/>
      <c r="AH37"/>
      <c r="AI37"/>
    </row>
    <row r="38" spans="2:35" x14ac:dyDescent="0.3">
      <c r="Q38" s="173"/>
      <c r="R38" s="130" t="s">
        <v>96</v>
      </c>
      <c r="S38" s="138">
        <v>340</v>
      </c>
      <c r="T38" s="138">
        <v>440</v>
      </c>
      <c r="U38" s="138">
        <v>290</v>
      </c>
      <c r="V38" s="138">
        <v>100</v>
      </c>
      <c r="W38" s="122"/>
      <c r="X38" s="173"/>
      <c r="Y38" s="139" t="str">
        <f t="shared" si="0"/>
        <v>16. Benelux</v>
      </c>
      <c r="Z38" s="136">
        <v>910</v>
      </c>
      <c r="AB38" s="82"/>
      <c r="AD38" s="82"/>
      <c r="AE38" s="82"/>
      <c r="AG38"/>
      <c r="AH38"/>
      <c r="AI38"/>
    </row>
    <row r="39" spans="2:35" ht="15" customHeight="1" x14ac:dyDescent="0.3">
      <c r="Q39" s="173"/>
      <c r="R39" s="130" t="s">
        <v>97</v>
      </c>
      <c r="S39" s="138">
        <v>490</v>
      </c>
      <c r="T39" s="138">
        <v>410</v>
      </c>
      <c r="U39" s="138">
        <v>240</v>
      </c>
      <c r="V39" s="138">
        <v>90</v>
      </c>
      <c r="W39" s="122"/>
      <c r="X39" s="173"/>
      <c r="Y39" s="139" t="str">
        <f t="shared" si="0"/>
        <v>17. Germany</v>
      </c>
      <c r="Z39" s="136">
        <v>3640</v>
      </c>
      <c r="AB39" s="5"/>
      <c r="AG39"/>
      <c r="AH39"/>
      <c r="AI39"/>
    </row>
    <row r="40" spans="2:35" x14ac:dyDescent="0.3">
      <c r="Q40" s="173"/>
      <c r="R40" s="130" t="s">
        <v>98</v>
      </c>
      <c r="S40" s="138">
        <v>430</v>
      </c>
      <c r="T40" s="138">
        <v>380</v>
      </c>
      <c r="U40" s="138">
        <v>230</v>
      </c>
      <c r="V40" s="138">
        <v>100</v>
      </c>
      <c r="W40" s="122"/>
      <c r="X40" s="173"/>
      <c r="Y40" s="139" t="str">
        <f t="shared" si="0"/>
        <v>18. Poland</v>
      </c>
      <c r="Z40" s="136">
        <v>1040</v>
      </c>
      <c r="AB40" s="5"/>
      <c r="AG40"/>
      <c r="AH40"/>
      <c r="AI40"/>
    </row>
    <row r="41" spans="2:35" x14ac:dyDescent="0.3">
      <c r="Q41" s="173"/>
      <c r="R41" s="130" t="s">
        <v>99</v>
      </c>
      <c r="S41" s="138">
        <v>360</v>
      </c>
      <c r="T41" s="138">
        <v>190</v>
      </c>
      <c r="U41" s="138">
        <v>80</v>
      </c>
      <c r="V41" s="138">
        <v>190</v>
      </c>
      <c r="W41" s="122"/>
      <c r="X41" s="173"/>
      <c r="Y41" s="139" t="str">
        <f t="shared" si="0"/>
        <v>19. Czech</v>
      </c>
      <c r="Z41" s="136">
        <v>650</v>
      </c>
      <c r="AB41" s="5"/>
      <c r="AG41"/>
      <c r="AH41"/>
      <c r="AI41"/>
    </row>
    <row r="42" spans="2:35" x14ac:dyDescent="0.3">
      <c r="Q42" s="173"/>
      <c r="R42" s="130" t="s">
        <v>100</v>
      </c>
      <c r="S42" s="138">
        <v>280</v>
      </c>
      <c r="T42" s="138">
        <v>80</v>
      </c>
      <c r="U42" s="138">
        <v>60</v>
      </c>
      <c r="V42" s="138">
        <v>370</v>
      </c>
      <c r="W42" s="122"/>
      <c r="X42" s="174"/>
      <c r="Y42" s="139" t="str">
        <f t="shared" si="0"/>
        <v>20. Baltic</v>
      </c>
      <c r="Z42" s="136">
        <v>780</v>
      </c>
      <c r="AG42"/>
      <c r="AH42"/>
      <c r="AI42"/>
    </row>
    <row r="43" spans="2:35" x14ac:dyDescent="0.3">
      <c r="Q43" s="173"/>
      <c r="R43" s="130" t="s">
        <v>101</v>
      </c>
      <c r="S43" s="138">
        <v>350</v>
      </c>
      <c r="T43" s="138">
        <v>150</v>
      </c>
      <c r="U43" s="138">
        <v>60</v>
      </c>
      <c r="V43" s="138">
        <v>320</v>
      </c>
      <c r="W43" s="122"/>
      <c r="X43" s="122"/>
      <c r="Y43" s="122"/>
      <c r="Z43" s="122"/>
      <c r="AG43"/>
      <c r="AH43"/>
      <c r="AI43"/>
    </row>
    <row r="44" spans="2:35" ht="14.4" customHeight="1" x14ac:dyDescent="0.3">
      <c r="Q44" s="174"/>
      <c r="R44" s="130" t="s">
        <v>102</v>
      </c>
      <c r="S44" s="138">
        <v>200</v>
      </c>
      <c r="T44" s="138">
        <v>90</v>
      </c>
      <c r="U44" s="138">
        <v>160</v>
      </c>
      <c r="V44" s="138">
        <v>390</v>
      </c>
      <c r="W44" s="122"/>
      <c r="AG44"/>
      <c r="AH44"/>
      <c r="AI44"/>
    </row>
    <row r="45" spans="2:35" x14ac:dyDescent="0.3">
      <c r="Q45" s="122"/>
      <c r="R45" s="122"/>
      <c r="S45" s="122"/>
      <c r="T45" s="122"/>
      <c r="U45" s="122"/>
      <c r="V45" s="122"/>
      <c r="W45" s="122"/>
      <c r="AG45"/>
      <c r="AH45"/>
      <c r="AI45"/>
    </row>
    <row r="46" spans="2:35" x14ac:dyDescent="0.3">
      <c r="Q46" s="122"/>
      <c r="R46" s="122"/>
      <c r="S46" s="122"/>
      <c r="T46" s="122"/>
      <c r="U46" s="122"/>
      <c r="V46" s="122"/>
      <c r="W46" s="122"/>
      <c r="AG46"/>
      <c r="AH46"/>
      <c r="AI46"/>
    </row>
    <row r="47" spans="2:35" x14ac:dyDescent="0.3">
      <c r="Q47" s="122"/>
      <c r="R47" s="122"/>
      <c r="S47" s="122"/>
      <c r="T47" s="122"/>
      <c r="U47" s="122"/>
      <c r="V47" s="122"/>
      <c r="W47" s="122"/>
      <c r="AG47"/>
      <c r="AH47"/>
      <c r="AI47"/>
    </row>
    <row r="48" spans="2:35" ht="14.4" customHeight="1" x14ac:dyDescent="0.3">
      <c r="R48" s="137"/>
      <c r="S48" s="137"/>
      <c r="T48" s="137"/>
      <c r="U48" s="137"/>
      <c r="V48" s="137"/>
      <c r="W48" s="122"/>
      <c r="AG48"/>
      <c r="AH48"/>
      <c r="AI48"/>
    </row>
    <row r="49" spans="17:35" ht="23.4" customHeight="1" x14ac:dyDescent="0.3">
      <c r="Q49" s="170" t="s">
        <v>139</v>
      </c>
      <c r="R49" s="170"/>
      <c r="S49" s="170" t="s">
        <v>45</v>
      </c>
      <c r="T49" s="170"/>
      <c r="U49" s="170"/>
      <c r="V49" s="170"/>
      <c r="W49" s="122"/>
      <c r="X49" s="122"/>
      <c r="Y49" s="122"/>
      <c r="Z49" s="122"/>
      <c r="AG49"/>
      <c r="AH49"/>
      <c r="AI49"/>
    </row>
    <row r="50" spans="17:35" ht="14.4" customHeight="1" x14ac:dyDescent="0.3">
      <c r="Q50" s="170"/>
      <c r="R50" s="170"/>
      <c r="S50" s="136" t="s">
        <v>86</v>
      </c>
      <c r="T50" s="136" t="s">
        <v>87</v>
      </c>
      <c r="U50" s="136" t="s">
        <v>88</v>
      </c>
      <c r="V50" s="136" t="s">
        <v>89</v>
      </c>
      <c r="W50" s="127" t="s">
        <v>143</v>
      </c>
      <c r="X50" s="127" t="s">
        <v>128</v>
      </c>
      <c r="Y50" s="125" t="s">
        <v>142</v>
      </c>
      <c r="Z50" s="122"/>
      <c r="AG50"/>
      <c r="AH50"/>
      <c r="AI50"/>
    </row>
    <row r="51" spans="17:35" x14ac:dyDescent="0.3">
      <c r="Q51" s="171" t="s">
        <v>141</v>
      </c>
      <c r="R51" s="136" t="s">
        <v>47</v>
      </c>
      <c r="S51" s="135">
        <v>900</v>
      </c>
      <c r="T51" s="135">
        <v>1820</v>
      </c>
      <c r="U51" s="135">
        <v>7000</v>
      </c>
      <c r="V51" s="135">
        <v>0</v>
      </c>
      <c r="W51" s="134">
        <f>SUM(S51:V51)</f>
        <v>9720</v>
      </c>
      <c r="X51" s="125" t="s">
        <v>126</v>
      </c>
      <c r="Y51" s="125">
        <v>9900</v>
      </c>
      <c r="Z51" s="122"/>
      <c r="AG51"/>
      <c r="AH51"/>
      <c r="AI51"/>
    </row>
    <row r="52" spans="17:35" x14ac:dyDescent="0.3">
      <c r="Q52" s="171"/>
      <c r="R52" s="136" t="s">
        <v>48</v>
      </c>
      <c r="S52" s="135">
        <v>790</v>
      </c>
      <c r="T52" s="135">
        <v>0</v>
      </c>
      <c r="U52" s="135">
        <v>510</v>
      </c>
      <c r="V52" s="135">
        <v>800</v>
      </c>
      <c r="W52" s="134">
        <f>SUM(S52:V52)</f>
        <v>2100</v>
      </c>
      <c r="X52" s="125" t="s">
        <v>126</v>
      </c>
      <c r="Y52" s="125">
        <v>2100</v>
      </c>
      <c r="Z52" s="122"/>
      <c r="AG52"/>
      <c r="AH52"/>
      <c r="AI52"/>
    </row>
    <row r="53" spans="17:35" x14ac:dyDescent="0.3">
      <c r="Q53" s="171"/>
      <c r="R53" s="136" t="s">
        <v>49</v>
      </c>
      <c r="S53" s="135">
        <v>0</v>
      </c>
      <c r="T53" s="135">
        <v>0</v>
      </c>
      <c r="U53" s="135">
        <v>0</v>
      </c>
      <c r="V53" s="135">
        <v>4200</v>
      </c>
      <c r="W53" s="134">
        <f>SUM(S53:V53)</f>
        <v>4200</v>
      </c>
      <c r="X53" s="125" t="s">
        <v>126</v>
      </c>
      <c r="Y53" s="125">
        <v>4200</v>
      </c>
      <c r="Z53" s="122"/>
      <c r="AG53"/>
      <c r="AH53"/>
      <c r="AI53"/>
    </row>
    <row r="54" spans="17:35" x14ac:dyDescent="0.3">
      <c r="Q54" s="125"/>
      <c r="R54" s="5"/>
      <c r="S54" s="133">
        <f>SUM(S51:S53)</f>
        <v>1690</v>
      </c>
      <c r="T54" s="133">
        <f>SUM(T51:T53)</f>
        <v>1820</v>
      </c>
      <c r="U54" s="133">
        <f>SUM(U51:U53)</f>
        <v>7510</v>
      </c>
      <c r="V54" s="133">
        <f>SUM(V51:V53)</f>
        <v>5000</v>
      </c>
      <c r="W54" s="125"/>
      <c r="X54" s="125"/>
      <c r="Y54" s="125"/>
      <c r="Z54" s="122"/>
      <c r="AG54"/>
      <c r="AH54"/>
      <c r="AI54"/>
    </row>
    <row r="55" spans="17:35" x14ac:dyDescent="0.3">
      <c r="Q55" s="166" t="s">
        <v>140</v>
      </c>
      <c r="R55" s="166"/>
      <c r="S55" s="132" t="s">
        <v>110</v>
      </c>
      <c r="T55" s="132" t="s">
        <v>110</v>
      </c>
      <c r="U55" s="132" t="s">
        <v>110</v>
      </c>
      <c r="V55" s="132" t="s">
        <v>110</v>
      </c>
      <c r="W55" s="122"/>
      <c r="X55" s="122"/>
      <c r="Y55" s="122"/>
      <c r="Z55" s="122"/>
      <c r="AG55"/>
      <c r="AH55"/>
      <c r="AI55"/>
    </row>
    <row r="56" spans="17:35" x14ac:dyDescent="0.3">
      <c r="Q56" s="5"/>
      <c r="R56" s="5"/>
      <c r="S56" s="131">
        <f>SUM(S57:S69)</f>
        <v>1690</v>
      </c>
      <c r="T56" s="131">
        <f>SUM(T57:T69)</f>
        <v>1820</v>
      </c>
      <c r="U56" s="131">
        <f>SUM(U57:U69)</f>
        <v>7510</v>
      </c>
      <c r="V56" s="131">
        <f>SUM(V57:V69)</f>
        <v>5000</v>
      </c>
      <c r="Z56" s="122"/>
      <c r="AG56"/>
      <c r="AH56"/>
      <c r="AI56"/>
    </row>
    <row r="57" spans="17:35" ht="17.399999999999999" customHeight="1" x14ac:dyDescent="0.3">
      <c r="Q57" s="172" t="s">
        <v>52</v>
      </c>
      <c r="R57" s="130" t="s">
        <v>90</v>
      </c>
      <c r="S57" s="129">
        <v>650</v>
      </c>
      <c r="T57" s="129">
        <v>0</v>
      </c>
      <c r="U57" s="129">
        <v>0</v>
      </c>
      <c r="V57" s="129">
        <v>0</v>
      </c>
      <c r="W57" s="128">
        <f t="shared" ref="W57:W69" si="1">SUM(S57:V57)</f>
        <v>650</v>
      </c>
      <c r="X57" s="125" t="s">
        <v>110</v>
      </c>
      <c r="Y57" s="127">
        <v>650</v>
      </c>
      <c r="Z57" s="122"/>
      <c r="AG57"/>
      <c r="AH57"/>
      <c r="AI57"/>
    </row>
    <row r="58" spans="17:35" x14ac:dyDescent="0.3">
      <c r="Q58" s="173"/>
      <c r="R58" s="130" t="s">
        <v>91</v>
      </c>
      <c r="S58" s="129">
        <v>260</v>
      </c>
      <c r="T58" s="129">
        <v>0</v>
      </c>
      <c r="U58" s="129">
        <v>0</v>
      </c>
      <c r="V58" s="129">
        <v>0</v>
      </c>
      <c r="W58" s="128">
        <f t="shared" si="1"/>
        <v>260</v>
      </c>
      <c r="X58" s="125" t="s">
        <v>110</v>
      </c>
      <c r="Y58" s="127">
        <v>260</v>
      </c>
      <c r="Z58" s="122"/>
      <c r="AG58"/>
      <c r="AH58"/>
      <c r="AI58"/>
    </row>
    <row r="59" spans="17:35" x14ac:dyDescent="0.3">
      <c r="Q59" s="173"/>
      <c r="R59" s="130" t="s">
        <v>92</v>
      </c>
      <c r="S59" s="129">
        <v>650</v>
      </c>
      <c r="T59" s="129">
        <v>0</v>
      </c>
      <c r="U59" s="129">
        <v>0</v>
      </c>
      <c r="V59" s="129">
        <v>0</v>
      </c>
      <c r="W59" s="128">
        <f t="shared" si="1"/>
        <v>650</v>
      </c>
      <c r="X59" s="125" t="s">
        <v>110</v>
      </c>
      <c r="Y59" s="127">
        <v>650</v>
      </c>
      <c r="Z59" s="122"/>
      <c r="AG59"/>
      <c r="AH59"/>
      <c r="AI59"/>
    </row>
    <row r="60" spans="17:35" ht="14.4" customHeight="1" x14ac:dyDescent="0.3">
      <c r="Q60" s="173"/>
      <c r="R60" s="130" t="s">
        <v>93</v>
      </c>
      <c r="S60" s="129">
        <v>130</v>
      </c>
      <c r="T60" s="129">
        <v>0</v>
      </c>
      <c r="U60" s="129">
        <v>0</v>
      </c>
      <c r="V60" s="129">
        <v>0</v>
      </c>
      <c r="W60" s="128">
        <f t="shared" si="1"/>
        <v>130</v>
      </c>
      <c r="X60" s="125" t="s">
        <v>110</v>
      </c>
      <c r="Y60" s="127">
        <v>130</v>
      </c>
      <c r="Z60" s="122"/>
      <c r="AG60"/>
      <c r="AH60"/>
      <c r="AI60"/>
    </row>
    <row r="61" spans="17:35" x14ac:dyDescent="0.3">
      <c r="Q61" s="173"/>
      <c r="R61" s="130" t="s">
        <v>94</v>
      </c>
      <c r="S61" s="129">
        <v>0</v>
      </c>
      <c r="T61" s="129">
        <v>0</v>
      </c>
      <c r="U61" s="129">
        <v>780</v>
      </c>
      <c r="V61" s="129">
        <v>0</v>
      </c>
      <c r="W61" s="128">
        <f t="shared" si="1"/>
        <v>780</v>
      </c>
      <c r="X61" s="125" t="s">
        <v>110</v>
      </c>
      <c r="Y61" s="127">
        <v>780</v>
      </c>
      <c r="Z61" s="122"/>
      <c r="AG61"/>
      <c r="AH61"/>
      <c r="AI61"/>
    </row>
    <row r="62" spans="17:35" x14ac:dyDescent="0.3">
      <c r="Q62" s="173"/>
      <c r="R62" s="130" t="s">
        <v>95</v>
      </c>
      <c r="S62" s="129">
        <v>0</v>
      </c>
      <c r="T62" s="129">
        <v>0</v>
      </c>
      <c r="U62" s="129">
        <v>0</v>
      </c>
      <c r="V62" s="129">
        <v>2500</v>
      </c>
      <c r="W62" s="128">
        <f t="shared" si="1"/>
        <v>2500</v>
      </c>
      <c r="X62" s="125" t="s">
        <v>110</v>
      </c>
      <c r="Y62" s="127">
        <v>2500</v>
      </c>
      <c r="Z62" s="122"/>
      <c r="AG62"/>
      <c r="AH62"/>
      <c r="AI62"/>
    </row>
    <row r="63" spans="17:35" x14ac:dyDescent="0.3">
      <c r="Q63" s="173"/>
      <c r="R63" s="130" t="s">
        <v>96</v>
      </c>
      <c r="S63" s="129">
        <v>0</v>
      </c>
      <c r="T63" s="129">
        <v>0</v>
      </c>
      <c r="U63" s="129">
        <v>0</v>
      </c>
      <c r="V63" s="129">
        <v>910</v>
      </c>
      <c r="W63" s="128">
        <f t="shared" si="1"/>
        <v>910</v>
      </c>
      <c r="X63" s="125" t="s">
        <v>110</v>
      </c>
      <c r="Y63" s="127">
        <v>910</v>
      </c>
      <c r="Z63" s="122"/>
      <c r="AG63"/>
      <c r="AH63"/>
      <c r="AI63"/>
    </row>
    <row r="64" spans="17:35" x14ac:dyDescent="0.3">
      <c r="Q64" s="173"/>
      <c r="R64" s="130" t="s">
        <v>97</v>
      </c>
      <c r="S64" s="129">
        <v>0</v>
      </c>
      <c r="T64" s="129">
        <v>0</v>
      </c>
      <c r="U64" s="129">
        <v>1530</v>
      </c>
      <c r="V64" s="129">
        <v>1590</v>
      </c>
      <c r="W64" s="128">
        <f t="shared" si="1"/>
        <v>3120</v>
      </c>
      <c r="X64" s="125" t="s">
        <v>110</v>
      </c>
      <c r="Y64" s="127">
        <v>3120</v>
      </c>
      <c r="Z64" s="122"/>
      <c r="AG64"/>
      <c r="AH64"/>
      <c r="AI64"/>
    </row>
    <row r="65" spans="17:35" x14ac:dyDescent="0.3">
      <c r="Q65" s="173"/>
      <c r="R65" s="130" t="s">
        <v>98</v>
      </c>
      <c r="S65" s="129">
        <v>0</v>
      </c>
      <c r="T65" s="129">
        <v>0</v>
      </c>
      <c r="U65" s="129">
        <v>910</v>
      </c>
      <c r="V65" s="129">
        <v>0</v>
      </c>
      <c r="W65" s="128">
        <f t="shared" si="1"/>
        <v>910</v>
      </c>
      <c r="X65" s="125" t="s">
        <v>110</v>
      </c>
      <c r="Y65" s="127">
        <v>910</v>
      </c>
      <c r="Z65" s="122"/>
      <c r="AG65"/>
      <c r="AH65"/>
      <c r="AI65"/>
    </row>
    <row r="66" spans="17:35" x14ac:dyDescent="0.3">
      <c r="Q66" s="173"/>
      <c r="R66" s="130" t="s">
        <v>99</v>
      </c>
      <c r="S66" s="129">
        <v>0</v>
      </c>
      <c r="T66" s="129">
        <v>0</v>
      </c>
      <c r="U66" s="129">
        <v>3640</v>
      </c>
      <c r="V66" s="129">
        <v>0</v>
      </c>
      <c r="W66" s="128">
        <f t="shared" si="1"/>
        <v>3640</v>
      </c>
      <c r="X66" s="125" t="s">
        <v>110</v>
      </c>
      <c r="Y66" s="127">
        <v>3640</v>
      </c>
      <c r="Z66" s="122"/>
      <c r="AG66"/>
      <c r="AH66"/>
      <c r="AI66"/>
    </row>
    <row r="67" spans="17:35" x14ac:dyDescent="0.3">
      <c r="Q67" s="173"/>
      <c r="R67" s="130" t="s">
        <v>100</v>
      </c>
      <c r="S67" s="129">
        <v>0</v>
      </c>
      <c r="T67" s="129">
        <v>1040</v>
      </c>
      <c r="U67" s="129">
        <v>0</v>
      </c>
      <c r="V67" s="129">
        <v>0</v>
      </c>
      <c r="W67" s="128">
        <f t="shared" si="1"/>
        <v>1040</v>
      </c>
      <c r="X67" s="125" t="s">
        <v>110</v>
      </c>
      <c r="Y67" s="127">
        <v>1040</v>
      </c>
      <c r="Z67" s="122"/>
      <c r="AG67"/>
      <c r="AH67"/>
      <c r="AI67"/>
    </row>
    <row r="68" spans="17:35" x14ac:dyDescent="0.3">
      <c r="Q68" s="173"/>
      <c r="R68" s="130" t="s">
        <v>101</v>
      </c>
      <c r="S68" s="129">
        <v>0</v>
      </c>
      <c r="T68" s="129">
        <v>0</v>
      </c>
      <c r="U68" s="129">
        <v>650</v>
      </c>
      <c r="V68" s="129">
        <v>0</v>
      </c>
      <c r="W68" s="128">
        <f t="shared" si="1"/>
        <v>650</v>
      </c>
      <c r="X68" s="125" t="s">
        <v>110</v>
      </c>
      <c r="Y68" s="127">
        <v>650</v>
      </c>
      <c r="Z68" s="122"/>
      <c r="AG68"/>
      <c r="AH68"/>
      <c r="AI68"/>
    </row>
    <row r="69" spans="17:35" x14ac:dyDescent="0.3">
      <c r="Q69" s="174"/>
      <c r="R69" s="130" t="s">
        <v>102</v>
      </c>
      <c r="S69" s="129">
        <v>0</v>
      </c>
      <c r="T69" s="129">
        <v>780</v>
      </c>
      <c r="U69" s="129">
        <v>0</v>
      </c>
      <c r="V69" s="129">
        <v>0</v>
      </c>
      <c r="W69" s="128">
        <f t="shared" si="1"/>
        <v>780</v>
      </c>
      <c r="X69" s="125" t="s">
        <v>110</v>
      </c>
      <c r="Y69" s="127">
        <v>780</v>
      </c>
      <c r="Z69" s="122"/>
      <c r="AG69"/>
      <c r="AH69"/>
      <c r="AI69"/>
    </row>
    <row r="70" spans="17:35" x14ac:dyDescent="0.3">
      <c r="Q70" s="175" t="s">
        <v>139</v>
      </c>
      <c r="R70" s="176"/>
      <c r="S70" s="126" t="s">
        <v>86</v>
      </c>
      <c r="T70" s="126" t="s">
        <v>87</v>
      </c>
      <c r="U70" s="126" t="s">
        <v>88</v>
      </c>
      <c r="V70" s="126" t="s">
        <v>89</v>
      </c>
      <c r="W70" s="125" t="s">
        <v>138</v>
      </c>
      <c r="X70" s="125" t="s">
        <v>128</v>
      </c>
      <c r="Y70" s="125" t="s">
        <v>137</v>
      </c>
      <c r="Z70" s="122"/>
      <c r="AG70"/>
      <c r="AH70"/>
      <c r="AI70"/>
    </row>
    <row r="71" spans="17:35" ht="21" customHeight="1" thickBot="1" x14ac:dyDescent="0.35">
      <c r="Q71" s="177"/>
      <c r="R71" s="178"/>
      <c r="S71" s="179" t="s">
        <v>45</v>
      </c>
      <c r="T71" s="180"/>
      <c r="U71" s="180"/>
      <c r="V71" s="181"/>
      <c r="W71" s="122"/>
      <c r="X71" s="122"/>
      <c r="Y71" s="122"/>
      <c r="Z71" s="122"/>
      <c r="AG71"/>
      <c r="AH71"/>
      <c r="AI71"/>
    </row>
    <row r="72" spans="17:35" x14ac:dyDescent="0.3">
      <c r="W72" s="124" t="s">
        <v>136</v>
      </c>
      <c r="Z72" s="122"/>
      <c r="AG72"/>
      <c r="AH72"/>
      <c r="AI72"/>
    </row>
    <row r="73" spans="17:35" ht="14.4" customHeight="1" thickBot="1" x14ac:dyDescent="0.35">
      <c r="Q73" s="166" t="s">
        <v>135</v>
      </c>
      <c r="R73" s="166"/>
      <c r="W73" s="123">
        <f>SUMPRODUCT(S24:V26,S51:V53) + SUMPRODUCT(S32:V44, S57:V69)</f>
        <v>3490420</v>
      </c>
      <c r="Z73" s="122"/>
      <c r="AG73"/>
      <c r="AH73"/>
      <c r="AI73"/>
    </row>
    <row r="74" spans="17:35" x14ac:dyDescent="0.3">
      <c r="Q74" s="166" t="s">
        <v>134</v>
      </c>
      <c r="R74" s="166"/>
      <c r="Z74" s="122"/>
      <c r="AG74"/>
      <c r="AH74"/>
      <c r="AI74"/>
    </row>
    <row r="75" spans="17:35" x14ac:dyDescent="0.3">
      <c r="Q75" s="122"/>
      <c r="R75" s="122"/>
      <c r="S75" s="122"/>
      <c r="T75" s="122"/>
      <c r="U75" s="122"/>
      <c r="V75" s="122"/>
      <c r="W75" s="122"/>
      <c r="X75" s="122"/>
      <c r="Y75" s="122"/>
      <c r="Z75" s="122"/>
      <c r="AG75"/>
      <c r="AH75"/>
      <c r="AI75"/>
    </row>
    <row r="76" spans="17:35" x14ac:dyDescent="0.3">
      <c r="Q76" s="122"/>
      <c r="R76" s="122"/>
      <c r="W76" s="122"/>
      <c r="X76" s="122"/>
      <c r="Y76" s="122"/>
      <c r="Z76" s="122"/>
      <c r="AG76"/>
      <c r="AH76"/>
      <c r="AI76"/>
    </row>
    <row r="77" spans="17:35" x14ac:dyDescent="0.3">
      <c r="Q77" s="122"/>
      <c r="R77" s="122"/>
      <c r="S77" s="122"/>
      <c r="T77" s="122"/>
      <c r="U77" s="122"/>
      <c r="V77" s="122"/>
      <c r="W77" s="122"/>
      <c r="X77" s="122"/>
      <c r="Y77" s="122"/>
      <c r="Z77" s="122"/>
      <c r="AG77"/>
      <c r="AH77"/>
      <c r="AI77"/>
    </row>
    <row r="78" spans="17:35" x14ac:dyDescent="0.3">
      <c r="Q78" s="122"/>
      <c r="R78" s="122"/>
      <c r="S78" s="122"/>
      <c r="T78" s="122"/>
      <c r="U78" s="122"/>
      <c r="V78" s="122"/>
      <c r="W78" s="122"/>
      <c r="X78" s="122"/>
      <c r="Y78" s="122"/>
      <c r="Z78" s="122"/>
      <c r="AG78"/>
      <c r="AH78"/>
      <c r="AI78"/>
    </row>
    <row r="79" spans="17:35" x14ac:dyDescent="0.3">
      <c r="AG79"/>
      <c r="AH79"/>
      <c r="AI79"/>
    </row>
    <row r="80" spans="17:35" x14ac:dyDescent="0.3">
      <c r="AG80"/>
      <c r="AH80"/>
      <c r="AI80"/>
    </row>
    <row r="81" spans="33:35" x14ac:dyDescent="0.3">
      <c r="AG81"/>
      <c r="AH81"/>
      <c r="AI81"/>
    </row>
    <row r="82" spans="33:35" x14ac:dyDescent="0.3">
      <c r="AG82"/>
      <c r="AH82"/>
      <c r="AI82"/>
    </row>
    <row r="83" spans="33:35" x14ac:dyDescent="0.3">
      <c r="AG83"/>
      <c r="AH83"/>
      <c r="AI83"/>
    </row>
    <row r="84" spans="33:35" x14ac:dyDescent="0.3">
      <c r="AG84"/>
      <c r="AH84"/>
      <c r="AI84"/>
    </row>
    <row r="85" spans="33:35" x14ac:dyDescent="0.3">
      <c r="AG85"/>
      <c r="AH85"/>
      <c r="AI85"/>
    </row>
    <row r="86" spans="33:35" x14ac:dyDescent="0.3">
      <c r="AG86"/>
      <c r="AH86"/>
      <c r="AI86"/>
    </row>
    <row r="87" spans="33:35" x14ac:dyDescent="0.3">
      <c r="AG87"/>
      <c r="AH87"/>
      <c r="AI87"/>
    </row>
    <row r="88" spans="33:35" x14ac:dyDescent="0.3">
      <c r="AG88"/>
      <c r="AH88"/>
      <c r="AI88"/>
    </row>
    <row r="89" spans="33:35" x14ac:dyDescent="0.3">
      <c r="AG89"/>
      <c r="AH89"/>
      <c r="AI89"/>
    </row>
  </sheetData>
  <mergeCells count="19">
    <mergeCell ref="Q22:R23"/>
    <mergeCell ref="S22:V22"/>
    <mergeCell ref="X22:X24"/>
    <mergeCell ref="Y22:AA22"/>
    <mergeCell ref="Q24:Q26"/>
    <mergeCell ref="X29:Z29"/>
    <mergeCell ref="Q30:R31"/>
    <mergeCell ref="S30:V30"/>
    <mergeCell ref="X30:X42"/>
    <mergeCell ref="Q32:Q44"/>
    <mergeCell ref="Q49:R50"/>
    <mergeCell ref="S49:V49"/>
    <mergeCell ref="Q74:R74"/>
    <mergeCell ref="Q51:Q53"/>
    <mergeCell ref="Q55:R55"/>
    <mergeCell ref="Q57:Q69"/>
    <mergeCell ref="Q70:R71"/>
    <mergeCell ref="S71:V71"/>
    <mergeCell ref="Q73:R73"/>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AF465-B393-4EC5-81FB-697E49D14D13}">
  <dimension ref="A1:W83"/>
  <sheetViews>
    <sheetView topLeftCell="D68" zoomScale="115" zoomScaleNormal="115" workbookViewId="0">
      <selection activeCell="Q75" sqref="Q75"/>
    </sheetView>
  </sheetViews>
  <sheetFormatPr defaultColWidth="8.88671875" defaultRowHeight="14.4" x14ac:dyDescent="0.3"/>
  <cols>
    <col min="3" max="3" width="12.6640625" customWidth="1"/>
    <col min="4" max="4" width="12" customWidth="1"/>
    <col min="5" max="5" width="12.6640625" customWidth="1"/>
    <col min="6" max="6" width="11.44140625" customWidth="1"/>
    <col min="7" max="7" width="13" customWidth="1"/>
    <col min="8" max="8" width="10.88671875" customWidth="1"/>
    <col min="16" max="16" width="26.77734375" customWidth="1"/>
    <col min="17" max="17" width="15.21875" customWidth="1"/>
    <col min="18" max="18" width="15.33203125" customWidth="1"/>
    <col min="19" max="19" width="34.5546875" customWidth="1"/>
    <col min="20" max="20" width="33" customWidth="1"/>
    <col min="21" max="21" width="13.77734375" customWidth="1"/>
    <col min="22" max="22" width="12.6640625" customWidth="1"/>
  </cols>
  <sheetData>
    <row r="1" spans="1:1" s="2" customFormat="1" ht="25.8" x14ac:dyDescent="0.5">
      <c r="A1" s="3" t="s">
        <v>57</v>
      </c>
    </row>
    <row r="27" spans="16:23" ht="15" thickBot="1" x14ac:dyDescent="0.35">
      <c r="P27" s="16" t="s">
        <v>14</v>
      </c>
      <c r="Q27" s="5"/>
      <c r="R27" s="5"/>
      <c r="S27" s="5"/>
      <c r="T27" s="5"/>
      <c r="U27" s="5"/>
      <c r="V27" s="5"/>
      <c r="W27" s="5"/>
    </row>
    <row r="28" spans="16:23" x14ac:dyDescent="0.3">
      <c r="P28" s="197" t="s">
        <v>75</v>
      </c>
      <c r="Q28" s="199" t="s">
        <v>77</v>
      </c>
      <c r="R28" s="200"/>
      <c r="S28" s="199" t="s">
        <v>78</v>
      </c>
      <c r="T28" s="200"/>
      <c r="U28" s="199" t="s">
        <v>76</v>
      </c>
      <c r="V28" s="200"/>
      <c r="W28" s="5"/>
    </row>
    <row r="29" spans="16:23" ht="16.2" thickBot="1" x14ac:dyDescent="0.4">
      <c r="P29" s="198"/>
      <c r="Q29" s="80" t="s">
        <v>79</v>
      </c>
      <c r="R29" s="81" t="s">
        <v>80</v>
      </c>
      <c r="S29" s="80" t="s">
        <v>81</v>
      </c>
      <c r="T29" s="81" t="s">
        <v>82</v>
      </c>
      <c r="U29" s="80" t="s">
        <v>83</v>
      </c>
      <c r="V29" s="81" t="s">
        <v>84</v>
      </c>
      <c r="W29" s="5"/>
    </row>
    <row r="30" spans="16:23" x14ac:dyDescent="0.3">
      <c r="P30" s="78">
        <v>1</v>
      </c>
      <c r="Q30" s="161">
        <v>17.541713640000008</v>
      </c>
      <c r="R30" s="160">
        <v>-39.371286360000006</v>
      </c>
      <c r="S30" s="159">
        <v>25</v>
      </c>
      <c r="T30" s="158">
        <v>4</v>
      </c>
      <c r="U30" s="159">
        <v>4975</v>
      </c>
      <c r="V30" s="158">
        <v>2488</v>
      </c>
      <c r="W30" s="5"/>
    </row>
    <row r="31" spans="16:23" x14ac:dyDescent="0.3">
      <c r="P31" s="78">
        <v>2</v>
      </c>
      <c r="Q31" s="161">
        <v>33.229686399999999</v>
      </c>
      <c r="R31" s="160">
        <v>2.7688864000000009</v>
      </c>
      <c r="S31" s="159">
        <v>33</v>
      </c>
      <c r="T31" s="158">
        <v>1</v>
      </c>
      <c r="U31" s="159">
        <v>2807</v>
      </c>
      <c r="V31" s="158">
        <v>1404</v>
      </c>
      <c r="W31" s="5"/>
    </row>
    <row r="32" spans="16:23" x14ac:dyDescent="0.3">
      <c r="P32" s="78">
        <v>3</v>
      </c>
      <c r="Q32" s="161">
        <v>102.50656098</v>
      </c>
      <c r="R32" s="160">
        <v>25.65083598</v>
      </c>
      <c r="S32" s="159">
        <v>30</v>
      </c>
      <c r="T32" s="158">
        <v>2</v>
      </c>
      <c r="U32" s="159">
        <v>4976</v>
      </c>
      <c r="V32" s="158">
        <v>2488</v>
      </c>
      <c r="W32" s="5"/>
    </row>
    <row r="33" spans="2:23" x14ac:dyDescent="0.3">
      <c r="P33" s="78">
        <v>4</v>
      </c>
      <c r="Q33" s="161">
        <v>86.606040000000007</v>
      </c>
      <c r="R33" s="160">
        <v>7.2164400000000004</v>
      </c>
      <c r="S33" s="159">
        <v>29</v>
      </c>
      <c r="T33" s="158">
        <v>2</v>
      </c>
      <c r="U33" s="159">
        <v>7367</v>
      </c>
      <c r="V33" s="158">
        <v>3683</v>
      </c>
      <c r="W33" s="5"/>
    </row>
    <row r="34" spans="2:23" x14ac:dyDescent="0.3">
      <c r="P34" s="78">
        <v>5</v>
      </c>
      <c r="Q34" s="161">
        <v>27.94822151999999</v>
      </c>
      <c r="R34" s="160">
        <v>-62.728278480000007</v>
      </c>
      <c r="S34" s="159">
        <v>24</v>
      </c>
      <c r="T34" s="158">
        <v>-1</v>
      </c>
      <c r="U34" s="159">
        <v>7926</v>
      </c>
      <c r="V34" s="158">
        <v>3963</v>
      </c>
      <c r="W34" s="5"/>
    </row>
    <row r="35" spans="2:23" x14ac:dyDescent="0.3">
      <c r="P35" s="78">
        <v>6</v>
      </c>
      <c r="Q35" s="161">
        <v>31.191460719999998</v>
      </c>
      <c r="R35" s="160">
        <v>-70.007539280000003</v>
      </c>
      <c r="S35" s="159">
        <v>19</v>
      </c>
      <c r="T35" s="158">
        <v>0</v>
      </c>
      <c r="U35" s="159">
        <v>8848</v>
      </c>
      <c r="V35" s="158">
        <v>4424</v>
      </c>
      <c r="W35" s="5"/>
    </row>
    <row r="36" spans="2:23" x14ac:dyDescent="0.3">
      <c r="P36" s="78">
        <v>7</v>
      </c>
      <c r="Q36" s="161">
        <v>11.026973520000004</v>
      </c>
      <c r="R36" s="160">
        <v>-24.74952648</v>
      </c>
      <c r="S36" s="159">
        <v>24</v>
      </c>
      <c r="T36" s="158">
        <v>-1</v>
      </c>
      <c r="U36" s="159">
        <v>3128</v>
      </c>
      <c r="V36" s="158">
        <v>1564</v>
      </c>
      <c r="W36" s="5"/>
    </row>
    <row r="37" spans="2:23" x14ac:dyDescent="0.3">
      <c r="P37" s="78">
        <v>8</v>
      </c>
      <c r="Q37" s="161">
        <v>15.90601288</v>
      </c>
      <c r="R37" s="160">
        <v>-35.699987120000003</v>
      </c>
      <c r="S37" s="159">
        <v>27</v>
      </c>
      <c r="T37" s="158">
        <v>-1</v>
      </c>
      <c r="U37" s="159">
        <v>5154</v>
      </c>
      <c r="V37" s="158">
        <v>2577</v>
      </c>
      <c r="W37" s="5"/>
    </row>
    <row r="38" spans="2:23" x14ac:dyDescent="0.3">
      <c r="P38" s="78">
        <v>9</v>
      </c>
      <c r="Q38" s="161">
        <v>116.7742897</v>
      </c>
      <c r="R38" s="160">
        <v>29.221164699999999</v>
      </c>
      <c r="S38" s="159">
        <v>37</v>
      </c>
      <c r="T38" s="158">
        <v>1</v>
      </c>
      <c r="U38" s="159">
        <v>5499</v>
      </c>
      <c r="V38" s="158">
        <v>2750</v>
      </c>
      <c r="W38" s="5"/>
    </row>
    <row r="39" spans="2:23" x14ac:dyDescent="0.3">
      <c r="P39" s="78">
        <v>10</v>
      </c>
      <c r="Q39" s="161">
        <v>29.922367120000008</v>
      </c>
      <c r="R39" s="160">
        <v>-67.159132880000001</v>
      </c>
      <c r="S39" s="159">
        <v>22</v>
      </c>
      <c r="T39" s="158">
        <v>-3</v>
      </c>
      <c r="U39" s="159">
        <v>8642</v>
      </c>
      <c r="V39" s="158">
        <v>4321</v>
      </c>
      <c r="W39" s="5"/>
    </row>
    <row r="40" spans="2:23" x14ac:dyDescent="0.3">
      <c r="P40" s="78">
        <v>11</v>
      </c>
      <c r="Q40" s="161">
        <v>23.421857260000003</v>
      </c>
      <c r="R40" s="160">
        <v>-52.568892739999995</v>
      </c>
      <c r="S40" s="159">
        <v>24</v>
      </c>
      <c r="T40" s="158">
        <v>-1</v>
      </c>
      <c r="U40" s="159">
        <v>6643</v>
      </c>
      <c r="V40" s="158">
        <v>3321</v>
      </c>
      <c r="W40" s="5"/>
    </row>
    <row r="41" spans="2:23" x14ac:dyDescent="0.3">
      <c r="P41" s="78">
        <v>12</v>
      </c>
      <c r="Q41" s="161">
        <v>19.008241679999983</v>
      </c>
      <c r="R41" s="160">
        <v>-42.662758320000002</v>
      </c>
      <c r="S41" s="159">
        <v>21</v>
      </c>
      <c r="T41" s="158">
        <v>-4</v>
      </c>
      <c r="U41" s="159">
        <v>5392</v>
      </c>
      <c r="V41" s="158">
        <v>2696</v>
      </c>
      <c r="W41" s="5"/>
    </row>
    <row r="42" spans="2:23" x14ac:dyDescent="0.3">
      <c r="B42" s="5"/>
      <c r="C42" s="5"/>
      <c r="D42" s="5"/>
      <c r="E42" s="5"/>
      <c r="F42" s="5"/>
      <c r="G42" s="5"/>
      <c r="H42" s="5"/>
      <c r="I42" s="5"/>
      <c r="P42" s="78">
        <v>13</v>
      </c>
      <c r="Q42" s="161">
        <v>77.850943400000006</v>
      </c>
      <c r="R42" s="160">
        <v>6.4869434000000012</v>
      </c>
      <c r="S42" s="159">
        <v>30</v>
      </c>
      <c r="T42" s="158">
        <v>1</v>
      </c>
      <c r="U42" s="159">
        <v>6260</v>
      </c>
      <c r="V42" s="158">
        <v>3130</v>
      </c>
      <c r="W42" s="5"/>
    </row>
    <row r="43" spans="2:23" x14ac:dyDescent="0.3">
      <c r="P43" s="78">
        <v>14</v>
      </c>
      <c r="Q43" s="161">
        <v>18.994110820000014</v>
      </c>
      <c r="R43" s="160">
        <v>-42.631139179999998</v>
      </c>
      <c r="S43" s="159">
        <v>27</v>
      </c>
      <c r="T43" s="158">
        <v>-1</v>
      </c>
      <c r="U43" s="159">
        <v>5386</v>
      </c>
      <c r="V43" s="158">
        <v>2693</v>
      </c>
      <c r="W43" s="5"/>
    </row>
    <row r="44" spans="2:23" x14ac:dyDescent="0.3">
      <c r="P44" s="78">
        <v>15</v>
      </c>
      <c r="Q44" s="161">
        <v>274.22834905999997</v>
      </c>
      <c r="R44" s="160">
        <v>68.621774059999993</v>
      </c>
      <c r="S44" s="159">
        <v>22</v>
      </c>
      <c r="T44" s="158">
        <v>3</v>
      </c>
      <c r="U44" s="159">
        <v>12916</v>
      </c>
      <c r="V44" s="158">
        <v>6458</v>
      </c>
      <c r="W44" s="5"/>
    </row>
    <row r="45" spans="2:23" ht="15.6" customHeight="1" x14ac:dyDescent="0.3">
      <c r="P45" s="78">
        <v>16</v>
      </c>
      <c r="Q45" s="161">
        <v>11.294962859999996</v>
      </c>
      <c r="R45" s="160">
        <v>-25.350787140000001</v>
      </c>
      <c r="S45" s="159">
        <v>23</v>
      </c>
      <c r="T45" s="158">
        <v>0</v>
      </c>
      <c r="U45" s="159">
        <v>3203</v>
      </c>
      <c r="V45" s="158">
        <v>1601</v>
      </c>
      <c r="W45" s="5"/>
    </row>
    <row r="46" spans="2:23" x14ac:dyDescent="0.3">
      <c r="P46" s="78">
        <v>17</v>
      </c>
      <c r="Q46" s="161">
        <v>7.0363891400000016</v>
      </c>
      <c r="R46" s="160">
        <v>-15.792860860000001</v>
      </c>
      <c r="S46" s="159">
        <v>27</v>
      </c>
      <c r="T46" s="158">
        <v>-1</v>
      </c>
      <c r="U46" s="159">
        <v>1997</v>
      </c>
      <c r="V46" s="158">
        <v>999</v>
      </c>
      <c r="W46" s="5"/>
    </row>
    <row r="47" spans="2:23" x14ac:dyDescent="0.3">
      <c r="P47" s="78">
        <v>18</v>
      </c>
      <c r="Q47" s="161">
        <v>39.575831640000004</v>
      </c>
      <c r="R47" s="160">
        <v>9.9032816400000012</v>
      </c>
      <c r="S47" s="159">
        <v>33</v>
      </c>
      <c r="T47" s="158">
        <v>1</v>
      </c>
      <c r="U47" s="159">
        <v>1865</v>
      </c>
      <c r="V47" s="158">
        <v>933</v>
      </c>
      <c r="W47" s="5"/>
    </row>
    <row r="48" spans="2:23" x14ac:dyDescent="0.3">
      <c r="P48" s="78">
        <v>19</v>
      </c>
      <c r="Q48" s="161">
        <v>11.802580420000011</v>
      </c>
      <c r="R48" s="160">
        <v>-26.490169579999996</v>
      </c>
      <c r="S48" s="159">
        <v>19</v>
      </c>
      <c r="T48" s="158">
        <v>0</v>
      </c>
      <c r="U48" s="159">
        <v>3349</v>
      </c>
      <c r="V48" s="158">
        <v>1675</v>
      </c>
      <c r="W48" s="5"/>
    </row>
    <row r="49" spans="16:23" ht="15" thickBot="1" x14ac:dyDescent="0.35">
      <c r="P49" s="79">
        <v>20</v>
      </c>
      <c r="Q49" s="157">
        <v>261.40448392000002</v>
      </c>
      <c r="R49" s="156">
        <v>65.412833919999997</v>
      </c>
      <c r="S49" s="155">
        <v>27</v>
      </c>
      <c r="T49" s="154">
        <v>2</v>
      </c>
      <c r="U49" s="155">
        <v>12312</v>
      </c>
      <c r="V49" s="154">
        <v>6156</v>
      </c>
      <c r="W49" s="5"/>
    </row>
    <row r="50" spans="16:23" x14ac:dyDescent="0.3">
      <c r="P50" s="5"/>
      <c r="Q50" s="5"/>
      <c r="R50" s="5"/>
      <c r="S50" s="5"/>
      <c r="T50" s="5"/>
      <c r="U50" s="5"/>
      <c r="V50" s="5"/>
      <c r="W50" s="5"/>
    </row>
    <row r="51" spans="16:23" x14ac:dyDescent="0.3">
      <c r="P51" s="5"/>
      <c r="Q51" s="5"/>
      <c r="R51" s="5"/>
      <c r="S51" s="5"/>
      <c r="T51" s="5"/>
      <c r="U51" s="5"/>
      <c r="V51" s="5"/>
      <c r="W51" s="5"/>
    </row>
    <row r="53" spans="16:23" x14ac:dyDescent="0.3">
      <c r="P53" s="201" t="s">
        <v>158</v>
      </c>
      <c r="Q53" s="202"/>
      <c r="R53" s="202"/>
      <c r="S53" s="5"/>
      <c r="T53" s="5"/>
    </row>
    <row r="54" spans="16:23" ht="15.6" x14ac:dyDescent="0.35">
      <c r="P54" s="201"/>
      <c r="Q54" s="153" t="s">
        <v>148</v>
      </c>
      <c r="R54" s="153" t="s">
        <v>147</v>
      </c>
      <c r="S54" s="5" t="s">
        <v>157</v>
      </c>
      <c r="T54" s="5" t="s">
        <v>128</v>
      </c>
      <c r="U54" s="166" t="s">
        <v>156</v>
      </c>
      <c r="V54" s="166"/>
    </row>
    <row r="55" spans="16:23" x14ac:dyDescent="0.3">
      <c r="P55" s="109">
        <v>1</v>
      </c>
      <c r="Q55" s="152">
        <v>0</v>
      </c>
      <c r="R55" s="152">
        <v>1</v>
      </c>
      <c r="S55" s="151">
        <f t="shared" ref="S55:S74" si="0">SUM(Q55:R55)</f>
        <v>1</v>
      </c>
      <c r="T55" s="5" t="s">
        <v>126</v>
      </c>
      <c r="U55" s="5">
        <v>1</v>
      </c>
    </row>
    <row r="56" spans="16:23" x14ac:dyDescent="0.3">
      <c r="P56" s="109">
        <v>2</v>
      </c>
      <c r="Q56" s="152">
        <v>1</v>
      </c>
      <c r="R56" s="152">
        <v>0</v>
      </c>
      <c r="S56" s="151">
        <f t="shared" si="0"/>
        <v>1</v>
      </c>
      <c r="T56" s="5" t="s">
        <v>126</v>
      </c>
      <c r="U56" s="5">
        <v>1</v>
      </c>
    </row>
    <row r="57" spans="16:23" x14ac:dyDescent="0.3">
      <c r="P57" s="109">
        <v>3</v>
      </c>
      <c r="Q57" s="152">
        <v>0</v>
      </c>
      <c r="R57" s="152">
        <v>0</v>
      </c>
      <c r="S57" s="151">
        <f t="shared" si="0"/>
        <v>0</v>
      </c>
      <c r="T57" s="5" t="s">
        <v>126</v>
      </c>
      <c r="U57" s="5">
        <v>1</v>
      </c>
    </row>
    <row r="58" spans="16:23" x14ac:dyDescent="0.3">
      <c r="P58" s="109">
        <v>4</v>
      </c>
      <c r="Q58" s="152">
        <v>0</v>
      </c>
      <c r="R58" s="152">
        <v>0</v>
      </c>
      <c r="S58" s="151">
        <f t="shared" si="0"/>
        <v>0</v>
      </c>
      <c r="T58" s="5" t="s">
        <v>126</v>
      </c>
      <c r="U58" s="5">
        <v>1</v>
      </c>
    </row>
    <row r="59" spans="16:23" x14ac:dyDescent="0.3">
      <c r="P59" s="109">
        <v>5</v>
      </c>
      <c r="Q59" s="152">
        <v>0</v>
      </c>
      <c r="R59" s="152">
        <v>1</v>
      </c>
      <c r="S59" s="151">
        <f t="shared" si="0"/>
        <v>1</v>
      </c>
      <c r="T59" s="5" t="s">
        <v>126</v>
      </c>
      <c r="U59" s="5">
        <v>1</v>
      </c>
    </row>
    <row r="60" spans="16:23" x14ac:dyDescent="0.3">
      <c r="P60" s="109">
        <v>6</v>
      </c>
      <c r="Q60" s="152">
        <v>0</v>
      </c>
      <c r="R60" s="152">
        <v>1</v>
      </c>
      <c r="S60" s="151">
        <f t="shared" si="0"/>
        <v>1</v>
      </c>
      <c r="T60" s="5" t="s">
        <v>126</v>
      </c>
      <c r="U60" s="5">
        <v>1</v>
      </c>
    </row>
    <row r="61" spans="16:23" x14ac:dyDescent="0.3">
      <c r="P61" s="109">
        <v>7</v>
      </c>
      <c r="Q61" s="152">
        <v>1</v>
      </c>
      <c r="R61" s="152">
        <v>0</v>
      </c>
      <c r="S61" s="151">
        <f t="shared" si="0"/>
        <v>1</v>
      </c>
      <c r="T61" s="5" t="s">
        <v>126</v>
      </c>
      <c r="U61" s="5">
        <v>1</v>
      </c>
    </row>
    <row r="62" spans="16:23" x14ac:dyDescent="0.3">
      <c r="P62" s="109">
        <v>8</v>
      </c>
      <c r="Q62" s="152">
        <v>0</v>
      </c>
      <c r="R62" s="152">
        <v>1</v>
      </c>
      <c r="S62" s="151">
        <f t="shared" si="0"/>
        <v>1</v>
      </c>
      <c r="T62" s="5" t="s">
        <v>126</v>
      </c>
      <c r="U62" s="5">
        <v>1</v>
      </c>
    </row>
    <row r="63" spans="16:23" x14ac:dyDescent="0.3">
      <c r="P63" s="109">
        <v>9</v>
      </c>
      <c r="Q63" s="152">
        <v>0</v>
      </c>
      <c r="R63" s="152">
        <v>0</v>
      </c>
      <c r="S63" s="151">
        <f t="shared" si="0"/>
        <v>0</v>
      </c>
      <c r="T63" s="5" t="s">
        <v>126</v>
      </c>
      <c r="U63" s="5">
        <v>1</v>
      </c>
    </row>
    <row r="64" spans="16:23" x14ac:dyDescent="0.3">
      <c r="P64" s="109">
        <v>10</v>
      </c>
      <c r="Q64" s="152">
        <v>0</v>
      </c>
      <c r="R64" s="152">
        <v>1</v>
      </c>
      <c r="S64" s="151">
        <f t="shared" si="0"/>
        <v>1</v>
      </c>
      <c r="T64" s="5" t="s">
        <v>126</v>
      </c>
      <c r="U64" s="5">
        <v>1</v>
      </c>
    </row>
    <row r="65" spans="16:21" x14ac:dyDescent="0.3">
      <c r="P65" s="109">
        <v>11</v>
      </c>
      <c r="Q65" s="152">
        <v>0</v>
      </c>
      <c r="R65" s="152">
        <v>1</v>
      </c>
      <c r="S65" s="151">
        <f t="shared" si="0"/>
        <v>1</v>
      </c>
      <c r="T65" s="5" t="s">
        <v>126</v>
      </c>
      <c r="U65" s="5">
        <v>1</v>
      </c>
    </row>
    <row r="66" spans="16:21" x14ac:dyDescent="0.3">
      <c r="P66" s="109">
        <v>12</v>
      </c>
      <c r="Q66" s="152">
        <v>0</v>
      </c>
      <c r="R66" s="152">
        <v>1</v>
      </c>
      <c r="S66" s="151">
        <f t="shared" si="0"/>
        <v>1</v>
      </c>
      <c r="T66" s="5" t="s">
        <v>126</v>
      </c>
      <c r="U66" s="5">
        <v>1</v>
      </c>
    </row>
    <row r="67" spans="16:21" x14ac:dyDescent="0.3">
      <c r="P67" s="109">
        <v>13</v>
      </c>
      <c r="Q67" s="152">
        <v>0</v>
      </c>
      <c r="R67" s="152">
        <v>0</v>
      </c>
      <c r="S67" s="151">
        <f t="shared" si="0"/>
        <v>0</v>
      </c>
      <c r="T67" s="5" t="s">
        <v>126</v>
      </c>
      <c r="U67" s="5">
        <v>1</v>
      </c>
    </row>
    <row r="68" spans="16:21" x14ac:dyDescent="0.3">
      <c r="P68" s="109">
        <v>14</v>
      </c>
      <c r="Q68" s="152">
        <v>0</v>
      </c>
      <c r="R68" s="152">
        <v>1</v>
      </c>
      <c r="S68" s="151">
        <f t="shared" si="0"/>
        <v>1</v>
      </c>
      <c r="T68" s="5" t="s">
        <v>126</v>
      </c>
      <c r="U68" s="5">
        <v>1</v>
      </c>
    </row>
    <row r="69" spans="16:21" x14ac:dyDescent="0.3">
      <c r="P69" s="109">
        <v>15</v>
      </c>
      <c r="Q69" s="152">
        <v>0</v>
      </c>
      <c r="R69" s="152">
        <v>0</v>
      </c>
      <c r="S69" s="151">
        <f t="shared" si="0"/>
        <v>0</v>
      </c>
      <c r="T69" s="5" t="s">
        <v>126</v>
      </c>
      <c r="U69" s="5">
        <v>1</v>
      </c>
    </row>
    <row r="70" spans="16:21" x14ac:dyDescent="0.3">
      <c r="P70" s="109">
        <v>16</v>
      </c>
      <c r="Q70" s="152">
        <v>1</v>
      </c>
      <c r="R70" s="152">
        <v>0</v>
      </c>
      <c r="S70" s="151">
        <f t="shared" si="0"/>
        <v>1</v>
      </c>
      <c r="T70" s="5" t="s">
        <v>126</v>
      </c>
      <c r="U70" s="5">
        <v>1</v>
      </c>
    </row>
    <row r="71" spans="16:21" x14ac:dyDescent="0.3">
      <c r="P71" s="109">
        <v>17</v>
      </c>
      <c r="Q71" s="152">
        <v>1</v>
      </c>
      <c r="R71" s="152">
        <v>0</v>
      </c>
      <c r="S71" s="151">
        <f t="shared" si="0"/>
        <v>1</v>
      </c>
      <c r="T71" s="5" t="s">
        <v>126</v>
      </c>
      <c r="U71" s="5">
        <v>1</v>
      </c>
    </row>
    <row r="72" spans="16:21" x14ac:dyDescent="0.3">
      <c r="P72" s="109">
        <v>18</v>
      </c>
      <c r="Q72" s="152">
        <v>1</v>
      </c>
      <c r="R72" s="152">
        <v>0</v>
      </c>
      <c r="S72" s="151">
        <f t="shared" si="0"/>
        <v>1</v>
      </c>
      <c r="T72" s="5" t="s">
        <v>126</v>
      </c>
      <c r="U72" s="5">
        <v>1</v>
      </c>
    </row>
    <row r="73" spans="16:21" x14ac:dyDescent="0.3">
      <c r="P73" s="109">
        <v>19</v>
      </c>
      <c r="Q73" s="152">
        <v>1</v>
      </c>
      <c r="R73" s="152">
        <v>0</v>
      </c>
      <c r="S73" s="151">
        <f t="shared" si="0"/>
        <v>1</v>
      </c>
      <c r="T73" s="5" t="s">
        <v>126</v>
      </c>
      <c r="U73" s="5">
        <v>1</v>
      </c>
    </row>
    <row r="74" spans="16:21" x14ac:dyDescent="0.3">
      <c r="P74" s="109">
        <v>20</v>
      </c>
      <c r="Q74" s="152">
        <v>0</v>
      </c>
      <c r="R74" s="152">
        <v>0</v>
      </c>
      <c r="S74" s="151">
        <f t="shared" si="0"/>
        <v>0</v>
      </c>
      <c r="T74" s="5" t="s">
        <v>126</v>
      </c>
      <c r="U74" s="5">
        <v>1</v>
      </c>
    </row>
    <row r="75" spans="16:21" x14ac:dyDescent="0.3">
      <c r="P75" s="121" t="s">
        <v>155</v>
      </c>
      <c r="Q75" s="150">
        <v>1</v>
      </c>
      <c r="R75" s="15" t="s">
        <v>154</v>
      </c>
      <c r="S75" s="15"/>
    </row>
    <row r="76" spans="16:21" ht="15.6" x14ac:dyDescent="0.3">
      <c r="P76" s="86" t="s">
        <v>153</v>
      </c>
      <c r="Q76" s="148" t="s">
        <v>148</v>
      </c>
      <c r="R76" s="148" t="s">
        <v>147</v>
      </c>
      <c r="S76" s="149" t="s">
        <v>152</v>
      </c>
    </row>
    <row r="77" spans="16:21" x14ac:dyDescent="0.3">
      <c r="P77" s="86" t="s">
        <v>151</v>
      </c>
      <c r="Q77" s="87">
        <f xml:space="preserve"> SUMPRODUCT(Q55:Q74, U30:U49)</f>
        <v>16349</v>
      </c>
      <c r="R77" s="87">
        <f xml:space="preserve"> SUMPRODUCT(R55:R74, V30:V49)</f>
        <v>26483</v>
      </c>
      <c r="S77" s="87">
        <f>SUM(Q77:R77) - 3000 * Q75</f>
        <v>39832</v>
      </c>
      <c r="T77" s="5" t="s">
        <v>126</v>
      </c>
      <c r="U77" s="5">
        <v>40000</v>
      </c>
    </row>
    <row r="78" spans="16:21" ht="15.6" x14ac:dyDescent="0.3">
      <c r="P78" s="86"/>
      <c r="Q78" s="148" t="s">
        <v>148</v>
      </c>
      <c r="R78" s="148" t="s">
        <v>147</v>
      </c>
      <c r="S78" s="86" t="s">
        <v>150</v>
      </c>
    </row>
    <row r="79" spans="16:21" ht="28.8" x14ac:dyDescent="0.3">
      <c r="P79" s="147" t="s">
        <v>149</v>
      </c>
      <c r="Q79" s="87">
        <f xml:space="preserve"> SUMPRODUCT(Q55:Q74,Q30:Q49)</f>
        <v>113.96642398000002</v>
      </c>
      <c r="R79" s="87">
        <f xml:space="preserve"> SUMPRODUCT(R55:R74,R30:R49)</f>
        <v>-412.82901436000003</v>
      </c>
      <c r="S79" s="87">
        <f>SUM(Q79:R79)</f>
        <v>-298.86259038000003</v>
      </c>
    </row>
    <row r="80" spans="16:21" ht="15.6" x14ac:dyDescent="0.3">
      <c r="P80" s="86"/>
      <c r="Q80" s="148" t="s">
        <v>148</v>
      </c>
      <c r="R80" s="148" t="s">
        <v>147</v>
      </c>
      <c r="S80" s="86" t="s">
        <v>146</v>
      </c>
    </row>
    <row r="81" spans="16:19" ht="28.8" x14ac:dyDescent="0.3">
      <c r="P81" s="147" t="s">
        <v>145</v>
      </c>
      <c r="Q81" s="87">
        <f>SUMPRODUCT(Q55:Q74, S30:S49)</f>
        <v>159</v>
      </c>
      <c r="R81" s="87">
        <f>SUMPRODUCT(R55:R74, T30:T49)</f>
        <v>-7</v>
      </c>
      <c r="S81" s="87">
        <f>SUM(Q81:R81)</f>
        <v>152</v>
      </c>
    </row>
    <row r="82" spans="16:19" ht="36" customHeight="1" x14ac:dyDescent="0.3">
      <c r="S82" s="146" t="s">
        <v>144</v>
      </c>
    </row>
    <row r="83" spans="16:19" x14ac:dyDescent="0.3">
      <c r="S83" s="145">
        <f xml:space="preserve"> 2.1 * S81 - S79</f>
        <v>618.06259038000007</v>
      </c>
    </row>
  </sheetData>
  <mergeCells count="7">
    <mergeCell ref="P28:P29"/>
    <mergeCell ref="Q28:R28"/>
    <mergeCell ref="S28:T28"/>
    <mergeCell ref="U28:V28"/>
    <mergeCell ref="P53:P54"/>
    <mergeCell ref="Q53:R53"/>
    <mergeCell ref="U54:V54"/>
  </mergeCells>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18F0A-6D4C-4EB0-ABAF-0253E8ADBA3F}">
  <dimension ref="A1:W44"/>
  <sheetViews>
    <sheetView tabSelected="1" topLeftCell="F33" zoomScale="115" zoomScaleNormal="115" workbookViewId="0">
      <selection activeCell="V48" sqref="V48"/>
    </sheetView>
  </sheetViews>
  <sheetFormatPr defaultColWidth="8.88671875" defaultRowHeight="14.4" x14ac:dyDescent="0.3"/>
  <cols>
    <col min="1" max="1" width="2.109375" customWidth="1"/>
    <col min="10" max="10" width="9.44140625" customWidth="1"/>
    <col min="11" max="11" width="10.33203125" customWidth="1"/>
    <col min="13" max="13" width="28.88671875" customWidth="1"/>
    <col min="21" max="21" width="10.33203125" customWidth="1"/>
  </cols>
  <sheetData>
    <row r="1" spans="1:22" s="2" customFormat="1" ht="25.8" x14ac:dyDescent="0.5">
      <c r="A1" s="3" t="e">
        <f>#REF!</f>
        <v>#REF!</v>
      </c>
      <c r="B1" s="3" t="s">
        <v>57</v>
      </c>
    </row>
    <row r="2" spans="1:22" ht="15" customHeight="1" x14ac:dyDescent="0.3"/>
    <row r="7" spans="1:22" ht="15" customHeight="1" x14ac:dyDescent="0.3">
      <c r="T7" s="53"/>
      <c r="U7" s="53"/>
      <c r="V7" s="53"/>
    </row>
    <row r="8" spans="1:22" ht="15" customHeight="1" x14ac:dyDescent="0.3">
      <c r="T8" s="53"/>
      <c r="U8" s="53"/>
      <c r="V8" s="53"/>
    </row>
    <row r="9" spans="1:22" ht="15" customHeight="1" x14ac:dyDescent="0.3">
      <c r="T9" s="53"/>
      <c r="U9" s="53"/>
      <c r="V9" s="53"/>
    </row>
    <row r="10" spans="1:22" ht="15" customHeight="1" x14ac:dyDescent="0.3">
      <c r="T10" s="53"/>
      <c r="U10" s="53"/>
      <c r="V10" s="53"/>
    </row>
    <row r="11" spans="1:22" ht="15" customHeight="1" x14ac:dyDescent="0.3">
      <c r="T11" s="53"/>
      <c r="U11" s="53"/>
      <c r="V11" s="53"/>
    </row>
    <row r="12" spans="1:22" ht="15" customHeight="1" x14ac:dyDescent="0.3">
      <c r="T12" s="53"/>
      <c r="U12" s="53"/>
      <c r="V12" s="53"/>
    </row>
    <row r="13" spans="1:22" ht="15" customHeight="1" x14ac:dyDescent="0.3">
      <c r="T13" s="53"/>
      <c r="U13" s="53"/>
      <c r="V13" s="53"/>
    </row>
    <row r="14" spans="1:22" ht="15.75" customHeight="1" x14ac:dyDescent="0.3">
      <c r="T14" s="53"/>
      <c r="U14" s="53"/>
      <c r="V14" s="53"/>
    </row>
    <row r="15" spans="1:22" ht="15" customHeight="1" x14ac:dyDescent="0.3">
      <c r="T15" s="53"/>
      <c r="U15" s="53"/>
      <c r="V15" s="53"/>
    </row>
    <row r="16" spans="1:22" ht="15" customHeight="1" x14ac:dyDescent="0.3">
      <c r="T16" s="53"/>
      <c r="U16" s="53"/>
      <c r="V16" s="53"/>
    </row>
    <row r="17" spans="3:22" ht="15" customHeight="1" x14ac:dyDescent="0.3">
      <c r="T17" s="53"/>
      <c r="U17" s="53"/>
      <c r="V17" s="53"/>
    </row>
    <row r="18" spans="3:22" ht="15" customHeight="1" x14ac:dyDescent="0.3">
      <c r="T18" s="53"/>
      <c r="U18" s="53"/>
      <c r="V18" s="53"/>
    </row>
    <row r="20" spans="3:22" ht="83.4" x14ac:dyDescent="4.1500000000000004">
      <c r="T20" s="52"/>
    </row>
    <row r="21" spans="3:22" x14ac:dyDescent="0.3">
      <c r="U21" s="203" t="s">
        <v>54</v>
      </c>
      <c r="V21" s="203"/>
    </row>
    <row r="22" spans="3:22" x14ac:dyDescent="0.3">
      <c r="M22" s="23" t="s">
        <v>55</v>
      </c>
      <c r="U22" s="204"/>
      <c r="V22" s="204"/>
    </row>
    <row r="23" spans="3:22" x14ac:dyDescent="0.3">
      <c r="M23" s="46"/>
      <c r="N23" s="48" t="s">
        <v>3</v>
      </c>
      <c r="O23" s="48" t="s">
        <v>4</v>
      </c>
      <c r="P23" s="48" t="s">
        <v>5</v>
      </c>
      <c r="Q23" s="48" t="s">
        <v>6</v>
      </c>
      <c r="R23" s="48" t="s">
        <v>7</v>
      </c>
      <c r="S23" s="49" t="s">
        <v>53</v>
      </c>
      <c r="T23" s="5"/>
      <c r="U23" s="43" t="s">
        <v>2</v>
      </c>
      <c r="V23" s="50">
        <v>3.1500000000000004</v>
      </c>
    </row>
    <row r="24" spans="3:22" x14ac:dyDescent="0.3">
      <c r="M24" s="42" t="s">
        <v>2</v>
      </c>
      <c r="N24" s="5">
        <v>15</v>
      </c>
      <c r="O24" s="5">
        <v>20</v>
      </c>
      <c r="P24" s="5">
        <v>35</v>
      </c>
      <c r="Q24" s="5">
        <v>35</v>
      </c>
      <c r="R24" s="5">
        <v>45</v>
      </c>
      <c r="S24" s="40">
        <v>40</v>
      </c>
      <c r="T24" s="5"/>
      <c r="U24" s="39" t="s">
        <v>3</v>
      </c>
      <c r="V24" s="41">
        <v>3.5999999999999996</v>
      </c>
    </row>
    <row r="25" spans="3:22" x14ac:dyDescent="0.3">
      <c r="M25" s="42" t="s">
        <v>3</v>
      </c>
      <c r="N25" s="5"/>
      <c r="O25" s="5">
        <v>35</v>
      </c>
      <c r="P25" s="5">
        <v>20</v>
      </c>
      <c r="Q25" s="5">
        <v>35</v>
      </c>
      <c r="R25" s="5">
        <v>40</v>
      </c>
      <c r="S25" s="40">
        <v>40</v>
      </c>
      <c r="T25" s="5"/>
      <c r="U25" s="39" t="s">
        <v>4</v>
      </c>
      <c r="V25" s="41">
        <v>3.1500000000000004</v>
      </c>
    </row>
    <row r="26" spans="3:22" x14ac:dyDescent="0.3">
      <c r="M26" s="42" t="s">
        <v>4</v>
      </c>
      <c r="N26" s="5"/>
      <c r="O26" s="5"/>
      <c r="P26" s="5">
        <v>15</v>
      </c>
      <c r="Q26" s="5">
        <v>50</v>
      </c>
      <c r="R26" s="5">
        <v>45</v>
      </c>
      <c r="S26" s="40">
        <v>25</v>
      </c>
      <c r="T26" s="5"/>
      <c r="U26" s="39" t="s">
        <v>5</v>
      </c>
      <c r="V26" s="41">
        <v>4.0500000000000007</v>
      </c>
    </row>
    <row r="27" spans="3:22" x14ac:dyDescent="0.3">
      <c r="M27" s="42" t="s">
        <v>5</v>
      </c>
      <c r="N27" s="5"/>
      <c r="O27" s="5"/>
      <c r="P27" s="5"/>
      <c r="Q27" s="5">
        <v>35</v>
      </c>
      <c r="R27" s="5">
        <v>20</v>
      </c>
      <c r="S27" s="40">
        <v>20</v>
      </c>
      <c r="T27" s="5"/>
      <c r="U27" s="39" t="s">
        <v>6</v>
      </c>
      <c r="V27" s="41">
        <v>2.8499999999999996</v>
      </c>
    </row>
    <row r="28" spans="3:22" x14ac:dyDescent="0.3">
      <c r="M28" s="42" t="s">
        <v>6</v>
      </c>
      <c r="N28" s="5"/>
      <c r="O28" s="5"/>
      <c r="P28" s="5"/>
      <c r="Q28" s="5"/>
      <c r="R28" s="5">
        <v>15</v>
      </c>
      <c r="S28" s="40">
        <v>40</v>
      </c>
      <c r="T28" s="5"/>
      <c r="U28" s="39" t="s">
        <v>7</v>
      </c>
      <c r="V28" s="41">
        <v>2.7</v>
      </c>
    </row>
    <row r="29" spans="3:22" x14ac:dyDescent="0.3">
      <c r="M29" s="47" t="s">
        <v>7</v>
      </c>
      <c r="N29" s="38"/>
      <c r="O29" s="38"/>
      <c r="P29" s="38"/>
      <c r="Q29" s="38"/>
      <c r="R29" s="38"/>
      <c r="S29" s="44">
        <v>35</v>
      </c>
      <c r="T29" s="5"/>
      <c r="U29" s="45" t="s">
        <v>53</v>
      </c>
      <c r="V29" s="51">
        <v>3.5999999999999996</v>
      </c>
    </row>
    <row r="30" spans="3:22" x14ac:dyDescent="0.3">
      <c r="C30" s="5"/>
      <c r="D30" s="5"/>
      <c r="E30" s="5"/>
      <c r="F30" s="5"/>
      <c r="G30" s="5"/>
      <c r="H30" s="5"/>
      <c r="I30" s="5"/>
      <c r="J30" s="5"/>
      <c r="K30" s="5"/>
    </row>
    <row r="32" spans="3:22" x14ac:dyDescent="0.3">
      <c r="M32" s="209" t="s">
        <v>120</v>
      </c>
      <c r="N32" s="109" t="s">
        <v>176</v>
      </c>
      <c r="O32" s="109" t="s">
        <v>175</v>
      </c>
      <c r="P32" s="109" t="s">
        <v>174</v>
      </c>
      <c r="Q32" s="109" t="s">
        <v>173</v>
      </c>
      <c r="R32" s="109" t="s">
        <v>172</v>
      </c>
      <c r="S32" s="109" t="s">
        <v>171</v>
      </c>
      <c r="T32" s="109" t="s">
        <v>170</v>
      </c>
      <c r="U32" s="109" t="s">
        <v>169</v>
      </c>
    </row>
    <row r="33" spans="13:23" x14ac:dyDescent="0.3">
      <c r="M33" s="109"/>
      <c r="N33" s="115">
        <v>1</v>
      </c>
      <c r="O33" s="115">
        <v>0</v>
      </c>
      <c r="P33" s="115">
        <v>1</v>
      </c>
      <c r="Q33" s="115">
        <v>0</v>
      </c>
      <c r="R33" s="115">
        <v>0</v>
      </c>
      <c r="S33" s="115">
        <v>1</v>
      </c>
      <c r="T33" s="115">
        <v>0</v>
      </c>
      <c r="U33" s="109">
        <f>SUM(N33:T33)</f>
        <v>3</v>
      </c>
      <c r="V33" s="5"/>
      <c r="W33" s="5"/>
    </row>
    <row r="34" spans="13:23" x14ac:dyDescent="0.3">
      <c r="V34" s="109" t="s">
        <v>128</v>
      </c>
      <c r="W34" s="109" t="s">
        <v>127</v>
      </c>
    </row>
    <row r="35" spans="13:23" x14ac:dyDescent="0.3">
      <c r="M35" s="209" t="s">
        <v>168</v>
      </c>
      <c r="N35" s="117">
        <v>1</v>
      </c>
      <c r="O35" s="117">
        <v>1</v>
      </c>
      <c r="P35" s="117">
        <v>1</v>
      </c>
      <c r="Q35" s="117"/>
      <c r="R35" s="117"/>
      <c r="S35" s="117"/>
      <c r="T35" s="117"/>
      <c r="U35" s="109">
        <f>SUMPRODUCT($N$33:$T$33,N35:T35)</f>
        <v>2</v>
      </c>
      <c r="V35" s="109" t="s">
        <v>161</v>
      </c>
      <c r="W35" s="109">
        <v>1</v>
      </c>
    </row>
    <row r="36" spans="13:23" x14ac:dyDescent="0.3">
      <c r="M36" s="209" t="s">
        <v>167</v>
      </c>
      <c r="N36" s="117">
        <v>1</v>
      </c>
      <c r="O36" s="117">
        <v>1</v>
      </c>
      <c r="P36" s="117"/>
      <c r="Q36" s="117">
        <v>1</v>
      </c>
      <c r="R36" s="117"/>
      <c r="S36" s="117"/>
      <c r="T36" s="117"/>
      <c r="U36" s="109">
        <f>SUMPRODUCT($N$33:$T$33,N36:T36)</f>
        <v>1</v>
      </c>
      <c r="V36" s="109" t="s">
        <v>161</v>
      </c>
      <c r="W36" s="109">
        <v>1</v>
      </c>
    </row>
    <row r="37" spans="13:23" x14ac:dyDescent="0.3">
      <c r="M37" s="209" t="s">
        <v>166</v>
      </c>
      <c r="N37" s="117">
        <v>1</v>
      </c>
      <c r="O37" s="117"/>
      <c r="P37" s="117">
        <v>1</v>
      </c>
      <c r="Q37" s="117">
        <v>1</v>
      </c>
      <c r="R37" s="117"/>
      <c r="S37" s="117"/>
      <c r="T37" s="117">
        <v>1</v>
      </c>
      <c r="U37" s="109">
        <f>SUMPRODUCT($N$33:$T$33,N37:T37)</f>
        <v>2</v>
      </c>
      <c r="V37" s="109" t="s">
        <v>161</v>
      </c>
      <c r="W37" s="109">
        <v>1</v>
      </c>
    </row>
    <row r="38" spans="13:23" x14ac:dyDescent="0.3">
      <c r="M38" s="209" t="s">
        <v>165</v>
      </c>
      <c r="N38" s="117"/>
      <c r="O38" s="117">
        <v>1</v>
      </c>
      <c r="P38" s="117">
        <v>1</v>
      </c>
      <c r="Q38" s="117">
        <v>1</v>
      </c>
      <c r="R38" s="117"/>
      <c r="S38" s="117">
        <v>1</v>
      </c>
      <c r="T38" s="117">
        <v>1</v>
      </c>
      <c r="U38" s="109">
        <f>SUMPRODUCT($N$33:$T$33,N38:T38)</f>
        <v>2</v>
      </c>
      <c r="V38" s="109" t="s">
        <v>161</v>
      </c>
      <c r="W38" s="109">
        <v>1</v>
      </c>
    </row>
    <row r="39" spans="13:23" x14ac:dyDescent="0.3">
      <c r="M39" s="209" t="s">
        <v>164</v>
      </c>
      <c r="N39" s="117"/>
      <c r="O39" s="117"/>
      <c r="P39" s="117"/>
      <c r="Q39" s="117"/>
      <c r="R39" s="117">
        <v>1</v>
      </c>
      <c r="S39" s="117">
        <v>1</v>
      </c>
      <c r="T39" s="117"/>
      <c r="U39" s="109">
        <f>SUMPRODUCT($N$33:$T$33,N39:T39)</f>
        <v>1</v>
      </c>
      <c r="V39" s="109" t="s">
        <v>161</v>
      </c>
      <c r="W39" s="109">
        <v>1</v>
      </c>
    </row>
    <row r="40" spans="13:23" x14ac:dyDescent="0.3">
      <c r="M40" s="209" t="s">
        <v>163</v>
      </c>
      <c r="N40" s="117"/>
      <c r="O40" s="117"/>
      <c r="P40" s="117"/>
      <c r="Q40" s="117">
        <v>1</v>
      </c>
      <c r="R40" s="117">
        <v>1</v>
      </c>
      <c r="S40" s="117">
        <v>1</v>
      </c>
      <c r="T40" s="117"/>
      <c r="U40" s="109">
        <f>SUMPRODUCT($N$33:$T$33,N40:T40)</f>
        <v>1</v>
      </c>
      <c r="V40" s="109" t="s">
        <v>161</v>
      </c>
      <c r="W40" s="109">
        <v>1</v>
      </c>
    </row>
    <row r="41" spans="13:23" ht="15" thickBot="1" x14ac:dyDescent="0.35">
      <c r="M41" s="209" t="s">
        <v>162</v>
      </c>
      <c r="N41" s="117"/>
      <c r="O41" s="117"/>
      <c r="P41" s="117">
        <v>1</v>
      </c>
      <c r="Q41" s="117">
        <v>1</v>
      </c>
      <c r="R41" s="117"/>
      <c r="S41" s="117"/>
      <c r="T41" s="117">
        <v>1</v>
      </c>
      <c r="U41" s="121">
        <f>SUMPRODUCT($N$33:$T$33,N41:T41)</f>
        <v>1</v>
      </c>
      <c r="V41" s="109" t="s">
        <v>161</v>
      </c>
      <c r="W41" s="109">
        <v>1</v>
      </c>
    </row>
    <row r="42" spans="13:23" ht="15" thickBot="1" x14ac:dyDescent="0.35">
      <c r="M42" s="208" t="s">
        <v>160</v>
      </c>
      <c r="N42" s="117">
        <v>3.15</v>
      </c>
      <c r="O42" s="117">
        <v>3.6</v>
      </c>
      <c r="P42" s="117">
        <v>3.15</v>
      </c>
      <c r="Q42" s="117">
        <v>4.05</v>
      </c>
      <c r="R42" s="117">
        <v>2.85</v>
      </c>
      <c r="S42" s="117">
        <v>2.7</v>
      </c>
      <c r="T42" s="207">
        <v>3.6</v>
      </c>
      <c r="U42" s="206">
        <f>SUMPRODUCT(N33:T33,N42:T42)</f>
        <v>9</v>
      </c>
    </row>
    <row r="43" spans="13:23" x14ac:dyDescent="0.3">
      <c r="U43" s="205" t="s">
        <v>159</v>
      </c>
      <c r="V43" s="205"/>
      <c r="W43" s="205"/>
    </row>
    <row r="44" spans="13:23" ht="15" customHeight="1" x14ac:dyDescent="0.3"/>
  </sheetData>
  <mergeCells count="2">
    <mergeCell ref="U21:V22"/>
    <mergeCell ref="U43:W43"/>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8A948-03CB-4A41-9990-62C84C0116D6}">
  <dimension ref="A1:R80"/>
  <sheetViews>
    <sheetView zoomScaleNormal="100" workbookViewId="0"/>
  </sheetViews>
  <sheetFormatPr defaultColWidth="8.88671875" defaultRowHeight="14.4" x14ac:dyDescent="0.3"/>
  <cols>
    <col min="1" max="2" width="2.44140625" customWidth="1"/>
    <col min="3" max="3" width="21.44140625" customWidth="1"/>
    <col min="4" max="4" width="11" customWidth="1"/>
    <col min="5" max="5" width="10.88671875" customWidth="1"/>
    <col min="6" max="6" width="3.44140625" customWidth="1"/>
    <col min="7" max="7" width="13.109375" customWidth="1"/>
    <col min="11" max="11" width="11.88671875" customWidth="1"/>
    <col min="14" max="14" width="6.44140625" customWidth="1"/>
    <col min="15" max="15" width="12" customWidth="1"/>
    <col min="16" max="18" width="7.44140625" customWidth="1"/>
    <col min="19" max="19" width="2.88671875" customWidth="1"/>
  </cols>
  <sheetData>
    <row r="1" spans="1:1" ht="25.8" x14ac:dyDescent="0.5">
      <c r="A1" s="3" t="e">
        <f>#REF!</f>
        <v>#REF!</v>
      </c>
    </row>
    <row r="3" spans="1:1" ht="237.75" customHeight="1" x14ac:dyDescent="0.3"/>
    <row r="7" spans="1:1" ht="117.75" customHeight="1" x14ac:dyDescent="0.3"/>
    <row r="10" spans="1:1" ht="5.25" customHeight="1" x14ac:dyDescent="0.3"/>
    <row r="12" spans="1:1" ht="5.25" customHeight="1" x14ac:dyDescent="0.3"/>
    <row r="37" spans="3:18" ht="17.25" customHeight="1" x14ac:dyDescent="0.3">
      <c r="C37" s="58"/>
    </row>
    <row r="38" spans="3:18" ht="15" thickBot="1" x14ac:dyDescent="0.35">
      <c r="C38" s="69" t="s">
        <v>14</v>
      </c>
      <c r="G38" s="8" t="s">
        <v>22</v>
      </c>
      <c r="K38" s="8" t="s">
        <v>51</v>
      </c>
    </row>
    <row r="39" spans="3:18" ht="48.75" customHeight="1" thickBot="1" x14ac:dyDescent="0.35">
      <c r="C39" s="66" t="s">
        <v>69</v>
      </c>
      <c r="D39" s="67" t="s">
        <v>60</v>
      </c>
      <c r="E39" s="68" t="s">
        <v>61</v>
      </c>
      <c r="G39" s="66" t="s">
        <v>74</v>
      </c>
      <c r="H39" s="68" t="s">
        <v>62</v>
      </c>
      <c r="K39" s="66" t="s">
        <v>63</v>
      </c>
      <c r="L39" s="67" t="str" cm="1">
        <f t="array" ref="L39:R39">TRANSPOSE(C40:C46)</f>
        <v>1. Frankfurt</v>
      </c>
      <c r="M39" s="67" t="str">
        <v>2. Warsaw</v>
      </c>
      <c r="N39" s="67" t="str">
        <v>3. Milan</v>
      </c>
      <c r="O39" s="67" t="str">
        <v>4. Amsterdam</v>
      </c>
      <c r="P39" s="67" t="str">
        <v>5. Madrid</v>
      </c>
      <c r="Q39" s="67" t="str">
        <v>6. Paris</v>
      </c>
      <c r="R39" s="68" t="str">
        <v>7. Vienna</v>
      </c>
    </row>
    <row r="40" spans="3:18" x14ac:dyDescent="0.3">
      <c r="C40" s="60" t="s">
        <v>64</v>
      </c>
      <c r="D40" s="32">
        <v>2.8499999999999996</v>
      </c>
      <c r="E40" s="34">
        <v>9</v>
      </c>
      <c r="G40" s="17" t="s">
        <v>70</v>
      </c>
      <c r="H40" s="19">
        <v>24</v>
      </c>
      <c r="K40" s="33" t="str">
        <f>G40</f>
        <v>1. Helsinki</v>
      </c>
      <c r="L40" s="17">
        <v>31.5</v>
      </c>
      <c r="M40" s="18">
        <v>52.5</v>
      </c>
      <c r="N40" s="18">
        <v>45</v>
      </c>
      <c r="O40" s="18">
        <v>22.5</v>
      </c>
      <c r="P40" s="18">
        <v>37.5</v>
      </c>
      <c r="Q40" s="18">
        <v>22.5</v>
      </c>
      <c r="R40" s="19">
        <v>67.5</v>
      </c>
    </row>
    <row r="41" spans="3:18" x14ac:dyDescent="0.3">
      <c r="C41" s="61" t="s">
        <v>65</v>
      </c>
      <c r="D41" s="4">
        <v>6</v>
      </c>
      <c r="E41" s="62">
        <v>14</v>
      </c>
      <c r="G41" s="33" t="s">
        <v>71</v>
      </c>
      <c r="H41" s="35">
        <v>19</v>
      </c>
      <c r="K41" s="33" t="str">
        <f t="shared" ref="K41:K43" si="0">G41</f>
        <v>2. Stockholm</v>
      </c>
      <c r="L41" s="33">
        <v>22.5</v>
      </c>
      <c r="M41" s="5">
        <v>78</v>
      </c>
      <c r="N41" s="5">
        <v>51</v>
      </c>
      <c r="O41" s="5">
        <v>46.5</v>
      </c>
      <c r="P41" s="5">
        <v>58.5</v>
      </c>
      <c r="Q41" s="5">
        <v>30</v>
      </c>
      <c r="R41" s="35">
        <v>87</v>
      </c>
    </row>
    <row r="42" spans="3:18" x14ac:dyDescent="0.3">
      <c r="C42" s="61" t="s">
        <v>103</v>
      </c>
      <c r="D42" s="4">
        <v>4.5</v>
      </c>
      <c r="E42" s="62">
        <v>7</v>
      </c>
      <c r="G42" s="33" t="s">
        <v>72</v>
      </c>
      <c r="H42" s="35">
        <v>16</v>
      </c>
      <c r="K42" s="33" t="str">
        <f t="shared" si="0"/>
        <v>3. Oslo</v>
      </c>
      <c r="L42" s="33">
        <v>27</v>
      </c>
      <c r="M42" s="5">
        <v>64.5</v>
      </c>
      <c r="N42" s="5">
        <v>43.5</v>
      </c>
      <c r="O42" s="5">
        <v>37.5</v>
      </c>
      <c r="P42" s="5">
        <v>51</v>
      </c>
      <c r="Q42" s="5">
        <v>31.5</v>
      </c>
      <c r="R42" s="35">
        <v>79.5</v>
      </c>
    </row>
    <row r="43" spans="3:18" ht="15" thickBot="1" x14ac:dyDescent="0.35">
      <c r="C43" s="61" t="s">
        <v>66</v>
      </c>
      <c r="D43" s="4">
        <v>4.1999999999999993</v>
      </c>
      <c r="E43" s="62">
        <v>12</v>
      </c>
      <c r="G43" s="20" t="s">
        <v>73</v>
      </c>
      <c r="H43" s="22">
        <v>21</v>
      </c>
      <c r="K43" s="20" t="str">
        <f t="shared" si="0"/>
        <v>4. Vilna</v>
      </c>
      <c r="L43" s="20">
        <v>36</v>
      </c>
      <c r="M43" s="21">
        <v>43.5</v>
      </c>
      <c r="N43" s="21">
        <v>34.5</v>
      </c>
      <c r="O43" s="21">
        <v>30</v>
      </c>
      <c r="P43" s="21">
        <v>46.5</v>
      </c>
      <c r="Q43" s="21">
        <v>39</v>
      </c>
      <c r="R43" s="22">
        <v>70.5</v>
      </c>
    </row>
    <row r="44" spans="3:18" x14ac:dyDescent="0.3">
      <c r="C44" s="61" t="s">
        <v>67</v>
      </c>
      <c r="D44" s="4">
        <v>5.0999999999999996</v>
      </c>
      <c r="E44" s="62">
        <v>11</v>
      </c>
    </row>
    <row r="45" spans="3:18" x14ac:dyDescent="0.3">
      <c r="C45" s="61" t="s">
        <v>104</v>
      </c>
      <c r="D45" s="4">
        <v>3.4499999999999997</v>
      </c>
      <c r="E45" s="62">
        <v>8</v>
      </c>
    </row>
    <row r="46" spans="3:18" ht="15" thickBot="1" x14ac:dyDescent="0.35">
      <c r="C46" s="63" t="s">
        <v>68</v>
      </c>
      <c r="D46" s="64">
        <v>6.75</v>
      </c>
      <c r="E46" s="65">
        <v>18</v>
      </c>
    </row>
    <row r="47" spans="3:18" x14ac:dyDescent="0.3">
      <c r="N47" s="59"/>
    </row>
    <row r="48" spans="3:18" ht="15" thickBot="1" x14ac:dyDescent="0.35">
      <c r="C48" s="58"/>
      <c r="G48" s="77" t="s">
        <v>50</v>
      </c>
      <c r="H48" s="70"/>
    </row>
    <row r="49" spans="3:8" ht="57" customHeight="1" thickBot="1" x14ac:dyDescent="0.35">
      <c r="G49" s="75" t="str">
        <f>C39</f>
        <v>Candidate city for new office (j)</v>
      </c>
      <c r="H49" s="76" t="s">
        <v>59</v>
      </c>
    </row>
    <row r="50" spans="3:8" x14ac:dyDescent="0.3">
      <c r="C50" s="58"/>
      <c r="G50" s="71" t="str">
        <f>C40</f>
        <v>1. Frankfurt</v>
      </c>
      <c r="H50" s="72">
        <v>2</v>
      </c>
    </row>
    <row r="51" spans="3:8" x14ac:dyDescent="0.3">
      <c r="G51" s="71" t="str">
        <f t="shared" ref="G51:G55" si="1">C41</f>
        <v>2. Warsaw</v>
      </c>
      <c r="H51" s="72">
        <v>2</v>
      </c>
    </row>
    <row r="52" spans="3:8" x14ac:dyDescent="0.3">
      <c r="C52" s="58"/>
      <c r="G52" s="71" t="str">
        <f t="shared" si="1"/>
        <v>3. Milan</v>
      </c>
      <c r="H52" s="72">
        <v>2</v>
      </c>
    </row>
    <row r="53" spans="3:8" ht="15" customHeight="1" x14ac:dyDescent="0.3">
      <c r="G53" s="71" t="str">
        <f t="shared" si="1"/>
        <v>4. Amsterdam</v>
      </c>
      <c r="H53" s="72">
        <v>3</v>
      </c>
    </row>
    <row r="54" spans="3:8" x14ac:dyDescent="0.3">
      <c r="C54" s="58"/>
      <c r="G54" s="71" t="str">
        <f t="shared" si="1"/>
        <v>5. Madrid</v>
      </c>
      <c r="H54" s="72">
        <v>1</v>
      </c>
    </row>
    <row r="55" spans="3:8" x14ac:dyDescent="0.3">
      <c r="G55" s="71" t="str">
        <f t="shared" si="1"/>
        <v>6. Paris</v>
      </c>
      <c r="H55" s="72">
        <v>3</v>
      </c>
    </row>
    <row r="56" spans="3:8" ht="15" thickBot="1" x14ac:dyDescent="0.35">
      <c r="C56" s="58"/>
      <c r="G56" s="73" t="str">
        <f>C46</f>
        <v>7. Vienna</v>
      </c>
      <c r="H56" s="74">
        <v>1</v>
      </c>
    </row>
    <row r="58" spans="3:8" x14ac:dyDescent="0.3">
      <c r="C58" s="58"/>
    </row>
    <row r="60" spans="3:8" x14ac:dyDescent="0.3">
      <c r="C60" s="58"/>
    </row>
    <row r="62" spans="3:8" x14ac:dyDescent="0.3">
      <c r="C62" s="58"/>
    </row>
    <row r="64" spans="3:8" x14ac:dyDescent="0.3">
      <c r="C64" s="58"/>
    </row>
    <row r="66" spans="3:3" x14ac:dyDescent="0.3">
      <c r="C66" s="58"/>
    </row>
    <row r="68" spans="3:3" x14ac:dyDescent="0.3">
      <c r="C68" s="58"/>
    </row>
    <row r="70" spans="3:3" x14ac:dyDescent="0.3">
      <c r="C70" s="58"/>
    </row>
    <row r="72" spans="3:3" x14ac:dyDescent="0.3">
      <c r="C72" s="58"/>
    </row>
    <row r="74" spans="3:3" x14ac:dyDescent="0.3">
      <c r="C74" s="58"/>
    </row>
    <row r="76" spans="3:3" x14ac:dyDescent="0.3">
      <c r="C76" s="58"/>
    </row>
    <row r="78" spans="3:3" x14ac:dyDescent="0.3">
      <c r="C78" s="58"/>
    </row>
    <row r="80" spans="3:3" x14ac:dyDescent="0.3">
      <c r="C80" s="58"/>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Problem 1</vt:lpstr>
      <vt:lpstr>Problem 2</vt:lpstr>
      <vt:lpstr>Problem 3</vt:lpstr>
      <vt:lpstr>Problem 4</vt:lpstr>
      <vt:lpstr>Problem 5</vt:lpstr>
      <vt:lpstr>Problem 6</vt:lpstr>
    </vt:vector>
  </TitlesOfParts>
  <Manager>.</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Nguyen Binh</cp:lastModifiedBy>
  <cp:revision/>
  <dcterms:created xsi:type="dcterms:W3CDTF">2018-10-16T09:54:42Z</dcterms:created>
  <dcterms:modified xsi:type="dcterms:W3CDTF">2023-11-17T08:32:43Z</dcterms:modified>
  <cp:category/>
  <cp:contentStatus/>
</cp:coreProperties>
</file>