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3A14BD52-6203-4A9C-8CD9-F36D76029BB9}" xr6:coauthVersionLast="47" xr6:coauthVersionMax="47" xr10:uidLastSave="{00000000-0000-0000-0000-000000000000}"/>
  <bookViews>
    <workbookView xWindow="5220" yWindow="1572" windowWidth="11964" windowHeight="12012" xr2:uid="{00000000-000D-0000-FFFF-FFFF00000000}"/>
  </bookViews>
  <sheets>
    <sheet name="Problem 6" sheetId="22" r:id="rId1"/>
  </sheets>
  <definedNames>
    <definedName name="solver_adj" localSheetId="0" hidden="1">'Problem 6'!$S$33:$Y$33,'Problem 6'!$S$38:$Y$41</definedName>
    <definedName name="solver_cvg" localSheetId="0" hidden="1">"""""""""""""""""""""""""""""""""""""""""""""""""""""""""""""""""""""""""""""""""""""""""""""""""""""""""""""""""""""""""""""""0,0001"""""""""""""""""""""""""""""""""""""""""""""""""""""""""""""""""""""""""""""""""""""""""""""""""""""""""""""""""""""""""""""""</definedName>
    <definedName name="solver_drv" localSheetId="0" hidden="1">2</definedName>
    <definedName name="solver_eng" localSheetId="0" hidden="1">2</definedName>
    <definedName name="solver_est" localSheetId="0" hidden="1">1</definedName>
    <definedName name="solver_itr" localSheetId="0" hidden="1">2147483647</definedName>
    <definedName name="solver_lhs0" localSheetId="0" hidden="1">'Problem 6'!#REF!</definedName>
    <definedName name="solver_lhs1" localSheetId="0" hidden="1">'Problem 6'!$S$33:$Y$33</definedName>
    <definedName name="solver_lhs10" localSheetId="0" hidden="1">'Problem 6'!#REF!</definedName>
    <definedName name="solver_lhs2" localSheetId="0" hidden="1">'Problem 6'!$S$35:$Y$35</definedName>
    <definedName name="solver_lhs3" localSheetId="0" hidden="1">'Problem 6'!$S$38:$Y$41</definedName>
    <definedName name="solver_lhs4" localSheetId="0" hidden="1">'Problem 6'!$T$53:$T$57</definedName>
    <definedName name="solver_lhs5" localSheetId="0" hidden="1">'Problem 6'!$Z$33</definedName>
    <definedName name="solver_lhs6" localSheetId="0" hidden="1">'Problem 6'!$Z$38:$Z$41</definedName>
    <definedName name="solver_lhs7" localSheetId="0" hidden="1">'Problem 6'!#REF!</definedName>
    <definedName name="solver_lhs8" localSheetId="0" hidden="1">'Problem 6'!#REF!</definedName>
    <definedName name="solver_lhs9" localSheetId="0" hidden="1">'Problem 6'!#REF!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6</definedName>
    <definedName name="solver_nwt" localSheetId="0" hidden="1">1</definedName>
    <definedName name="solver_opt" localSheetId="0" hidden="1">'Problem 6'!$AC$44</definedName>
    <definedName name="solver_pre" localSheetId="0" hidden="1">"""""""""""""""""""""""""""""""""""""""""""""""""""""""""""""""""""""""""""""""""""""""""""""""""""""""""""""""""""""""""""""""0,000001"""""""""""""""""""""""""""""""""""""""""""""""""""""""""""""""""""""""""""""""""""""""""""""""""""""""""""""""""""""""""""""""</definedName>
    <definedName name="solver_rbv" localSheetId="0" hidden="1">2</definedName>
    <definedName name="solver_rel0" localSheetId="0" hidden="1">5</definedName>
    <definedName name="solver_rel1" localSheetId="0" hidden="1">5</definedName>
    <definedName name="solver_rel10" localSheetId="0" hidden="1">5</definedName>
    <definedName name="solver_rel2" localSheetId="0" hidden="1">2</definedName>
    <definedName name="solver_rel3" localSheetId="0" hidden="1">4</definedName>
    <definedName name="solver_rel4" localSheetId="0" hidden="1">3</definedName>
    <definedName name="solver_rel5" localSheetId="0" hidden="1">2</definedName>
    <definedName name="solver_rel6" localSheetId="0" hidden="1">1</definedName>
    <definedName name="solver_rel7" localSheetId="0" hidden="1">5</definedName>
    <definedName name="solver_rel8" localSheetId="0" hidden="1">5</definedName>
    <definedName name="solver_rel9" localSheetId="0" hidden="1">5</definedName>
    <definedName name="solver_rhs0" localSheetId="0" hidden="1">"binary"</definedName>
    <definedName name="solver_rhs1" localSheetId="0" hidden="1">"binary"</definedName>
    <definedName name="solver_rhs10" localSheetId="0" hidden="1">"binary"</definedName>
    <definedName name="solver_rhs2" localSheetId="0" hidden="1">'Problem 6'!$S$37:$Y$37</definedName>
    <definedName name="solver_rhs3" localSheetId="0" hidden="1">"integer"</definedName>
    <definedName name="solver_rhs4" localSheetId="0" hidden="1">'Problem 6'!$V$53:$V$57</definedName>
    <definedName name="solver_rhs5" localSheetId="0" hidden="1">'Problem 6'!$AB$33</definedName>
    <definedName name="solver_rhs6" localSheetId="0" hidden="1">'Problem 6'!$AB$38:$AB$41</definedName>
    <definedName name="solver_rhs7" localSheetId="0" hidden="1">"binary"</definedName>
    <definedName name="solver_rhs8" localSheetId="0" hidden="1">"binary"</definedName>
    <definedName name="solver_rhs9" localSheetId="0" hidden="1">"binary"</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44" i="22" l="1"/>
  <c r="AA44" i="22"/>
  <c r="V57" i="22"/>
  <c r="V56" i="22"/>
  <c r="T57" i="22"/>
  <c r="T56" i="22"/>
  <c r="V55" i="22"/>
  <c r="V54" i="22"/>
  <c r="V53" i="22"/>
  <c r="T54" i="22"/>
  <c r="T55" i="22"/>
  <c r="T53" i="22"/>
  <c r="T50" i="22"/>
  <c r="U50" i="22"/>
  <c r="V50" i="22"/>
  <c r="W50" i="22"/>
  <c r="X50" i="22"/>
  <c r="Y50" i="22"/>
  <c r="T49" i="22"/>
  <c r="U49" i="22"/>
  <c r="V49" i="22"/>
  <c r="W49" i="22"/>
  <c r="X49" i="22"/>
  <c r="Y49" i="22"/>
  <c r="T48" i="22"/>
  <c r="U48" i="22"/>
  <c r="V48" i="22"/>
  <c r="W48" i="22"/>
  <c r="X48" i="22"/>
  <c r="Y48" i="22"/>
  <c r="S48" i="22"/>
  <c r="S49" i="22"/>
  <c r="S50" i="22"/>
  <c r="T47" i="22"/>
  <c r="U47" i="22"/>
  <c r="V47" i="22"/>
  <c r="W47" i="22"/>
  <c r="X47" i="22"/>
  <c r="Y47" i="22"/>
  <c r="S47" i="22"/>
  <c r="Z39" i="22"/>
  <c r="Z40" i="22"/>
  <c r="Z41" i="22"/>
  <c r="Z38" i="22"/>
  <c r="T37" i="22"/>
  <c r="U37" i="22"/>
  <c r="V37" i="22"/>
  <c r="W37" i="22"/>
  <c r="X37" i="22"/>
  <c r="Y37" i="22"/>
  <c r="S37" i="22"/>
  <c r="T35" i="22"/>
  <c r="U35" i="22"/>
  <c r="V35" i="22"/>
  <c r="W35" i="22"/>
  <c r="X35" i="22"/>
  <c r="Y35" i="22"/>
  <c r="S35" i="22"/>
  <c r="Z33" i="22"/>
  <c r="S19" i="22" a="1"/>
  <c r="S19" i="22" s="1"/>
  <c r="AC44" i="22" l="1"/>
  <c r="R21" i="22"/>
  <c r="R22" i="22"/>
  <c r="R23" i="22"/>
  <c r="R20" i="22"/>
  <c r="Y16" i="22"/>
  <c r="Y11" i="22"/>
  <c r="Y12" i="22"/>
  <c r="Y13" i="22"/>
  <c r="Y14" i="22"/>
  <c r="Y15" i="22"/>
  <c r="Y10" i="22"/>
  <c r="Y9" i="22"/>
  <c r="A1" i="2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<sst xmlns="http://schemas.openxmlformats.org/spreadsheetml/2006/main" count="121" uniqueCount="77">
  <si>
    <t>Table 1</t>
  </si>
  <si>
    <t>Table 2</t>
  </si>
  <si>
    <t>Table 4</t>
  </si>
  <si>
    <t>Table 3</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</si>
  <si>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</si>
  <si>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</si>
  <si>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</si>
  <si>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</si>
  <si>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</si>
  <si>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</si>
  <si>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</si>
  <si>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</si>
  <si>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</si>
  <si>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</si>
  <si>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</si>
  <si>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</si>
  <si>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</si>
  <si>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</si>
  <si>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</si>
  <si>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3. Milan</t>
  </si>
  <si>
    <t>6. Paris</t>
  </si>
  <si>
    <t>ISM-C1004 - Business Analytics 1 - Assignment 2 (Total 36 points)</t>
  </si>
  <si>
    <r>
      <t xml:space="preserve">Number of experts required </t>
    </r>
    <r>
      <rPr>
        <i/>
        <sz val="11"/>
        <color theme="1"/>
        <rFont val="Calibri"/>
        <family val="2"/>
        <scheme val="minor"/>
      </rPr>
      <t>r</t>
    </r>
    <r>
      <rPr>
        <i/>
        <vertAlign val="subscript"/>
        <sz val="11"/>
        <color theme="1"/>
        <rFont val="Calibri"/>
        <family val="2"/>
        <scheme val="minor"/>
      </rPr>
      <t>j</t>
    </r>
  </si>
  <si>
    <t>Offices opened/not opened</t>
  </si>
  <si>
    <t>Decision variables
Number of experts transferred (xij)</t>
  </si>
  <si>
    <t>=</t>
  </si>
  <si>
    <t>Number of 
opened offices</t>
  </si>
  <si>
    <t xml:space="preserve">Constraint #
Number of offices = N </t>
  </si>
  <si>
    <t>Sign</t>
  </si>
  <si>
    <t>Constraint # 
Expert Transfer Constraint</t>
  </si>
  <si>
    <t>Number of experts required</t>
  </si>
  <si>
    <t>&lt;=</t>
  </si>
  <si>
    <t>Number of 
transferred experts</t>
  </si>
  <si>
    <t xml:space="preserve">Constraint #
Expert Availability </t>
  </si>
  <si>
    <t>Decision variables
Office opened (Binary)? (yj)</t>
  </si>
  <si>
    <t>Transfer costs tij (Meuros)</t>
  </si>
  <si>
    <t>y1. Frankfurt</t>
  </si>
  <si>
    <t>y2. Warsaw</t>
  </si>
  <si>
    <t>y3. Milan</t>
  </si>
  <si>
    <t>x1j. Helsinki</t>
  </si>
  <si>
    <t>x2j. Stockholm</t>
  </si>
  <si>
    <t>x3j. Oslo</t>
  </si>
  <si>
    <t>x4j. Vilna</t>
  </si>
  <si>
    <t>xi1. Frankfurt</t>
  </si>
  <si>
    <t>xi2. Warsaw</t>
  </si>
  <si>
    <t>Source cities
of experts (index i)</t>
  </si>
  <si>
    <t>Target cities for offices (index j)</t>
  </si>
  <si>
    <t>xi3. Milan</t>
  </si>
  <si>
    <t>xi4. Amsterdam</t>
  </si>
  <si>
    <t>xi5. Madrid</t>
  </si>
  <si>
    <t>xi6. Paris</t>
  </si>
  <si>
    <t>xi7. Vienna</t>
  </si>
  <si>
    <t>y5 + y7</t>
  </si>
  <si>
    <t>Constraint # 
Hierarchy of office
establishment</t>
  </si>
  <si>
    <t>Constraint # Milan</t>
  </si>
  <si>
    <t>Constraint # Frankfurt</t>
  </si>
  <si>
    <t>Constraint # Warsaw</t>
  </si>
  <si>
    <t>Constraint # Amsterdam</t>
  </si>
  <si>
    <t>Constraint # Paris</t>
  </si>
  <si>
    <t>Constraint # Helsinki</t>
  </si>
  <si>
    <t>Constraint # Stockholm</t>
  </si>
  <si>
    <t>Constraint # Oslo</t>
  </si>
  <si>
    <t>Constraint # Vilna</t>
  </si>
  <si>
    <t>&gt;=</t>
  </si>
  <si>
    <t>2 * y1</t>
  </si>
  <si>
    <t>2 * y2</t>
  </si>
  <si>
    <t>2 * y3</t>
  </si>
  <si>
    <t>y1 + y2 + y3</t>
  </si>
  <si>
    <t>3 * y4</t>
  </si>
  <si>
    <t>3 * y6</t>
  </si>
  <si>
    <t>&lt;- Change this red cell 
for Task (b)</t>
  </si>
  <si>
    <t>Number of experts deployed</t>
  </si>
  <si>
    <t>Number of experts arrived</t>
  </si>
  <si>
    <t>total costs of 
office startup and experts transfer
(Million euros)</t>
  </si>
  <si>
    <t>total costs of 
office startup 
(Million euros)</t>
  </si>
  <si>
    <t>total costs of 
experts transfer
(Million euros)</t>
  </si>
  <si>
    <t>Find N such that total costs not exceeding 22 million 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</si>
</sst>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0"/>
      <color theme="1"/>
      <name val="Courier New"/>
      <family val="3"/>
    </font>
    <font>
      <i/>
      <vertAlign val="subscript"/>
      <sz val="11"/>
      <color theme="1"/>
      <name val="Calibri"/>
      <family val="2"/>
      <scheme val="minor"/>
    </font>
    <font>
      <b/>
      <sz val="11"/>
      <color theme="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0000"/>
        <bgColor indexed="64"/>
      </patternFill>
    </fill>
  </fills>
  <borders count="14">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4" fillId="0" borderId="0" xfId="0" applyFont="1" applyAlignment="1">
      <alignment vertical="center"/>
    </xf>
    <xf numFmtId="0" fontId="4"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12" xfId="0" applyBorder="1"/>
    <xf numFmtId="0" fontId="1" fillId="0" borderId="12" xfId="0" applyFont="1" applyBorder="1" applyAlignment="1">
      <alignment horizontal="center" vertical="center" wrapText="1"/>
    </xf>
    <xf numFmtId="0" fontId="0" fillId="0" borderId="12" xfId="0" applyFill="1" applyBorder="1" applyAlignment="1">
      <alignment horizontal="center" vertical="center" wrapText="1"/>
    </xf>
    <xf numFmtId="0" fontId="0" fillId="4" borderId="12" xfId="0" applyFill="1" applyBorder="1" applyAlignment="1">
      <alignment horizontal="center" vertical="center"/>
    </xf>
    <xf numFmtId="0" fontId="0" fillId="5" borderId="0" xfId="0" applyFill="1" applyAlignment="1">
      <alignment horizontal="center" vertical="center"/>
    </xf>
    <xf numFmtId="0" fontId="0" fillId="0" borderId="0" xfId="0" quotePrefix="1" applyAlignment="1">
      <alignment horizontal="center" vertical="center"/>
    </xf>
    <xf numFmtId="0" fontId="0" fillId="0" borderId="12" xfId="0" applyBorder="1" applyAlignment="1">
      <alignment horizontal="center" vertical="center"/>
    </xf>
    <xf numFmtId="0" fontId="1" fillId="0" borderId="12" xfId="0" applyFont="1" applyBorder="1" applyAlignment="1">
      <alignment horizontal="center" vertical="center"/>
    </xf>
    <xf numFmtId="0" fontId="0" fillId="4" borderId="13" xfId="0" applyFill="1" applyBorder="1" applyAlignment="1">
      <alignment horizontal="center" vertical="center"/>
    </xf>
    <xf numFmtId="0" fontId="1" fillId="0" borderId="12" xfId="0" applyFont="1" applyBorder="1" applyAlignment="1">
      <alignment horizontal="center" vertical="center"/>
    </xf>
    <xf numFmtId="0" fontId="0" fillId="5" borderId="12" xfId="0" applyFill="1" applyBorder="1" applyAlignment="1">
      <alignment horizontal="center" vertical="center"/>
    </xf>
    <xf numFmtId="0" fontId="0" fillId="0" borderId="12" xfId="0" quotePrefix="1" applyBorder="1" applyAlignment="1">
      <alignment horizontal="center" vertic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4" xfId="0" applyFill="1" applyBorder="1" applyAlignment="1">
      <alignment horizontal="center"/>
    </xf>
    <xf numFmtId="0" fontId="0" fillId="2" borderId="0" xfId="0" applyFill="1" applyAlignment="1">
      <alignment horizontal="center"/>
    </xf>
    <xf numFmtId="0" fontId="0" fillId="2" borderId="2" xfId="0" applyFill="1" applyBorder="1" applyAlignment="1">
      <alignment horizontal="center"/>
    </xf>
    <xf numFmtId="0" fontId="0" fillId="2" borderId="5" xfId="0" applyFill="1" applyBorder="1" applyAlignment="1">
      <alignment horizontal="center"/>
    </xf>
    <xf numFmtId="0" fontId="0" fillId="2" borderId="3" xfId="0" applyFill="1" applyBorder="1" applyAlignment="1">
      <alignment horizontal="center"/>
    </xf>
    <xf numFmtId="0" fontId="0" fillId="2" borderId="6" xfId="0" applyFill="1" applyBorder="1" applyAlignment="1">
      <alignment horizontal="center"/>
    </xf>
    <xf numFmtId="0" fontId="0" fillId="3" borderId="12" xfId="0" applyFill="1" applyBorder="1" applyAlignment="1">
      <alignment horizontal="center" vertical="center"/>
    </xf>
    <xf numFmtId="0" fontId="6" fillId="7" borderId="12" xfId="0" applyFont="1" applyFill="1" applyBorder="1" applyAlignment="1">
      <alignment horizontal="center" vertical="center"/>
    </xf>
    <xf numFmtId="0" fontId="1" fillId="6" borderId="12" xfId="0" applyFont="1" applyFill="1" applyBorder="1" applyAlignment="1">
      <alignment horizontal="center" vertical="center"/>
    </xf>
    <xf numFmtId="0" fontId="1" fillId="0" borderId="12" xfId="0" applyFont="1" applyBorder="1" applyAlignment="1">
      <alignment horizontal="center" vertical="center" wrapText="1"/>
    </xf>
    <xf numFmtId="0" fontId="1" fillId="0" borderId="12" xfId="0" applyFont="1" applyFill="1" applyBorder="1" applyAlignment="1">
      <alignment horizontal="center" vertical="center"/>
    </xf>
    <xf numFmtId="0" fontId="7" fillId="0" borderId="12" xfId="0" applyFont="1" applyBorder="1" applyAlignment="1">
      <alignment horizontal="center" vertical="center" wrapText="1"/>
    </xf>
    <xf numFmtId="0" fontId="7" fillId="0"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9C0BE051-AD7A-4FD7-BEED-06D1EF55663F}"/>
            </a:ext>
          </a:extLst>
        </xdr:cNvPr>
        <xdr:cNvSpPr txBox="1"/>
      </xdr:nvSpPr>
      <xdr:spPr>
        <a:xfrm>
          <a:off x="10077255" y="529646"/>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6720</xdr:rowOff>
    </xdr:from>
    <xdr:ext cx="9740612" cy="21490146"/>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9102" y="523187"/>
              <a:ext cx="9740612" cy="2149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(a): </a:t>
              </a:r>
              <a:r>
                <a:rPr lang="en-US" sz="1100">
                  <a:solidFill>
                    <a:srgbClr val="FF0000"/>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rgbClr val="FF0000"/>
                      </a:solidFill>
                      <a:effectLst/>
                      <a:latin typeface="Cambria Math" panose="02040503050406030204" pitchFamily="18" charset="0"/>
                      <a:ea typeface="+mn-ea"/>
                      <a:cs typeface="+mn-cs"/>
                    </a:rPr>
                    <m:t>𝑛</m:t>
                  </m:r>
                </m:oMath>
              </a14:m>
              <a:r>
                <a:rPr lang="en-US" sz="1100">
                  <a:solidFill>
                    <a:srgbClr val="FF0000"/>
                  </a:solidFill>
                  <a:effectLst/>
                  <a:latin typeface="+mn-lt"/>
                  <a:ea typeface="+mn-ea"/>
                  <a:cs typeface="+mn-cs"/>
                </a:rPr>
                <a:t> determines </a:t>
              </a:r>
            </a:p>
            <a:p>
              <a:r>
                <a:rPr lang="en-US" sz="1100">
                  <a:solidFill>
                    <a:srgbClr val="FF0000"/>
                  </a:solidFill>
                  <a:effectLst/>
                  <a:latin typeface="+mn-lt"/>
                  <a:ea typeface="+mn-ea"/>
                  <a:cs typeface="+mn-cs"/>
                </a:rPr>
                <a:t>(i) the cities in which the new offices should be established and </a:t>
              </a:r>
            </a:p>
            <a:p>
              <a:r>
                <a:rPr lang="en-US" sz="1100">
                  <a:solidFill>
                    <a:srgbClr val="FF0000"/>
                  </a:solidFill>
                  <a:effectLst/>
                  <a:latin typeface="+mn-lt"/>
                  <a:ea typeface="+mn-ea"/>
                  <a:cs typeface="+mn-cs"/>
                </a:rPr>
                <a:t>(ii)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rgbClr val="FF0000"/>
                          </a:solidFill>
                          <a:effectLst/>
                          <a:latin typeface="Cambria Math" panose="02040503050406030204" pitchFamily="18" charset="0"/>
                          <a:ea typeface="+mn-ea"/>
                          <a:cs typeface="+mn-cs"/>
                        </a:rPr>
                      </m:ctrlPr>
                    </m:sSubPr>
                    <m:e>
                      <m:r>
                        <a:rPr lang="en-US" sz="1100" i="1">
                          <a:solidFill>
                            <a:srgbClr val="FF0000"/>
                          </a:solidFill>
                          <a:effectLst/>
                          <a:latin typeface="Cambria Math" panose="02040503050406030204" pitchFamily="18" charset="0"/>
                          <a:ea typeface="+mn-ea"/>
                          <a:cs typeface="+mn-cs"/>
                        </a:rPr>
                        <m:t>𝑦</m:t>
                      </m:r>
                    </m:e>
                    <m:sub>
                      <m:r>
                        <a:rPr lang="en-US" sz="1100" i="1">
                          <a:solidFill>
                            <a:srgbClr val="FF0000"/>
                          </a:solidFill>
                          <a:effectLst/>
                          <a:latin typeface="Cambria Math" panose="02040503050406030204" pitchFamily="18" charset="0"/>
                          <a:ea typeface="+mn-ea"/>
                          <a:cs typeface="+mn-cs"/>
                        </a:rPr>
                        <m:t>𝑗</m:t>
                      </m:r>
                    </m:sub>
                  </m:sSub>
                </m:oMath>
              </a14:m>
              <a:r>
                <a:rPr lang="en-US" sz="1100">
                  <a:solidFill>
                    <a:srgbClr val="FF0000"/>
                  </a:solidFill>
                  <a:effectLst/>
                  <a:latin typeface="+mn-lt"/>
                  <a:ea typeface="+mn-ea"/>
                  <a:cs typeface="+mn-cs"/>
                </a:rPr>
                <a:t> and continuous decision variables </a:t>
              </a:r>
              <a14:m>
                <m:oMath xmlns:m="http://schemas.openxmlformats.org/officeDocument/2006/math">
                  <m:sSub>
                    <m:sSubPr>
                      <m:ctrlPr>
                        <a:rPr lang="fi-FI" sz="1100" i="1">
                          <a:solidFill>
                            <a:srgbClr val="FF0000"/>
                          </a:solidFill>
                          <a:effectLst/>
                          <a:latin typeface="Cambria Math" panose="02040503050406030204" pitchFamily="18" charset="0"/>
                          <a:ea typeface="+mn-ea"/>
                          <a:cs typeface="+mn-cs"/>
                        </a:rPr>
                      </m:ctrlPr>
                    </m:sSubPr>
                    <m:e>
                      <m:r>
                        <a:rPr lang="en-US" sz="1100" i="1">
                          <a:solidFill>
                            <a:srgbClr val="FF0000"/>
                          </a:solidFill>
                          <a:effectLst/>
                          <a:latin typeface="Cambria Math" panose="02040503050406030204" pitchFamily="18" charset="0"/>
                          <a:ea typeface="+mn-ea"/>
                          <a:cs typeface="+mn-cs"/>
                        </a:rPr>
                        <m:t>𝑥</m:t>
                      </m:r>
                    </m:e>
                    <m:sub>
                      <m:r>
                        <a:rPr lang="en-US" sz="1100" i="1">
                          <a:solidFill>
                            <a:srgbClr val="FF0000"/>
                          </a:solidFill>
                          <a:effectLst/>
                          <a:latin typeface="Cambria Math" panose="02040503050406030204" pitchFamily="18" charset="0"/>
                          <a:ea typeface="+mn-ea"/>
                          <a:cs typeface="+mn-cs"/>
                        </a:rPr>
                        <m:t>𝑖𝑗</m:t>
                      </m:r>
                    </m:sub>
                  </m:sSub>
                </m:oMath>
              </a14:m>
              <a:r>
                <a:rPr lang="en-US" sz="1100">
                  <a:solidFill>
                    <a:srgbClr val="FF0000"/>
                  </a:solidFill>
                  <a:effectLst/>
                  <a:latin typeface="+mn-lt"/>
                  <a:ea typeface="+mn-ea"/>
                  <a:cs typeface="+mn-cs"/>
                </a:rPr>
                <a:t>, where </a:t>
              </a:r>
              <a14:m>
                <m:oMath xmlns:m="http://schemas.openxmlformats.org/officeDocument/2006/math">
                  <m:r>
                    <a:rPr lang="en-US" sz="1100" i="1">
                      <a:solidFill>
                        <a:srgbClr val="FF0000"/>
                      </a:solidFill>
                      <a:effectLst/>
                      <a:latin typeface="Cambria Math" panose="02040503050406030204" pitchFamily="18" charset="0"/>
                      <a:ea typeface="+mn-ea"/>
                      <a:cs typeface="+mn-cs"/>
                    </a:rPr>
                    <m:t>𝑗</m:t>
                  </m:r>
                  <m:r>
                    <a:rPr lang="en-US" sz="1100" i="1">
                      <a:solidFill>
                        <a:srgbClr val="FF0000"/>
                      </a:solidFill>
                      <a:effectLst/>
                      <a:latin typeface="Cambria Math" panose="02040503050406030204" pitchFamily="18" charset="0"/>
                      <a:ea typeface="+mn-ea"/>
                      <a:cs typeface="+mn-cs"/>
                    </a:rPr>
                    <m:t>∈</m:t>
                  </m:r>
                  <m:d>
                    <m:dPr>
                      <m:begChr m:val="{"/>
                      <m:endChr m:val="}"/>
                      <m:ctrlPr>
                        <a:rPr lang="fi-FI" sz="1100" i="1">
                          <a:solidFill>
                            <a:srgbClr val="FF0000"/>
                          </a:solidFill>
                          <a:effectLst/>
                          <a:latin typeface="Cambria Math" panose="02040503050406030204" pitchFamily="18" charset="0"/>
                          <a:ea typeface="+mn-ea"/>
                          <a:cs typeface="+mn-cs"/>
                        </a:rPr>
                      </m:ctrlPr>
                    </m:dPr>
                    <m:e>
                      <m:r>
                        <a:rPr lang="en-US" sz="1100" i="1">
                          <a:solidFill>
                            <a:srgbClr val="FF0000"/>
                          </a:solidFill>
                          <a:effectLst/>
                          <a:latin typeface="Cambria Math" panose="02040503050406030204" pitchFamily="18" charset="0"/>
                          <a:ea typeface="+mn-ea"/>
                          <a:cs typeface="+mn-cs"/>
                        </a:rPr>
                        <m:t>1,…,7</m:t>
                      </m:r>
                    </m:e>
                  </m:d>
                </m:oMath>
              </a14:m>
              <a:r>
                <a:rPr lang="en-US" sz="1100">
                  <a:solidFill>
                    <a:srgbClr val="FF0000"/>
                  </a:solidFill>
                  <a:effectLst/>
                  <a:latin typeface="+mn-lt"/>
                  <a:ea typeface="+mn-ea"/>
                  <a:cs typeface="+mn-cs"/>
                </a:rPr>
                <a:t> and </a:t>
              </a:r>
              <a14:m>
                <m:oMath xmlns:m="http://schemas.openxmlformats.org/officeDocument/2006/math">
                  <m:r>
                    <a:rPr lang="en-US" sz="1100" i="1">
                      <a:solidFill>
                        <a:srgbClr val="FF0000"/>
                      </a:solidFill>
                      <a:effectLst/>
                      <a:latin typeface="Cambria Math" panose="02040503050406030204" pitchFamily="18" charset="0"/>
                      <a:ea typeface="+mn-ea"/>
                      <a:cs typeface="+mn-cs"/>
                    </a:rPr>
                    <m:t>𝑖</m:t>
                  </m:r>
                  <m:r>
                    <a:rPr lang="en-US" sz="1100" i="1">
                      <a:solidFill>
                        <a:srgbClr val="FF0000"/>
                      </a:solidFill>
                      <a:effectLst/>
                      <a:latin typeface="Cambria Math" panose="02040503050406030204" pitchFamily="18" charset="0"/>
                      <a:ea typeface="+mn-ea"/>
                      <a:cs typeface="+mn-cs"/>
                    </a:rPr>
                    <m:t>∈{1, …,4}</m:t>
                  </m:r>
                </m:oMath>
              </a14:m>
              <a:r>
                <a:rPr lang="en-US" sz="1100">
                  <a:solidFill>
                    <a:srgbClr val="FF0000"/>
                  </a:solidFill>
                  <a:effectLst/>
                  <a:latin typeface="+mn-lt"/>
                  <a:ea typeface="+mn-ea"/>
                  <a:cs typeface="+mn-cs"/>
                </a:rPr>
                <a:t>.  (4pts) </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Mixed</a:t>
              </a:r>
              <a:r>
                <a:rPr lang="fi-FI" sz="1100" b="1" i="0" baseline="0">
                  <a:solidFill>
                    <a:schemeClr val="tx1"/>
                  </a:solidFill>
                  <a:effectLst/>
                  <a:latin typeface="+mn-lt"/>
                  <a:ea typeface="+mn-ea"/>
                  <a:cs typeface="+mn-cs"/>
                </a:rPr>
                <a:t> Integer</a:t>
              </a:r>
              <a:r>
                <a:rPr lang="fi-FI" sz="1100" b="1" i="0">
                  <a:solidFill>
                    <a:schemeClr val="tx1"/>
                  </a:solidFill>
                  <a:effectLst/>
                  <a:latin typeface="+mn-lt"/>
                  <a:ea typeface="+mn-ea"/>
                  <a:cs typeface="+mn-cs"/>
                </a:rPr>
                <a:t> Linear Programming (MILP)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Binary Decision Variables,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𝑗</m:t>
                      </m:r>
                    </m:sub>
                  </m:sSub>
                </m:oMath>
              </a14:m>
              <a:r>
                <a:rPr lang="fi-FI" sz="1100" b="1" i="0">
                  <a:solidFill>
                    <a:schemeClr val="tx1"/>
                  </a:solidFill>
                  <a:effectLst/>
                  <a:latin typeface="+mn-lt"/>
                  <a:ea typeface="+mn-ea"/>
                  <a:cs typeface="+mn-cs"/>
                </a:rPr>
                <a:t> </a:t>
              </a:r>
              <a:r>
                <a:rPr lang="fi-FI" sz="1100" b="0" i="0">
                  <a:solidFill>
                    <a:schemeClr val="tx1"/>
                  </a:solidFill>
                  <a:effectLst/>
                  <a:latin typeface="+mn-lt"/>
                  <a:ea typeface="+mn-ea"/>
                  <a:cs typeface="+mn-cs"/>
                </a:rPr>
                <a:t>(for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Indicates whether an office is opened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(1 if opened, 0 otherwise).</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Continuous Decision Variables,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(for </a:t>
              </a:r>
              <a:r>
                <a:rPr lang="fi-FI" sz="1100" b="0" i="1">
                  <a:solidFill>
                    <a:schemeClr val="tx1"/>
                  </a:solidFill>
                  <a:effectLst/>
                  <a:latin typeface="+mn-lt"/>
                  <a:ea typeface="+mn-ea"/>
                  <a:cs typeface="+mn-cs"/>
                </a:rPr>
                <a:t>i </a:t>
              </a:r>
              <a:r>
                <a:rPr lang="fi-FI" sz="1100" b="0" i="0">
                  <a:solidFill>
                    <a:schemeClr val="tx1"/>
                  </a:solidFill>
                  <a:effectLst/>
                  <a:latin typeface="+mn-lt"/>
                  <a:ea typeface="+mn-ea"/>
                  <a:cs typeface="+mn-cs"/>
                </a:rPr>
                <a:t>= 1 to 4,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Represents the number of experts transferred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 total, there are 7 + 4 x 7 = 35 decision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costs</a:t>
              </a:r>
              <a:r>
                <a:rPr lang="en-US" sz="1100" baseline="0">
                  <a:solidFill>
                    <a:schemeClr val="tx1"/>
                  </a:solidFill>
                  <a:effectLst/>
                  <a:latin typeface="+mn-lt"/>
                  <a:ea typeface="+mn-ea"/>
                  <a:cs typeface="+mn-cs"/>
                </a:rPr>
                <a:t> of office </a:t>
              </a:r>
              <a:r>
                <a:rPr lang="en-US" sz="1100">
                  <a:solidFill>
                    <a:schemeClr val="tx1"/>
                  </a:solidFill>
                  <a:effectLst/>
                  <a:latin typeface="+mn-lt"/>
                  <a:ea typeface="+mn-ea"/>
                  <a:cs typeface="+mn-cs"/>
                </a:rPr>
                <a:t>startup and experts transfer. Thus, the objective function is:</a:t>
              </a:r>
            </a:p>
            <a:p>
              <a:endParaRPr lang="en-FI">
                <a:effectLst/>
              </a:endParaRPr>
            </a:p>
            <a:p>
              <a:pPr algn="ctr"/>
              <a:r>
                <a:rPr lang="en-US" sz="1100" b="0">
                  <a:solidFill>
                    <a:schemeClr val="tx1"/>
                  </a:solidFill>
                  <a:effectLst/>
                  <a:ea typeface="+mn-ea"/>
                  <a:cs typeface="+mn-cs"/>
                </a:rPr>
                <a:t> </a:t>
              </a:r>
              <a14:m>
                <m:oMath xmlns:m="http://schemas.openxmlformats.org/officeDocument/2006/math">
                  <m:func>
                    <m:funcPr>
                      <m:ctrlPr>
                        <a:rPr lang="en-US" sz="1100" b="0" i="1">
                          <a:solidFill>
                            <a:schemeClr val="tx1"/>
                          </a:solidFill>
                          <a:effectLst/>
                          <a:latin typeface="+mn-lt"/>
                          <a:ea typeface="+mn-ea"/>
                          <a:cs typeface="+mn-cs"/>
                        </a:rPr>
                      </m:ctrlPr>
                    </m:funcPr>
                    <m:fName>
                      <m:r>
                        <m:rPr>
                          <m:sty m:val="p"/>
                        </m:rPr>
                        <a:rPr lang="en-US" sz="1100" b="0" i="0">
                          <a:solidFill>
                            <a:schemeClr val="tx1"/>
                          </a:solidFill>
                          <a:effectLst/>
                          <a:latin typeface="+mn-lt"/>
                          <a:ea typeface="+mn-ea"/>
                          <a:cs typeface="+mn-cs"/>
                        </a:rPr>
                        <m:t>min</m:t>
                      </m:r>
                      <m:r>
                        <a:rPr lang="en-US" sz="1100" b="0" i="1">
                          <a:solidFill>
                            <a:schemeClr val="tx1"/>
                          </a:solidFill>
                          <a:effectLst/>
                          <a:latin typeface="+mn-lt"/>
                          <a:ea typeface="+mn-ea"/>
                          <a:cs typeface="+mn-cs"/>
                        </a:rPr>
                        <m:t> </m:t>
                      </m:r>
                      <m:r>
                        <a:rPr lang="en-US" sz="1100" b="0" i="1">
                          <a:solidFill>
                            <a:schemeClr val="tx1"/>
                          </a:solidFill>
                          <a:effectLst/>
                          <a:latin typeface="+mn-lt"/>
                          <a:ea typeface="+mn-ea"/>
                          <a:cs typeface="+mn-cs"/>
                        </a:rPr>
                        <m:t>𝑧</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0.001</m:t>
                      </m:r>
                      <m:nary>
                        <m:naryPr>
                          <m:chr m:val="∑"/>
                          <m:ctrlPr>
                            <a:rPr lang="en-US" sz="1100" b="0" i="1">
                              <a:solidFill>
                                <a:schemeClr val="tx1"/>
                              </a:solidFill>
                              <a:effectLst/>
                              <a:latin typeface="+mn-lt"/>
                              <a:ea typeface="+mn-ea"/>
                              <a:cs typeface="+mn-cs"/>
                            </a:rPr>
                          </m:ctrlPr>
                        </m:naryPr>
                        <m:sub>
                          <m:r>
                            <m:rPr>
                              <m:brk m:alnAt="23"/>
                            </m:rP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e>
                          </m:nary>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fName>
                    <m:e>
                      <m:r>
                        <a:rPr lang="en-US" sz="1100" b="0" i="1">
                          <a:solidFill>
                            <a:schemeClr val="tx1"/>
                          </a:solidFill>
                          <a:effectLst/>
                          <a:latin typeface="+mn-lt"/>
                          <a:ea typeface="+mn-ea"/>
                          <a:cs typeface="+mn-cs"/>
                        </a:rPr>
                        <m:t>+</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𝑠</m:t>
                              </m:r>
                            </m:e>
                            <m:sub>
                              <m:r>
                                <a:rPr lang="en-US" sz="1100" b="0" i="1">
                                  <a:solidFill>
                                    <a:schemeClr val="tx1"/>
                                  </a:solidFill>
                                  <a:effectLst/>
                                  <a:latin typeface="+mn-lt"/>
                                  <a:ea typeface="+mn-ea"/>
                                  <a:cs typeface="+mn-cs"/>
                                </a:rPr>
                                <m:t>𝑗</m:t>
                              </m:r>
                            </m:sub>
                          </m:sSub>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mn-lt"/>
                                  <a:ea typeface="+mn-ea"/>
                                  <a:cs typeface="+mn-cs"/>
                                </a:rPr>
                                <m:t>𝑗</m:t>
                              </m:r>
                            </m:sub>
                          </m:sSub>
                        </m:e>
                      </m:nary>
                    </m:e>
                  </m:func>
                </m:oMath>
              </a14:m>
              <a:r>
                <a:rPr lang="en-US">
                  <a:effectLst/>
                </a:rPr>
                <a:t> (in Million euros)</a:t>
              </a:r>
            </a:p>
            <a:p>
              <a:pPr algn="l"/>
              <a:endParaRPr lang="fi-FI" sz="1100" b="0" i="0">
                <a:solidFill>
                  <a:schemeClr val="tx1"/>
                </a:solidFill>
                <a:effectLst/>
                <a:latin typeface="+mn-lt"/>
                <a:ea typeface="+mn-ea"/>
                <a:cs typeface="+mn-cs"/>
              </a:endParaRPr>
            </a:p>
            <a:p>
              <a:pPr algn="l"/>
              <a:r>
                <a:rPr lang="fi-FI" sz="1100" b="0" i="0">
                  <a:solidFill>
                    <a:schemeClr val="tx1"/>
                  </a:solidFill>
                  <a:effectLst/>
                  <a:latin typeface="+mn-lt"/>
                  <a:ea typeface="+mn-ea"/>
                  <a:cs typeface="+mn-cs"/>
                </a:rPr>
                <a:t>Where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𝑠</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is the startup cost for opening an office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and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𝑡</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is the transfer cost of an expert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The term 0.001 is used for the expert transfer cost since it is in k-euros</a:t>
              </a:r>
              <a:r>
                <a:rPr lang="fi-FI" sz="1100" b="0" i="0" baseline="0">
                  <a:solidFill>
                    <a:schemeClr val="tx1"/>
                  </a:solidFill>
                  <a:effectLst/>
                  <a:latin typeface="+mn-lt"/>
                  <a:ea typeface="+mn-ea"/>
                  <a:cs typeface="+mn-cs"/>
                </a:rPr>
                <a:t> unit.</a:t>
              </a:r>
              <a:endParaRPr lang="en-FI" i="0">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Number of new offices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total number of new offices opened should be exactly </a:t>
              </a:r>
              <a:r>
                <a:rPr lang="fi-FI" sz="1100" b="0" i="1">
                  <a:solidFill>
                    <a:schemeClr val="tx1"/>
                  </a:solidFill>
                  <a:effectLst/>
                  <a:latin typeface="+mn-lt"/>
                  <a:ea typeface="+mn-ea"/>
                  <a:cs typeface="+mn-cs"/>
                </a:rPr>
                <a:t>n</a:t>
              </a:r>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𝑛</m:t>
                      </m:r>
                    </m:e>
                  </m:nary>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Office establishment hierarchy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with a rank higher than 1, an office can only be established if all cities with lower ranks also have offices.</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This constraint would be implemented as a series of binary inequalities, reflecting the ranking order.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Let's analyze the</a:t>
              </a:r>
              <a:r>
                <a:rPr lang="fi-FI" sz="1100" b="0" i="0" baseline="0">
                  <a:solidFill>
                    <a:schemeClr val="tx1"/>
                  </a:solidFill>
                  <a:effectLst/>
                  <a:latin typeface="+mn-lt"/>
                  <a:ea typeface="+mn-ea"/>
                  <a:cs typeface="+mn-cs"/>
                </a:rPr>
                <a:t> first case to impose a constraint such that Milan office (rank 2) can only be opened if both Madrid and and Vienna (rank 1) offices are both opened. Also, we can multiply the score of Milan by two to observe the pattern</a:t>
              </a:r>
            </a:p>
            <a:p>
              <a:r>
                <a:rPr lang="fi-FI" sz="1100" b="0" i="0" baseline="0">
                  <a:solidFill>
                    <a:schemeClr val="tx1"/>
                  </a:solidFill>
                  <a:effectLst/>
                  <a:latin typeface="+mn-lt"/>
                  <a:ea typeface="+mn-ea"/>
                  <a:cs typeface="+mn-cs"/>
                </a:rPr>
                <a:t>                                             Madrid    Vienna    Milan</a:t>
              </a:r>
            </a:p>
            <a:p>
              <a:r>
                <a:rPr lang="fi-FI" sz="1100" b="0" i="0" baseline="0">
                  <a:solidFill>
                    <a:schemeClr val="tx1"/>
                  </a:solidFill>
                  <a:effectLst/>
                  <a:latin typeface="+mn-lt"/>
                  <a:ea typeface="+mn-ea"/>
                  <a:cs typeface="+mn-cs"/>
                </a:rPr>
                <a:t>Both offices closed                0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Madrid opened             1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Vienna opened             0               1         0 x 2 = 0 (milan = 1 is not allowed)</a:t>
              </a:r>
            </a:p>
            <a:p>
              <a:r>
                <a:rPr lang="fi-FI" sz="1100" b="0" i="0" baseline="0">
                  <a:solidFill>
                    <a:schemeClr val="tx1"/>
                  </a:solidFill>
                  <a:effectLst/>
                  <a:latin typeface="+mn-lt"/>
                  <a:ea typeface="+mn-ea"/>
                  <a:cs typeface="+mn-cs"/>
                </a:rPr>
                <a:t>Both offices opened             1               1          (0 or 1) x 2 = (0 or 2)</a:t>
              </a:r>
            </a:p>
            <a:p>
              <a:endParaRPr lang="fi-FI" sz="1100" b="0" i="0" baseline="0">
                <a:solidFill>
                  <a:schemeClr val="tx1"/>
                </a:solidFill>
                <a:effectLst/>
                <a:latin typeface="+mn-lt"/>
                <a:ea typeface="+mn-ea"/>
                <a:cs typeface="+mn-cs"/>
              </a:endParaRPr>
            </a:p>
            <a:p>
              <a:r>
                <a:rPr lang="fi-FI" sz="1100" b="0" i="0">
                  <a:solidFill>
                    <a:schemeClr val="tx1"/>
                  </a:solidFill>
                  <a:effectLst/>
                  <a:latin typeface="+mn-lt"/>
                  <a:ea typeface="+mn-ea"/>
                  <a:cs typeface="+mn-cs"/>
                </a:rPr>
                <a:t>Therefore, we can obtain this constraint by using this inequality constraint, which ensures Milan is never opened if both offices</a:t>
              </a:r>
              <a:r>
                <a:rPr lang="fi-FI" sz="1100" b="0" i="0" baseline="0">
                  <a:solidFill>
                    <a:schemeClr val="tx1"/>
                  </a:solidFill>
                  <a:effectLst/>
                  <a:latin typeface="+mn-lt"/>
                  <a:ea typeface="+mn-ea"/>
                  <a:cs typeface="+mn-cs"/>
                </a:rPr>
                <a:t> of rank 1 are not opened</a:t>
              </a: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Cambria Math" panose="02040503050406030204" pitchFamily="18" charset="0"/>
                      <a:cs typeface="+mn-cs"/>
                    </a:rPr>
                    <m:t>≥2</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Similarly, we can obtain the additional 2 constraints due to ranking</a:t>
              </a:r>
              <a:r>
                <a:rPr lang="fi-FI" sz="1100" b="0" i="0" baseline="0">
                  <a:solidFill>
                    <a:schemeClr val="tx1"/>
                  </a:solidFill>
                  <a:effectLst/>
                  <a:latin typeface="+mn-lt"/>
                  <a:ea typeface="+mn-ea"/>
                  <a:cs typeface="+mn-cs"/>
                </a:rPr>
                <a:t> (1-2) as follows:</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5</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7</m:t>
                      </m:r>
                    </m:sub>
                  </m:sSub>
                  <m:r>
                    <a:rPr lang="en-US" sz="1100" b="0" i="1">
                      <a:solidFill>
                        <a:schemeClr val="tx1"/>
                      </a:solidFill>
                      <a:effectLst/>
                      <a:latin typeface="+mn-lt"/>
                      <a:ea typeface="+mn-ea"/>
                      <a:cs typeface="+mn-cs"/>
                    </a:rPr>
                    <m:t>≥2</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1</m:t>
                      </m:r>
                    </m:sub>
                  </m:sSub>
                </m:oMath>
              </a14:m>
              <a:r>
                <a:rPr lang="fi-FI" sz="1100" b="0" i="0">
                  <a:solidFill>
                    <a:schemeClr val="tx1"/>
                  </a:solidFill>
                  <a:effectLst/>
                  <a:latin typeface="+mn-lt"/>
                  <a:ea typeface="+mn-ea"/>
                  <a:cs typeface="+mn-cs"/>
                </a:rPr>
                <a:t> (Frankfurt)  </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5</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7</m:t>
                      </m:r>
                    </m:sub>
                  </m:sSub>
                  <m:r>
                    <a:rPr lang="en-US" sz="1100" b="0" i="1">
                      <a:solidFill>
                        <a:schemeClr val="tx1"/>
                      </a:solidFill>
                      <a:effectLst/>
                      <a:latin typeface="+mn-lt"/>
                      <a:ea typeface="+mn-ea"/>
                      <a:cs typeface="+mn-cs"/>
                    </a:rPr>
                    <m:t>≥2</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(Warsaw)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Moving on to ranking</a:t>
              </a:r>
              <a:r>
                <a:rPr lang="fi-FI" sz="1100" b="0" i="0" baseline="0">
                  <a:solidFill>
                    <a:schemeClr val="tx1"/>
                  </a:solidFill>
                  <a:effectLst/>
                  <a:latin typeface="+mn-lt"/>
                  <a:ea typeface="+mn-ea"/>
                  <a:cs typeface="+mn-cs"/>
                </a:rPr>
                <a:t> 2-3, the same logic applies. Since now there are 3 areas of rank 2, the coefficient is now 3 instead of 2. The 2 constraints are derived as </a:t>
              </a:r>
            </a:p>
            <a:p>
              <a:pPr eaLnBrk="1" fontAlgn="auto" latinLnBrk="0" hangingPunct="1"/>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3</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4</m:t>
                      </m:r>
                    </m:sub>
                  </m:sSub>
                </m:oMath>
              </a14:m>
              <a:r>
                <a:rPr lang="fi-FI" sz="1100" b="0" i="0">
                  <a:solidFill>
                    <a:schemeClr val="tx1"/>
                  </a:solidFill>
                  <a:effectLst/>
                  <a:latin typeface="+mn-lt"/>
                  <a:ea typeface="+mn-ea"/>
                  <a:cs typeface="+mn-cs"/>
                </a:rPr>
                <a:t> (Amsterdam)  </a:t>
              </a:r>
              <a:endParaRPr lang="en-FI">
                <a:effectLst/>
              </a:endParaRPr>
            </a:p>
            <a:p>
              <a:pPr eaLnBrk="1" fontAlgn="auto" latinLnBrk="0" hangingPunct="1"/>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1</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2</m:t>
                      </m:r>
                    </m:sub>
                  </m:sSub>
                  <m:r>
                    <a:rPr lang="en-US" sz="1100" b="0" i="1">
                      <a:solidFill>
                        <a:schemeClr val="tx1"/>
                      </a:solidFill>
                      <a:effectLst/>
                      <a:latin typeface="+mn-lt"/>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3</m:t>
                      </m:r>
                    </m:sub>
                  </m:sSub>
                  <m:r>
                    <a:rPr lang="en-US" sz="1100" b="0" i="1">
                      <a:solidFill>
                        <a:schemeClr val="tx1"/>
                      </a:solidFill>
                      <a:effectLst/>
                      <a:latin typeface="+mn-lt"/>
                      <a:ea typeface="+mn-ea"/>
                      <a:cs typeface="+mn-cs"/>
                    </a:rPr>
                    <m:t>≥3</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6</m:t>
                      </m:r>
                    </m:sub>
                  </m:sSub>
                </m:oMath>
              </a14:m>
              <a:r>
                <a:rPr lang="fi-FI" sz="1100" b="0" i="0">
                  <a:solidFill>
                    <a:schemeClr val="tx1"/>
                  </a:solidFill>
                  <a:effectLst/>
                  <a:latin typeface="+mn-lt"/>
                  <a:ea typeface="+mn-ea"/>
                  <a:cs typeface="+mn-cs"/>
                </a:rPr>
                <a:t> (Paris)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Expert Transfer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the sum of experts transferred to that office must meet its required number of experts if it is opened</a:t>
              </a:r>
              <a:r>
                <a:rPr lang="fi-FI" sz="1100" b="0" i="0" baseline="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mn-ea"/>
                      <a:cs typeface="+mn-cs"/>
                    </a:rPr>
                    <m:t>=1</m:t>
                  </m:r>
                </m:oMath>
              </a14:m>
              <a:r>
                <a:rPr lang="fi-FI" sz="1100" b="0" i="0" baseline="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On the other hand, if the office is not open </a:t>
              </a:r>
              <a:r>
                <a:rPr lang="fi-FI" sz="1100" b="0" i="0" baseline="0">
                  <a:solidFill>
                    <a:schemeClr val="tx1"/>
                  </a:solidFill>
                  <a:effectLst/>
                  <a:latin typeface="+mn-lt"/>
                  <a:ea typeface="+mn-ea"/>
                  <a:cs typeface="+mn-cs"/>
                </a:rPr>
                <a:t>(</a:t>
              </a: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𝑗</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0</m:t>
                  </m:r>
                </m:oMath>
              </a14:m>
              <a:r>
                <a:rPr lang="fi-FI" sz="1100" b="0" i="0" baseline="0">
                  <a:solidFill>
                    <a:schemeClr val="tx1"/>
                  </a:solidFill>
                  <a:effectLst/>
                  <a:latin typeface="+mn-lt"/>
                  <a:ea typeface="+mn-ea"/>
                  <a:cs typeface="+mn-cs"/>
                </a:rPr>
                <a:t>), we must ensured that no experts are transferred to that office.</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1</m:t>
                          </m:r>
                        </m:sub>
                      </m:sSub>
                    </m:e>
                  </m:nary>
                  <m:r>
                    <a:rPr lang="en-US" sz="1100" b="0" i="1">
                      <a:solidFill>
                        <a:schemeClr val="tx1"/>
                      </a:solidFill>
                      <a:effectLst/>
                      <a:latin typeface="Cambria Math" panose="02040503050406030204" pitchFamily="18" charset="0"/>
                      <a:ea typeface="+mn-ea"/>
                      <a:cs typeface="+mn-cs"/>
                    </a:rPr>
                    <m:t>=9</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𝑦</m:t>
                      </m:r>
                    </m:e>
                    <m:sub>
                      <m:r>
                        <a:rPr lang="en-US" sz="1100" b="0" i="1">
                          <a:solidFill>
                            <a:schemeClr val="tx1"/>
                          </a:solidFill>
                          <a:effectLst/>
                          <a:latin typeface="Cambria Math" panose="02040503050406030204" pitchFamily="18" charset="0"/>
                          <a:ea typeface="+mn-ea"/>
                          <a:cs typeface="+mn-cs"/>
                        </a:rPr>
                        <m:t>1</m:t>
                      </m:r>
                    </m:sub>
                  </m:sSub>
                </m:oMath>
              </a14:m>
              <a:r>
                <a:rPr lang="fi-FI" sz="1100" b="0" i="0">
                  <a:solidFill>
                    <a:schemeClr val="tx1"/>
                  </a:solidFill>
                  <a:effectLst/>
                  <a:latin typeface="+mn-lt"/>
                  <a:ea typeface="+mn-ea"/>
                  <a:cs typeface="+mn-cs"/>
                </a:rPr>
                <a:t>   (Frankfurt) </a:t>
              </a:r>
            </a:p>
            <a:p>
              <a:pPr/>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2</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14</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2</m:t>
                      </m:r>
                    </m:sub>
                  </m:sSub>
                </m:oMath>
              </a14:m>
              <a:r>
                <a:rPr lang="fi-FI" sz="1100" b="0" i="0">
                  <a:solidFill>
                    <a:schemeClr val="tx1"/>
                  </a:solidFill>
                  <a:effectLst/>
                  <a:latin typeface="+mn-lt"/>
                  <a:ea typeface="+mn-ea"/>
                  <a:cs typeface="+mn-cs"/>
                </a:rPr>
                <a:t> (Warsaw)</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3</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7</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3</m:t>
                      </m:r>
                    </m:sub>
                  </m:sSub>
                </m:oMath>
              </a14:m>
              <a:r>
                <a:rPr lang="fi-FI" sz="1100" b="0" i="0">
                  <a:solidFill>
                    <a:schemeClr val="tx1"/>
                  </a:solidFill>
                  <a:effectLst/>
                  <a:latin typeface="+mn-lt"/>
                  <a:ea typeface="+mn-ea"/>
                  <a:cs typeface="+mn-cs"/>
                </a:rPr>
                <a:t>    (Milan)</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4</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12</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4</m:t>
                      </m:r>
                    </m:sub>
                  </m:sSub>
                </m:oMath>
              </a14:m>
              <a:r>
                <a:rPr lang="fi-FI" sz="1100" b="0" i="0">
                  <a:solidFill>
                    <a:schemeClr val="tx1"/>
                  </a:solidFill>
                  <a:effectLst/>
                  <a:latin typeface="+mn-lt"/>
                  <a:ea typeface="+mn-ea"/>
                  <a:cs typeface="+mn-cs"/>
                </a:rPr>
                <a:t>  (Amsterdam)</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5</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11</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5</m:t>
                      </m:r>
                    </m:sub>
                  </m:sSub>
                </m:oMath>
              </a14:m>
              <a:r>
                <a:rPr lang="fi-FI" sz="1100" b="0" i="0">
                  <a:solidFill>
                    <a:schemeClr val="tx1"/>
                  </a:solidFill>
                  <a:effectLst/>
                  <a:latin typeface="+mn-lt"/>
                  <a:ea typeface="+mn-ea"/>
                  <a:cs typeface="+mn-cs"/>
                </a:rPr>
                <a:t>  (Madrid)</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6</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8</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6</m:t>
                      </m:r>
                    </m:sub>
                  </m:sSub>
                </m:oMath>
              </a14:m>
              <a:r>
                <a:rPr lang="fi-FI" sz="1100" b="0" i="0">
                  <a:solidFill>
                    <a:schemeClr val="tx1"/>
                  </a:solidFill>
                  <a:effectLst/>
                  <a:latin typeface="+mn-lt"/>
                  <a:ea typeface="+mn-ea"/>
                  <a:cs typeface="+mn-cs"/>
                </a:rPr>
                <a:t>    (Paris)</a:t>
              </a:r>
            </a:p>
            <a:p>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4</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7</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18</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Cambria Math" panose="02040503050406030204" pitchFamily="18" charset="0"/>
                          <a:ea typeface="+mn-ea"/>
                          <a:cs typeface="+mn-cs"/>
                        </a:rPr>
                        <m:t>7</m:t>
                      </m:r>
                    </m:sub>
                  </m:sSub>
                </m:oMath>
              </a14:m>
              <a:r>
                <a:rPr lang="fi-FI" sz="1100" b="0" i="0">
                  <a:solidFill>
                    <a:schemeClr val="tx1"/>
                  </a:solidFill>
                  <a:effectLst/>
                  <a:latin typeface="+mn-lt"/>
                  <a:ea typeface="+mn-ea"/>
                  <a:cs typeface="+mn-cs"/>
                </a:rPr>
                <a:t>  (Vienna)</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Expert Availability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experts transferred from a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must not exceed the number of experts available in that office.</a:t>
              </a:r>
            </a:p>
            <a:p>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Cambria Math" panose="02040503050406030204" pitchFamily="18" charset="0"/>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mn-lt"/>
                              <a:ea typeface="+mn-ea"/>
                              <a:cs typeface="+mn-cs"/>
                            </a:rPr>
                            <m:t>𝑗</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24</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(Helsinki)</a:t>
              </a:r>
              <a:r>
                <a:rPr lang="fi-FI" sz="1100" b="0" i="0">
                  <a:solidFill>
                    <a:schemeClr val="tx1"/>
                  </a:solidFill>
                  <a:effectLst/>
                  <a:latin typeface="+mn-lt"/>
                  <a:ea typeface="+mn-ea"/>
                  <a:cs typeface="+mn-cs"/>
                </a:rPr>
                <a:t>    </a:t>
              </a:r>
              <a:endParaRPr lang="fi-FI" sz="1100" b="0" i="1">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𝑗</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19</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(Stockholm)</a:t>
              </a:r>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𝑗</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16</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(Oslo)</a:t>
              </a:r>
              <a:endParaRPr lang="fi-FI" sz="1100" b="0" i="0">
                <a:solidFill>
                  <a:schemeClr val="tx1"/>
                </a:solidFill>
                <a:effectLst/>
                <a:latin typeface="+mn-lt"/>
                <a:ea typeface="+mn-ea"/>
                <a:cs typeface="+mn-cs"/>
              </a:endParaRPr>
            </a:p>
            <a:p>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7</m:t>
                      </m:r>
                    </m:sup>
                    <m:e>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4</m:t>
                          </m:r>
                          <m:r>
                            <a:rPr lang="en-US" sz="1100" b="0" i="1">
                              <a:solidFill>
                                <a:schemeClr val="tx1"/>
                              </a:solidFill>
                              <a:effectLst/>
                              <a:latin typeface="+mn-lt"/>
                              <a:ea typeface="+mn-ea"/>
                              <a:cs typeface="+mn-cs"/>
                            </a:rPr>
                            <m:t>𝑗</m:t>
                          </m:r>
                        </m:sub>
                      </m:sSub>
                    </m:e>
                  </m:nary>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21</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(Vilna)</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Binary and Non-Negativity Constraints:</a:t>
              </a:r>
            </a:p>
            <a:p>
              <a:endParaRPr lang="en-US" sz="1100" b="0" i="1">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𝑦</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d>
                    <m:dPr>
                      <m:begChr m:val="{"/>
                      <m:endChr m:val="}"/>
                      <m:ctrlPr>
                        <a:rPr lang="en-US" sz="1100" b="0" i="1">
                          <a:solidFill>
                            <a:schemeClr val="tx1"/>
                          </a:solidFill>
                          <a:effectLst/>
                          <a:latin typeface="Cambria Math" panose="02040503050406030204" pitchFamily="18" charset="0"/>
                          <a:ea typeface="Cambria Math" panose="02040503050406030204" pitchFamily="18" charset="0"/>
                          <a:cs typeface="+mn-cs"/>
                        </a:rPr>
                      </m:ctrlPr>
                    </m:dPr>
                    <m:e>
                      <m:r>
                        <a:rPr lang="en-US" sz="1100" b="0" i="1">
                          <a:solidFill>
                            <a:schemeClr val="tx1"/>
                          </a:solidFill>
                          <a:effectLst/>
                          <a:latin typeface="Cambria Math" panose="02040503050406030204" pitchFamily="18" charset="0"/>
                          <a:ea typeface="Cambria Math" panose="02040503050406030204" pitchFamily="18" charset="0"/>
                          <a:cs typeface="+mn-cs"/>
                        </a:rPr>
                        <m:t>0;1</m:t>
                      </m:r>
                    </m:e>
                  </m:d>
                </m:oMath>
              </a14:m>
              <a:r>
                <a:rPr lang="fi-FI" sz="1100" b="0" i="0">
                  <a:solidFill>
                    <a:schemeClr val="tx1"/>
                  </a:solidFill>
                  <a:effectLst/>
                  <a:latin typeface="+mn-lt"/>
                  <a:ea typeface="+mn-ea"/>
                  <a:cs typeface="+mn-cs"/>
                </a:rPr>
                <a:t>      for all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j</m:t>
                  </m:r>
                  <m:r>
                    <a:rPr lang="en-US" sz="1100" b="0" i="1">
                      <a:solidFill>
                        <a:schemeClr val="tx1"/>
                      </a:solidFill>
                      <a:effectLst/>
                      <a:latin typeface="+mn-lt"/>
                      <a:ea typeface="+mn-ea"/>
                      <a:cs typeface="+mn-cs"/>
                    </a:rPr>
                    <m:t>∈</m:t>
                  </m:r>
                  <m:d>
                    <m:dPr>
                      <m:begChr m:val="{"/>
                      <m:endChr m:val="}"/>
                      <m:ctrlPr>
                        <a:rPr lang="en-US" sz="1100" b="0" i="1">
                          <a:solidFill>
                            <a:schemeClr val="tx1"/>
                          </a:solidFill>
                          <a:effectLst/>
                          <a:latin typeface="+mn-lt"/>
                          <a:ea typeface="+mn-ea"/>
                          <a:cs typeface="+mn-cs"/>
                        </a:rPr>
                      </m:ctrlPr>
                    </m:dPr>
                    <m:e>
                      <m:r>
                        <a:rPr lang="en-US" sz="1100" b="0" i="1">
                          <a:solidFill>
                            <a:schemeClr val="tx1"/>
                          </a:solidFill>
                          <a:effectLst/>
                          <a:latin typeface="+mn-lt"/>
                          <a:ea typeface="+mn-ea"/>
                          <a:cs typeface="+mn-cs"/>
                        </a:rPr>
                        <m:t>1</m:t>
                      </m:r>
                      <m:r>
                        <a:rPr lang="en-US" sz="1100" b="0" i="1">
                          <a:solidFill>
                            <a:schemeClr val="tx1"/>
                          </a:solidFill>
                          <a:effectLst/>
                          <a:latin typeface="Cambria Math" panose="02040503050406030204" pitchFamily="18" charset="0"/>
                          <a:ea typeface="+mn-ea"/>
                          <a:cs typeface="+mn-cs"/>
                        </a:rPr>
                        <m:t>;2;3;4;5;6;7</m:t>
                      </m:r>
                    </m:e>
                  </m:d>
                </m:oMath>
              </a14:m>
              <a:r>
                <a:rPr lang="fi-FI" sz="1100" b="0" i="0">
                  <a:solidFill>
                    <a:schemeClr val="tx1"/>
                  </a:solidFill>
                  <a:effectLst/>
                  <a:latin typeface="+mn-lt"/>
                  <a:ea typeface="+mn-ea"/>
                  <a:cs typeface="+mn-cs"/>
                </a:rPr>
                <a:t>.</a:t>
              </a: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a14:m>
              <a:r>
                <a:rPr lang="fi-FI" sz="1100" b="0" i="0">
                  <a:solidFill>
                    <a:schemeClr val="tx1"/>
                  </a:solidFill>
                  <a:effectLst/>
                  <a:latin typeface="+mn-lt"/>
                  <a:ea typeface="+mn-ea"/>
                  <a:cs typeface="+mn-cs"/>
                </a:rPr>
                <a:t>            for all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i</m:t>
                  </m:r>
                  <m:r>
                    <a:rPr lang="en-US" sz="1100" b="0" i="1">
                      <a:solidFill>
                        <a:schemeClr val="tx1"/>
                      </a:solidFill>
                      <a:effectLst/>
                      <a:latin typeface="+mn-lt"/>
                      <a:ea typeface="+mn-ea"/>
                      <a:cs typeface="+mn-cs"/>
                    </a:rPr>
                    <m:t>∈</m:t>
                  </m:r>
                  <m:d>
                    <m:dPr>
                      <m:begChr m:val="{"/>
                      <m:endChr m:val="}"/>
                      <m:ctrlPr>
                        <a:rPr lang="en-US" sz="1100" b="0" i="1">
                          <a:solidFill>
                            <a:schemeClr val="tx1"/>
                          </a:solidFill>
                          <a:effectLst/>
                          <a:latin typeface="+mn-lt"/>
                          <a:ea typeface="+mn-ea"/>
                          <a:cs typeface="+mn-cs"/>
                        </a:rPr>
                      </m:ctrlPr>
                    </m:dPr>
                    <m:e>
                      <m:r>
                        <a:rPr lang="en-US" sz="1100" b="0" i="1">
                          <a:solidFill>
                            <a:schemeClr val="tx1"/>
                          </a:solidFill>
                          <a:effectLst/>
                          <a:latin typeface="+mn-lt"/>
                          <a:ea typeface="+mn-ea"/>
                          <a:cs typeface="+mn-cs"/>
                        </a:rPr>
                        <m:t>1;2;3;4</m:t>
                      </m:r>
                    </m:e>
                  </m:d>
                </m:oMath>
              </a14:m>
              <a:r>
                <a:rPr lang="fi-FI" sz="1100" b="0" i="0">
                  <a:solidFill>
                    <a:schemeClr val="tx1"/>
                  </a:solidFill>
                  <a:effectLst/>
                  <a:latin typeface="+mn-lt"/>
                  <a:ea typeface="+mn-ea"/>
                  <a:cs typeface="+mn-cs"/>
                </a:rPr>
                <a:t> and </a:t>
              </a:r>
              <a14:m>
                <m:oMath xmlns:m="http://schemas.openxmlformats.org/officeDocument/2006/math">
                  <m:r>
                    <m:rPr>
                      <m:sty m:val="p"/>
                    </m:rPr>
                    <a:rPr lang="en-US" sz="1100" b="0" i="0">
                      <a:solidFill>
                        <a:schemeClr val="tx1"/>
                      </a:solidFill>
                      <a:effectLst/>
                      <a:latin typeface="+mn-lt"/>
                      <a:ea typeface="+mn-ea"/>
                      <a:cs typeface="+mn-cs"/>
                    </a:rPr>
                    <m:t>j</m:t>
                  </m:r>
                  <m:r>
                    <a:rPr lang="en-US" sz="1100" b="0" i="1">
                      <a:solidFill>
                        <a:schemeClr val="tx1"/>
                      </a:solidFill>
                      <a:effectLst/>
                      <a:latin typeface="+mn-lt"/>
                      <a:ea typeface="+mn-ea"/>
                      <a:cs typeface="+mn-cs"/>
                    </a:rPr>
                    <m:t>∈</m:t>
                  </m:r>
                  <m:d>
                    <m:dPr>
                      <m:begChr m:val="{"/>
                      <m:endChr m:val="}"/>
                      <m:ctrlPr>
                        <a:rPr lang="en-US" sz="1100" b="0" i="1">
                          <a:solidFill>
                            <a:schemeClr val="tx1"/>
                          </a:solidFill>
                          <a:effectLst/>
                          <a:latin typeface="+mn-lt"/>
                          <a:ea typeface="+mn-ea"/>
                          <a:cs typeface="+mn-cs"/>
                        </a:rPr>
                      </m:ctrlPr>
                    </m:dPr>
                    <m:e>
                      <m:r>
                        <a:rPr lang="en-US" sz="1100" b="0" i="1">
                          <a:solidFill>
                            <a:schemeClr val="tx1"/>
                          </a:solidFill>
                          <a:effectLst/>
                          <a:latin typeface="+mn-lt"/>
                          <a:ea typeface="+mn-ea"/>
                          <a:cs typeface="+mn-cs"/>
                        </a:rPr>
                        <m:t>1;2;3;4;5;6;7</m:t>
                      </m:r>
                    </m:e>
                  </m:d>
                </m:oMath>
              </a14:m>
              <a:r>
                <a:rPr lang="fi-FI" sz="1100" b="0" i="0">
                  <a:solidFill>
                    <a:schemeClr val="tx1"/>
                  </a:solidFill>
                  <a:effectLst/>
                  <a:latin typeface="+mn-lt"/>
                  <a:ea typeface="+mn-ea"/>
                  <a:cs typeface="+mn-cs"/>
                </a:rPr>
                <a: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a:t>
              </a:r>
              <a:r>
                <a:rPr lang="en-US" sz="1100">
                  <a:solidFill>
                    <a:srgbClr val="FF0000"/>
                  </a:solidFill>
                  <a:effectLst/>
                  <a:latin typeface="+mn-lt"/>
                  <a:ea typeface="+mn-ea"/>
                  <a:cs typeface="+mn-cs"/>
                </a:rPr>
                <a:t>The board decides the budget for the expansion to be 22 million euros. </a:t>
              </a:r>
              <a:r>
                <a:rPr lang="en-US" sz="1100" b="1">
                  <a:solidFill>
                    <a:srgbClr val="FF0000"/>
                  </a:solidFill>
                  <a:effectLst/>
                  <a:latin typeface="+mn-lt"/>
                  <a:ea typeface="+mn-ea"/>
                  <a:cs typeface="+mn-cs"/>
                </a:rPr>
                <a:t> </a:t>
              </a:r>
              <a:r>
                <a:rPr lang="en-US" sz="1100">
                  <a:solidFill>
                    <a:srgbClr val="FF0000"/>
                  </a:solidFill>
                  <a:effectLst/>
                  <a:latin typeface="+mn-lt"/>
                  <a:ea typeface="+mn-ea"/>
                  <a:cs typeface="+mn-cs"/>
                </a:rPr>
                <a:t>Implement the MILP model on the spreadsheet</a:t>
              </a:r>
              <a:r>
                <a:rPr lang="en-US" sz="1100" baseline="0">
                  <a:solidFill>
                    <a:srgbClr val="FF0000"/>
                  </a:solidFill>
                  <a:effectLst/>
                  <a:latin typeface="+mn-lt"/>
                  <a:ea typeface="+mn-ea"/>
                  <a:cs typeface="+mn-cs"/>
                </a:rPr>
                <a:t> and use it </a:t>
              </a:r>
              <a:r>
                <a:rPr lang="en-US" sz="1100">
                  <a:solidFill>
                    <a:srgbClr val="FF0000"/>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[HINT: solve the model repeatedly for decreasing values on </a:t>
              </a:r>
              <a14:m>
                <m:oMath xmlns:m="http://schemas.openxmlformats.org/officeDocument/2006/math">
                  <m:r>
                    <a:rPr lang="en-US" sz="1100" i="1">
                      <a:solidFill>
                        <a:srgbClr val="FF0000"/>
                      </a:solidFill>
                      <a:effectLst/>
                      <a:latin typeface="Cambria Math" panose="02040503050406030204" pitchFamily="18" charset="0"/>
                      <a:ea typeface="+mn-ea"/>
                      <a:cs typeface="+mn-cs"/>
                    </a:rPr>
                    <m:t>𝑛</m:t>
                  </m:r>
                </m:oMath>
              </a14:m>
              <a:r>
                <a:rPr lang="en-US" sz="1100">
                  <a:solidFill>
                    <a:srgbClr val="FF0000"/>
                  </a:solidFill>
                  <a:effectLst/>
                  <a:latin typeface="+mn-lt"/>
                  <a:ea typeface="+mn-ea"/>
                  <a:cs typeface="+mn-cs"/>
                </a:rPr>
                <a:t> until</a:t>
              </a:r>
              <a:r>
                <a:rPr lang="en-US" sz="1100" baseline="0">
                  <a:solidFill>
                    <a:srgbClr val="FF0000"/>
                  </a:solidFill>
                  <a:effectLst/>
                  <a:latin typeface="+mn-lt"/>
                  <a:ea typeface="+mn-ea"/>
                  <a:cs typeface="+mn-cs"/>
                </a:rPr>
                <a:t> the optimal cost does not exceed the budget]</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MILP model on the spreadsheet has been implemented on the right. Now we can run from N = 7 to N = 1 to observe the minimm cost of establishing new offices to the cities:</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N = 7   =&gt;   total optimal costs   =   36.252 million Euros (all citieis are chosen)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6   =&gt;   total optimal costs   =   31.6305 million Euros (Amsterdam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5   =&gt;   total optimal costs   =   27.9405 million Euros (Amsterdam, Paris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4   =&gt;   total optimal costs   =   21.2865 million Euros (Amsterdam, Paris, Warsaw not chosen) &lt; 22 million Euros budget (answer)</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3   =&gt;   total optimal costs   =   16.545 million Euros (only Madrid, Vienna, Franfurt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2   =&gt;   total optimal costs   =   13.4925 million Euros (only Madrid, Vienna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1   =&gt;   total optimal costs   =   5.5125 million Euros (only Madrid</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maximum nuber of offices that can be established is </a:t>
              </a:r>
              <a:r>
                <a:rPr lang="en-US" sz="1100" b="1">
                  <a:solidFill>
                    <a:schemeClr val="tx1"/>
                  </a:solidFill>
                  <a:effectLst/>
                  <a:latin typeface="+mn-lt"/>
                  <a:ea typeface="+mn-ea"/>
                  <a:cs typeface="+mn-cs"/>
                </a:rPr>
                <a:t>N = 4</a:t>
              </a:r>
              <a:r>
                <a:rPr lang="en-US"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cities in which the new offices should be established are </a:t>
              </a:r>
              <a:r>
                <a:rPr lang="en-US" sz="1100" b="1" i="0" baseline="0">
                  <a:solidFill>
                    <a:schemeClr val="tx1"/>
                  </a:solidFill>
                  <a:effectLst/>
                  <a:latin typeface="+mn-lt"/>
                  <a:ea typeface="+mn-ea"/>
                  <a:cs typeface="+mn-cs"/>
                </a:rPr>
                <a:t>Madrid, Vienna, Frankfurt, and Milan</a:t>
              </a:r>
              <a:endParaRPr lang="en-US" sz="1100" b="1"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minimal cost of establishing new offices to these cities: </a:t>
              </a:r>
              <a:r>
                <a:rPr lang="en-US" sz="1100" b="1">
                  <a:solidFill>
                    <a:schemeClr val="tx1"/>
                  </a:solidFill>
                  <a:effectLst/>
                  <a:latin typeface="+mn-lt"/>
                  <a:ea typeface="+mn-ea"/>
                  <a:cs typeface="+mn-cs"/>
                </a:rPr>
                <a:t>21.2865 million Euros</a:t>
              </a:r>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The component costs are</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start</a:t>
              </a:r>
              <a:r>
                <a:rPr lang="en-US" sz="1100" baseline="0">
                  <a:solidFill>
                    <a:schemeClr val="tx1"/>
                  </a:solidFill>
                  <a:effectLst/>
                  <a:latin typeface="+mn-lt"/>
                  <a:ea typeface="+mn-ea"/>
                  <a:cs typeface="+mn-cs"/>
                </a:rPr>
                <a:t>-up cost: 19.2 </a:t>
              </a:r>
              <a:r>
                <a:rPr lang="en-US" sz="1100">
                  <a:solidFill>
                    <a:schemeClr val="tx1"/>
                  </a:solidFill>
                  <a:effectLst/>
                  <a:latin typeface="+mn-lt"/>
                  <a:ea typeface="+mn-ea"/>
                  <a:cs typeface="+mn-cs"/>
                </a:rPr>
                <a:t>million Euros</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expert transferring costs: 2.0865 </a:t>
              </a:r>
              <a:r>
                <a:rPr lang="en-US" sz="1100">
                  <a:solidFill>
                    <a:schemeClr val="tx1"/>
                  </a:solidFill>
                  <a:effectLst/>
                  <a:latin typeface="+mn-lt"/>
                  <a:ea typeface="+mn-ea"/>
                  <a:cs typeface="+mn-cs"/>
                </a:rPr>
                <a:t>million Euros</a:t>
              </a:r>
            </a:p>
            <a:p>
              <a:pPr eaLnBrk="1" fontAlgn="auto" latinLnBrk="0" hangingPunct="1"/>
              <a:endParaRPr lang="en-US" sz="1600" b="1" baseline="0"/>
            </a:p>
            <a:p>
              <a:endParaRPr lang="en-US" sz="1600" b="1" baseline="0"/>
            </a:p>
          </xdr:txBody>
        </xdr:sp>
      </mc:Choice>
      <mc:Fallback>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9102" y="523187"/>
              <a:ext cx="9740612" cy="2149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(a): </a:t>
              </a:r>
              <a:r>
                <a:rPr lang="en-US" sz="1100">
                  <a:solidFill>
                    <a:srgbClr val="FF0000"/>
                  </a:solidFill>
                  <a:effectLst/>
                  <a:latin typeface="+mn-lt"/>
                  <a:ea typeface="+mn-ea"/>
                  <a:cs typeface="+mn-cs"/>
                </a:rPr>
                <a:t>Formulate mathematically a MILP model that for a prespecified number of new offices </a:t>
              </a:r>
              <a:r>
                <a:rPr lang="en-US" sz="1100" i="0">
                  <a:solidFill>
                    <a:srgbClr val="FF0000"/>
                  </a:solidFill>
                  <a:effectLst/>
                  <a:latin typeface="Cambria Math" panose="02040503050406030204" pitchFamily="18" charset="0"/>
                  <a:ea typeface="+mn-ea"/>
                  <a:cs typeface="+mn-cs"/>
                </a:rPr>
                <a:t>𝑛</a:t>
              </a:r>
              <a:r>
                <a:rPr lang="en-US" sz="1100">
                  <a:solidFill>
                    <a:srgbClr val="FF0000"/>
                  </a:solidFill>
                  <a:effectLst/>
                  <a:latin typeface="+mn-lt"/>
                  <a:ea typeface="+mn-ea"/>
                  <a:cs typeface="+mn-cs"/>
                </a:rPr>
                <a:t> determines </a:t>
              </a:r>
            </a:p>
            <a:p>
              <a:r>
                <a:rPr lang="en-US" sz="1100">
                  <a:solidFill>
                    <a:srgbClr val="FF0000"/>
                  </a:solidFill>
                  <a:effectLst/>
                  <a:latin typeface="+mn-lt"/>
                  <a:ea typeface="+mn-ea"/>
                  <a:cs typeface="+mn-cs"/>
                </a:rPr>
                <a:t>(i) the cities in which the new offices should be established and </a:t>
              </a:r>
            </a:p>
            <a:p>
              <a:r>
                <a:rPr lang="en-US" sz="1100">
                  <a:solidFill>
                    <a:srgbClr val="FF0000"/>
                  </a:solidFill>
                  <a:effectLst/>
                  <a:latin typeface="+mn-lt"/>
                  <a:ea typeface="+mn-ea"/>
                  <a:cs typeface="+mn-cs"/>
                </a:rPr>
                <a:t>(ii) how experts from the current offices are transferred to these new offices so that total costs (i.e., startup and transfer) are minimized. Use the binary decision variables </a:t>
              </a:r>
              <a:r>
                <a:rPr lang="en-US" sz="1100" i="0">
                  <a:solidFill>
                    <a:srgbClr val="FF0000"/>
                  </a:solidFill>
                  <a:effectLst/>
                  <a:latin typeface="Cambria Math" panose="02040503050406030204" pitchFamily="18" charset="0"/>
                  <a:ea typeface="+mn-ea"/>
                  <a:cs typeface="+mn-cs"/>
                </a:rPr>
                <a:t>𝑦</a:t>
              </a:r>
              <a:r>
                <a:rPr lang="fi-FI" sz="1100" i="0">
                  <a:solidFill>
                    <a:srgbClr val="FF0000"/>
                  </a:solidFill>
                  <a:effectLst/>
                  <a:latin typeface="Cambria Math" panose="02040503050406030204" pitchFamily="18" charset="0"/>
                  <a:ea typeface="+mn-ea"/>
                  <a:cs typeface="+mn-cs"/>
                </a:rPr>
                <a:t>_</a:t>
              </a:r>
              <a:r>
                <a:rPr lang="en-US" sz="1100" i="0">
                  <a:solidFill>
                    <a:srgbClr val="FF0000"/>
                  </a:solidFill>
                  <a:effectLst/>
                  <a:latin typeface="Cambria Math" panose="02040503050406030204" pitchFamily="18" charset="0"/>
                  <a:ea typeface="+mn-ea"/>
                  <a:cs typeface="+mn-cs"/>
                </a:rPr>
                <a:t>𝑗</a:t>
              </a:r>
              <a:r>
                <a:rPr lang="en-US" sz="1100">
                  <a:solidFill>
                    <a:srgbClr val="FF0000"/>
                  </a:solidFill>
                  <a:effectLst/>
                  <a:latin typeface="+mn-lt"/>
                  <a:ea typeface="+mn-ea"/>
                  <a:cs typeface="+mn-cs"/>
                </a:rPr>
                <a:t> and continuous decision variables </a:t>
              </a:r>
              <a:r>
                <a:rPr lang="en-US" sz="1100" i="0">
                  <a:solidFill>
                    <a:srgbClr val="FF0000"/>
                  </a:solidFill>
                  <a:effectLst/>
                  <a:latin typeface="Cambria Math" panose="02040503050406030204" pitchFamily="18" charset="0"/>
                  <a:ea typeface="+mn-ea"/>
                  <a:cs typeface="+mn-cs"/>
                </a:rPr>
                <a:t>𝑥</a:t>
              </a:r>
              <a:r>
                <a:rPr lang="fi-FI" sz="1100" i="0">
                  <a:solidFill>
                    <a:srgbClr val="FF0000"/>
                  </a:solidFill>
                  <a:effectLst/>
                  <a:latin typeface="Cambria Math" panose="02040503050406030204" pitchFamily="18" charset="0"/>
                  <a:ea typeface="+mn-ea"/>
                  <a:cs typeface="+mn-cs"/>
                </a:rPr>
                <a:t>_</a:t>
              </a:r>
              <a:r>
                <a:rPr lang="en-US" sz="1100" i="0">
                  <a:solidFill>
                    <a:srgbClr val="FF0000"/>
                  </a:solidFill>
                  <a:effectLst/>
                  <a:latin typeface="Cambria Math" panose="02040503050406030204" pitchFamily="18" charset="0"/>
                  <a:ea typeface="+mn-ea"/>
                  <a:cs typeface="+mn-cs"/>
                </a:rPr>
                <a:t>𝑖𝑗</a:t>
              </a:r>
              <a:r>
                <a:rPr lang="en-US" sz="1100">
                  <a:solidFill>
                    <a:srgbClr val="FF0000"/>
                  </a:solidFill>
                  <a:effectLst/>
                  <a:latin typeface="+mn-lt"/>
                  <a:ea typeface="+mn-ea"/>
                  <a:cs typeface="+mn-cs"/>
                </a:rPr>
                <a:t>, where </a:t>
              </a:r>
              <a:r>
                <a:rPr lang="en-US" sz="1100" i="0">
                  <a:solidFill>
                    <a:srgbClr val="FF0000"/>
                  </a:solidFill>
                  <a:effectLst/>
                  <a:latin typeface="Cambria Math" panose="02040503050406030204" pitchFamily="18" charset="0"/>
                  <a:ea typeface="+mn-ea"/>
                  <a:cs typeface="+mn-cs"/>
                </a:rPr>
                <a:t>𝑗∈</a:t>
              </a:r>
              <a:r>
                <a:rPr lang="fi-FI" sz="1100" i="0">
                  <a:solidFill>
                    <a:srgbClr val="FF0000"/>
                  </a:solidFill>
                  <a:effectLst/>
                  <a:latin typeface="Cambria Math" panose="02040503050406030204" pitchFamily="18" charset="0"/>
                  <a:ea typeface="+mn-ea"/>
                  <a:cs typeface="+mn-cs"/>
                </a:rPr>
                <a:t>{</a:t>
              </a:r>
              <a:r>
                <a:rPr lang="en-US" sz="1100" i="0">
                  <a:solidFill>
                    <a:srgbClr val="FF0000"/>
                  </a:solidFill>
                  <a:effectLst/>
                  <a:latin typeface="Cambria Math" panose="02040503050406030204" pitchFamily="18" charset="0"/>
                  <a:ea typeface="+mn-ea"/>
                  <a:cs typeface="+mn-cs"/>
                </a:rPr>
                <a:t>1,…,7}</a:t>
              </a:r>
              <a:r>
                <a:rPr lang="en-US" sz="1100">
                  <a:solidFill>
                    <a:srgbClr val="FF0000"/>
                  </a:solidFill>
                  <a:effectLst/>
                  <a:latin typeface="+mn-lt"/>
                  <a:ea typeface="+mn-ea"/>
                  <a:cs typeface="+mn-cs"/>
                </a:rPr>
                <a:t> and </a:t>
              </a:r>
              <a:r>
                <a:rPr lang="en-US" sz="1100" i="0">
                  <a:solidFill>
                    <a:srgbClr val="FF0000"/>
                  </a:solidFill>
                  <a:effectLst/>
                  <a:latin typeface="Cambria Math" panose="02040503050406030204" pitchFamily="18" charset="0"/>
                  <a:ea typeface="+mn-ea"/>
                  <a:cs typeface="+mn-cs"/>
                </a:rPr>
                <a:t>𝑖∈{1, …,4}</a:t>
              </a:r>
              <a:r>
                <a:rPr lang="en-US" sz="1100">
                  <a:solidFill>
                    <a:srgbClr val="FF0000"/>
                  </a:solidFill>
                  <a:effectLst/>
                  <a:latin typeface="+mn-lt"/>
                  <a:ea typeface="+mn-ea"/>
                  <a:cs typeface="+mn-cs"/>
                </a:rPr>
                <a:t>.  (4pts) </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Mixed</a:t>
              </a:r>
              <a:r>
                <a:rPr lang="fi-FI" sz="1100" b="1" i="0" baseline="0">
                  <a:solidFill>
                    <a:schemeClr val="tx1"/>
                  </a:solidFill>
                  <a:effectLst/>
                  <a:latin typeface="+mn-lt"/>
                  <a:ea typeface="+mn-ea"/>
                  <a:cs typeface="+mn-cs"/>
                </a:rPr>
                <a:t> Integer</a:t>
              </a:r>
              <a:r>
                <a:rPr lang="fi-FI" sz="1100" b="1" i="0">
                  <a:solidFill>
                    <a:schemeClr val="tx1"/>
                  </a:solidFill>
                  <a:effectLst/>
                  <a:latin typeface="+mn-lt"/>
                  <a:ea typeface="+mn-ea"/>
                  <a:cs typeface="+mn-cs"/>
                </a:rPr>
                <a:t> Linear Programming (MILP)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Binary Decision Variables, </a:t>
              </a:r>
              <a:r>
                <a:rPr lang="en-US" sz="1100" b="0" i="0">
                  <a:solidFill>
                    <a:schemeClr val="tx1"/>
                  </a:solidFill>
                  <a:effectLst/>
                  <a:latin typeface="+mn-lt"/>
                  <a:ea typeface="+mn-ea"/>
                  <a:cs typeface="+mn-cs"/>
                </a:rPr>
                <a:t>𝑦_𝑗</a:t>
              </a:r>
              <a:r>
                <a:rPr lang="fi-FI" sz="1100" b="1" i="0">
                  <a:solidFill>
                    <a:schemeClr val="tx1"/>
                  </a:solidFill>
                  <a:effectLst/>
                  <a:latin typeface="+mn-lt"/>
                  <a:ea typeface="+mn-ea"/>
                  <a:cs typeface="+mn-cs"/>
                </a:rPr>
                <a:t> </a:t>
              </a:r>
              <a:r>
                <a:rPr lang="fi-FI" sz="1100" b="0" i="0">
                  <a:solidFill>
                    <a:schemeClr val="tx1"/>
                  </a:solidFill>
                  <a:effectLst/>
                  <a:latin typeface="+mn-lt"/>
                  <a:ea typeface="+mn-ea"/>
                  <a:cs typeface="+mn-cs"/>
                </a:rPr>
                <a:t>(for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Indicates whether an office is opened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(1 if opened, 0 otherwise).</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Continuous Decision Variables, </a:t>
              </a:r>
              <a:r>
                <a:rPr lang="en-US" sz="1100" b="0" i="0">
                  <a:solidFill>
                    <a:schemeClr val="tx1"/>
                  </a:solidFill>
                  <a:effectLst/>
                  <a:latin typeface="+mn-lt"/>
                  <a:ea typeface="+mn-ea"/>
                  <a:cs typeface="+mn-cs"/>
                </a:rPr>
                <a:t>𝑥_𝑖𝑗</a:t>
              </a:r>
              <a:r>
                <a:rPr lang="fi-FI" sz="1100" b="0" i="0">
                  <a:solidFill>
                    <a:schemeClr val="tx1"/>
                  </a:solidFill>
                  <a:effectLst/>
                  <a:latin typeface="+mn-lt"/>
                  <a:ea typeface="+mn-ea"/>
                  <a:cs typeface="+mn-cs"/>
                </a:rPr>
                <a:t> (for </a:t>
              </a:r>
              <a:r>
                <a:rPr lang="fi-FI" sz="1100" b="0" i="1">
                  <a:solidFill>
                    <a:schemeClr val="tx1"/>
                  </a:solidFill>
                  <a:effectLst/>
                  <a:latin typeface="+mn-lt"/>
                  <a:ea typeface="+mn-ea"/>
                  <a:cs typeface="+mn-cs"/>
                </a:rPr>
                <a:t>i </a:t>
              </a:r>
              <a:r>
                <a:rPr lang="fi-FI" sz="1100" b="0" i="0">
                  <a:solidFill>
                    <a:schemeClr val="tx1"/>
                  </a:solidFill>
                  <a:effectLst/>
                  <a:latin typeface="+mn-lt"/>
                  <a:ea typeface="+mn-ea"/>
                  <a:cs typeface="+mn-cs"/>
                </a:rPr>
                <a:t>= 1 to 4,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 1 to 7):</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Represents the number of experts transferred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 total, there are 7 + 4 x 7 = 35 decision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objective is to minimize the total costs</a:t>
              </a:r>
              <a:r>
                <a:rPr lang="en-US" sz="1100" baseline="0">
                  <a:solidFill>
                    <a:schemeClr val="tx1"/>
                  </a:solidFill>
                  <a:effectLst/>
                  <a:latin typeface="+mn-lt"/>
                  <a:ea typeface="+mn-ea"/>
                  <a:cs typeface="+mn-cs"/>
                </a:rPr>
                <a:t> of office </a:t>
              </a:r>
              <a:r>
                <a:rPr lang="en-US" sz="1100">
                  <a:solidFill>
                    <a:schemeClr val="tx1"/>
                  </a:solidFill>
                  <a:effectLst/>
                  <a:latin typeface="+mn-lt"/>
                  <a:ea typeface="+mn-ea"/>
                  <a:cs typeface="+mn-cs"/>
                </a:rPr>
                <a:t>startup and experts transfer. Thus, the objective function is:</a:t>
              </a:r>
            </a:p>
            <a:p>
              <a:endParaRPr lang="en-FI">
                <a:effectLst/>
              </a:endParaRPr>
            </a:p>
            <a:p>
              <a:pPr algn="ctr"/>
              <a:r>
                <a:rPr lang="en-US" sz="1100" b="0">
                  <a:solidFill>
                    <a:schemeClr val="tx1"/>
                  </a:solidFill>
                  <a:effectLst/>
                  <a:ea typeface="+mn-ea"/>
                  <a:cs typeface="+mn-cs"/>
                </a:rPr>
                <a:t> </a:t>
              </a:r>
              <a:r>
                <a:rPr lang="en-US" sz="1100" b="0" i="0">
                  <a:solidFill>
                    <a:schemeClr val="tx1"/>
                  </a:solidFill>
                  <a:effectLst/>
                  <a:latin typeface="+mn-lt"/>
                  <a:ea typeface="+mn-ea"/>
                  <a:cs typeface="+mn-cs"/>
                </a:rPr>
                <a:t>〖min 𝑧=</a:t>
              </a:r>
              <a:r>
                <a:rPr lang="en-US" sz="1100" b="0" i="0">
                  <a:solidFill>
                    <a:schemeClr val="tx1"/>
                  </a:solidFill>
                  <a:effectLst/>
                  <a:latin typeface="Cambria Math" panose="02040503050406030204" pitchFamily="18" charset="0"/>
                  <a:ea typeface="+mn-ea"/>
                  <a:cs typeface="+mn-cs"/>
                </a:rPr>
                <a:t>0.001</a:t>
              </a:r>
              <a:r>
                <a:rPr lang="en-US" sz="1100" b="0" i="0">
                  <a:solidFill>
                    <a:schemeClr val="tx1"/>
                  </a:solidFill>
                  <a:effectLst/>
                  <a:latin typeface="+mn-lt"/>
                  <a:ea typeface="+mn-ea"/>
                  <a:cs typeface="+mn-cs"/>
                </a:rPr>
                <a:t>∑_(𝑖=1)^4▒〖∑_(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𝑡</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mn-lt"/>
                  <a:ea typeface="+mn-ea"/>
                  <a:cs typeface="+mn-cs"/>
                </a:rPr>
                <a:t>  𝑥_𝑖𝑗 〗〗⁡〖+∑_(𝑗=1)^7▒〖</a:t>
              </a:r>
              <a:r>
                <a:rPr lang="en-US" sz="1100" b="0" i="0">
                  <a:solidFill>
                    <a:schemeClr val="tx1"/>
                  </a:solidFill>
                  <a:effectLst/>
                  <a:latin typeface="Cambria Math" panose="02040503050406030204" pitchFamily="18" charset="0"/>
                  <a:ea typeface="+mn-ea"/>
                  <a:cs typeface="+mn-cs"/>
                </a:rPr>
                <a:t>𝑠</a:t>
              </a:r>
              <a:r>
                <a:rPr lang="en-US" sz="1100" b="0" i="0">
                  <a:solidFill>
                    <a:schemeClr val="tx1"/>
                  </a:solidFill>
                  <a:effectLst/>
                  <a:latin typeface="+mn-lt"/>
                  <a:ea typeface="+mn-ea"/>
                  <a:cs typeface="+mn-cs"/>
                </a:rPr>
                <a:t>_𝑗 </a:t>
              </a:r>
              <a:r>
                <a:rPr lang="en-US" sz="1100" b="0" i="0">
                  <a:solidFill>
                    <a:schemeClr val="tx1"/>
                  </a:solidFill>
                  <a:effectLst/>
                  <a:latin typeface="Cambria Math" panose="02040503050406030204" pitchFamily="18" charset="0"/>
                  <a:ea typeface="+mn-ea"/>
                  <a:cs typeface="+mn-cs"/>
                </a:rPr>
                <a:t>𝑦</a:t>
              </a:r>
              <a:r>
                <a:rPr lang="en-US" sz="1100" b="0" i="0">
                  <a:solidFill>
                    <a:schemeClr val="tx1"/>
                  </a:solidFill>
                  <a:effectLst/>
                  <a:latin typeface="+mn-lt"/>
                  <a:ea typeface="+mn-ea"/>
                  <a:cs typeface="+mn-cs"/>
                </a:rPr>
                <a:t>_𝑗 〗〗</a:t>
              </a:r>
              <a:r>
                <a:rPr lang="en-US">
                  <a:effectLst/>
                </a:rPr>
                <a:t> (in Million euros)</a:t>
              </a:r>
            </a:p>
            <a:p>
              <a:pPr algn="l"/>
              <a:endParaRPr lang="fi-FI" sz="1100" b="0" i="0">
                <a:solidFill>
                  <a:schemeClr val="tx1"/>
                </a:solidFill>
                <a:effectLst/>
                <a:latin typeface="+mn-lt"/>
                <a:ea typeface="+mn-ea"/>
                <a:cs typeface="+mn-cs"/>
              </a:endParaRPr>
            </a:p>
            <a:p>
              <a:pPr algn="l"/>
              <a:r>
                <a:rPr lang="fi-FI" sz="1100" b="0" i="0">
                  <a:solidFill>
                    <a:schemeClr val="tx1"/>
                  </a:solidFill>
                  <a:effectLst/>
                  <a:latin typeface="+mn-lt"/>
                  <a:ea typeface="+mn-ea"/>
                  <a:cs typeface="+mn-cs"/>
                </a:rPr>
                <a:t>Where </a:t>
              </a:r>
              <a:r>
                <a:rPr lang="en-US" sz="1100" b="0" i="0">
                  <a:solidFill>
                    <a:schemeClr val="tx1"/>
                  </a:solidFill>
                  <a:effectLst/>
                  <a:latin typeface="+mn-lt"/>
                  <a:ea typeface="+mn-ea"/>
                  <a:cs typeface="+mn-cs"/>
                </a:rPr>
                <a:t>𝑠_𝑗</a:t>
              </a:r>
              <a:r>
                <a:rPr lang="fi-FI" sz="1100" b="0" i="0">
                  <a:solidFill>
                    <a:schemeClr val="tx1"/>
                  </a:solidFill>
                  <a:effectLst/>
                  <a:latin typeface="+mn-lt"/>
                  <a:ea typeface="+mn-ea"/>
                  <a:cs typeface="+mn-cs"/>
                </a:rPr>
                <a:t>​ is the startup cost for opening an office in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𝑡_𝑖𝑗</a:t>
              </a:r>
              <a:r>
                <a:rPr lang="fi-FI" sz="1100" b="0" i="0">
                  <a:solidFill>
                    <a:schemeClr val="tx1"/>
                  </a:solidFill>
                  <a:effectLst/>
                  <a:latin typeface="+mn-lt"/>
                  <a:ea typeface="+mn-ea"/>
                  <a:cs typeface="+mn-cs"/>
                </a:rPr>
                <a:t>​ is the transfer cost of an expert from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new office </a:t>
              </a:r>
              <a:r>
                <a:rPr lang="fi-FI" sz="1100" b="0" i="1">
                  <a:solidFill>
                    <a:schemeClr val="tx1"/>
                  </a:solidFill>
                  <a:effectLst/>
                  <a:latin typeface="+mn-lt"/>
                  <a:ea typeface="+mn-ea"/>
                  <a:cs typeface="+mn-cs"/>
                </a:rPr>
                <a:t>j. </a:t>
              </a:r>
              <a:r>
                <a:rPr lang="fi-FI" sz="1100" b="0" i="0">
                  <a:solidFill>
                    <a:schemeClr val="tx1"/>
                  </a:solidFill>
                  <a:effectLst/>
                  <a:latin typeface="+mn-lt"/>
                  <a:ea typeface="+mn-ea"/>
                  <a:cs typeface="+mn-cs"/>
                </a:rPr>
                <a:t>The term 0.001 is used for the expert transfer cost since it is in k-euros</a:t>
              </a:r>
              <a:r>
                <a:rPr lang="fi-FI" sz="1100" b="0" i="0" baseline="0">
                  <a:solidFill>
                    <a:schemeClr val="tx1"/>
                  </a:solidFill>
                  <a:effectLst/>
                  <a:latin typeface="+mn-lt"/>
                  <a:ea typeface="+mn-ea"/>
                  <a:cs typeface="+mn-cs"/>
                </a:rPr>
                <a:t> unit.</a:t>
              </a:r>
              <a:endParaRPr lang="en-FI" i="0">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Number of new offices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total number of new offices opened should be exactly </a:t>
              </a:r>
              <a:r>
                <a:rPr lang="fi-FI" sz="1100" b="0" i="1">
                  <a:solidFill>
                    <a:schemeClr val="tx1"/>
                  </a:solidFill>
                  <a:effectLst/>
                  <a:latin typeface="+mn-lt"/>
                  <a:ea typeface="+mn-ea"/>
                  <a:cs typeface="+mn-cs"/>
                </a:rPr>
                <a:t>n</a:t>
              </a:r>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r>
                <a:rPr lang="en-US" sz="1100" b="0" i="0">
                  <a:solidFill>
                    <a:schemeClr val="tx1"/>
                  </a:solidFill>
                  <a:effectLst/>
                  <a:latin typeface="+mn-lt"/>
                  <a:ea typeface="+mn-ea"/>
                  <a:cs typeface="+mn-cs"/>
                </a:rPr>
                <a:t>∑_(𝑗=1)^7▒〖</a:t>
              </a:r>
              <a:r>
                <a:rPr lang="en-US" sz="1100" b="0" i="0">
                  <a:solidFill>
                    <a:schemeClr val="tx1"/>
                  </a:solidFill>
                  <a:effectLst/>
                  <a:latin typeface="Cambria Math" panose="02040503050406030204" pitchFamily="18" charset="0"/>
                  <a:ea typeface="+mn-ea"/>
                  <a:cs typeface="+mn-cs"/>
                </a:rPr>
                <a:t>𝑦</a:t>
              </a:r>
              <a:r>
                <a:rPr lang="en-US" sz="1100" b="0" i="0">
                  <a:solidFill>
                    <a:schemeClr val="tx1"/>
                  </a:solidFill>
                  <a:effectLst/>
                  <a:latin typeface="+mn-lt"/>
                  <a:ea typeface="+mn-ea"/>
                  <a:cs typeface="+mn-cs"/>
                </a:rPr>
                <a:t>_𝑗</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Office establishment hierarchy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city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with a rank higher than 1, an office can only be established if all cities with lower ranks also have offices.</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This constraint would be implemented as a series of binary inequalities, reflecting the ranking order.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Let's analyze the</a:t>
              </a:r>
              <a:r>
                <a:rPr lang="fi-FI" sz="1100" b="0" i="0" baseline="0">
                  <a:solidFill>
                    <a:schemeClr val="tx1"/>
                  </a:solidFill>
                  <a:effectLst/>
                  <a:latin typeface="+mn-lt"/>
                  <a:ea typeface="+mn-ea"/>
                  <a:cs typeface="+mn-cs"/>
                </a:rPr>
                <a:t> first case to impose a constraint such that Milan office (rank 2) can only be opened if both Madrid and and Vienna (rank 1) offices are both opened. Also, we can multiply the score of Milan by two to observe the pattern</a:t>
              </a:r>
            </a:p>
            <a:p>
              <a:r>
                <a:rPr lang="fi-FI" sz="1100" b="0" i="0" baseline="0">
                  <a:solidFill>
                    <a:schemeClr val="tx1"/>
                  </a:solidFill>
                  <a:effectLst/>
                  <a:latin typeface="+mn-lt"/>
                  <a:ea typeface="+mn-ea"/>
                  <a:cs typeface="+mn-cs"/>
                </a:rPr>
                <a:t>                                             Madrid    Vienna    Milan</a:t>
              </a:r>
            </a:p>
            <a:p>
              <a:r>
                <a:rPr lang="fi-FI" sz="1100" b="0" i="0" baseline="0">
                  <a:solidFill>
                    <a:schemeClr val="tx1"/>
                  </a:solidFill>
                  <a:effectLst/>
                  <a:latin typeface="+mn-lt"/>
                  <a:ea typeface="+mn-ea"/>
                  <a:cs typeface="+mn-cs"/>
                </a:rPr>
                <a:t>Both offices closed                0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Madrid opened             1               0        0 x 2 = 0 (milan = 1 is not allowed)</a:t>
              </a: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Only Vienna opened             0               1         0 x 2 = 0 (milan = 1 is not allowed)</a:t>
              </a:r>
            </a:p>
            <a:p>
              <a:r>
                <a:rPr lang="fi-FI" sz="1100" b="0" i="0" baseline="0">
                  <a:solidFill>
                    <a:schemeClr val="tx1"/>
                  </a:solidFill>
                  <a:effectLst/>
                  <a:latin typeface="+mn-lt"/>
                  <a:ea typeface="+mn-ea"/>
                  <a:cs typeface="+mn-cs"/>
                </a:rPr>
                <a:t>Both offices opened             1               1          (0 or 1) x 2 = (0 or 2)</a:t>
              </a:r>
            </a:p>
            <a:p>
              <a:endParaRPr lang="fi-FI" sz="1100" b="0" i="0" baseline="0">
                <a:solidFill>
                  <a:schemeClr val="tx1"/>
                </a:solidFill>
                <a:effectLst/>
                <a:latin typeface="+mn-lt"/>
                <a:ea typeface="+mn-ea"/>
                <a:cs typeface="+mn-cs"/>
              </a:endParaRPr>
            </a:p>
            <a:p>
              <a:r>
                <a:rPr lang="fi-FI" sz="1100" b="0" i="0">
                  <a:solidFill>
                    <a:schemeClr val="tx1"/>
                  </a:solidFill>
                  <a:effectLst/>
                  <a:latin typeface="+mn-lt"/>
                  <a:ea typeface="+mn-ea"/>
                  <a:cs typeface="+mn-cs"/>
                </a:rPr>
                <a:t>Therefore, we can obtain this constraint by using this inequality constraint, which ensures Milan is never opened if both offices</a:t>
              </a:r>
              <a:r>
                <a:rPr lang="fi-FI" sz="1100" b="0" i="0" baseline="0">
                  <a:solidFill>
                    <a:schemeClr val="tx1"/>
                  </a:solidFill>
                  <a:effectLst/>
                  <a:latin typeface="+mn-lt"/>
                  <a:ea typeface="+mn-ea"/>
                  <a:cs typeface="+mn-cs"/>
                </a:rPr>
                <a:t> of rank 1 are not opened</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𝑦_5</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fi-FI" sz="1100" b="0" i="0">
                  <a:solidFill>
                    <a:schemeClr val="tx1"/>
                  </a:solidFill>
                  <a:effectLst/>
                  <a:latin typeface="+mn-lt"/>
                  <a:ea typeface="+mn-ea"/>
                  <a:cs typeface="+mn-cs"/>
                </a:rPr>
                <a:t> </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Similarly, we can obtain the additional 2 constraints due to ranking</a:t>
              </a:r>
              <a:r>
                <a:rPr lang="fi-FI" sz="1100" b="0" i="0" baseline="0">
                  <a:solidFill>
                    <a:schemeClr val="tx1"/>
                  </a:solidFill>
                  <a:effectLst/>
                  <a:latin typeface="+mn-lt"/>
                  <a:ea typeface="+mn-ea"/>
                  <a:cs typeface="+mn-cs"/>
                </a:rPr>
                <a:t> (1-2) as follows: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𝑦_5+𝑦_7≥2𝑦_</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(Frankfurt)  </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𝑦_5+𝑦_7≥2𝑦_</a:t>
              </a:r>
              <a:r>
                <a:rPr lang="en-US" sz="1100" b="0" i="0">
                  <a:solidFill>
                    <a:schemeClr val="tx1"/>
                  </a:solidFill>
                  <a:effectLst/>
                  <a:latin typeface="Cambria Math" panose="02040503050406030204" pitchFamily="18" charset="0"/>
                  <a:ea typeface="+mn-ea"/>
                  <a:cs typeface="+mn-cs"/>
                </a:rPr>
                <a:t>2</a:t>
              </a:r>
              <a:r>
                <a:rPr lang="fi-FI" sz="1100" b="0" i="0">
                  <a:solidFill>
                    <a:schemeClr val="tx1"/>
                  </a:solidFill>
                  <a:effectLst/>
                  <a:latin typeface="+mn-lt"/>
                  <a:ea typeface="+mn-ea"/>
                  <a:cs typeface="+mn-cs"/>
                </a:rPr>
                <a:t> </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(Warsaw)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Moving on to ranking</a:t>
              </a:r>
              <a:r>
                <a:rPr lang="fi-FI" sz="1100" b="0" i="0" baseline="0">
                  <a:solidFill>
                    <a:schemeClr val="tx1"/>
                  </a:solidFill>
                  <a:effectLst/>
                  <a:latin typeface="+mn-lt"/>
                  <a:ea typeface="+mn-ea"/>
                  <a:cs typeface="+mn-cs"/>
                </a:rPr>
                <a:t> 2-3, the same logic applies. Since now there are 3 areas of rank 2, the coefficient is now 3 instead of 2. The 2 constraints are derived as </a:t>
              </a:r>
            </a:p>
            <a:p>
              <a:pPr eaLnBrk="1" fontAlgn="auto" latinLnBrk="0" hangingPunct="1"/>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4</a:t>
              </a:r>
              <a:r>
                <a:rPr lang="fi-FI" sz="1100" b="0" i="0">
                  <a:solidFill>
                    <a:schemeClr val="tx1"/>
                  </a:solidFill>
                  <a:effectLst/>
                  <a:latin typeface="+mn-lt"/>
                  <a:ea typeface="+mn-ea"/>
                  <a:cs typeface="+mn-cs"/>
                </a:rPr>
                <a:t> (Amsterdam)  </a:t>
              </a:r>
              <a:endParaRPr lang="en-FI">
                <a:effectLst/>
              </a:endParaRPr>
            </a:p>
            <a:p>
              <a:pPr eaLnBrk="1" fontAlgn="auto" latinLnBrk="0" hangingPunct="1"/>
              <a:r>
                <a:rPr lang="en-US" sz="1100" b="0" i="0">
                  <a:solidFill>
                    <a:schemeClr val="tx1"/>
                  </a:solidFill>
                  <a:effectLst/>
                  <a:latin typeface="+mn-lt"/>
                  <a:ea typeface="+mn-ea"/>
                  <a:cs typeface="+mn-cs"/>
                </a:rPr>
                <a:t>𝑦_1+𝑦_2+𝑦_3≥3𝑦_</a:t>
              </a:r>
              <a:r>
                <a:rPr lang="en-US" sz="1100" b="0" i="0">
                  <a:solidFill>
                    <a:schemeClr val="tx1"/>
                  </a:solidFill>
                  <a:effectLst/>
                  <a:latin typeface="Cambria Math" panose="02040503050406030204" pitchFamily="18" charset="0"/>
                  <a:ea typeface="+mn-ea"/>
                  <a:cs typeface="+mn-cs"/>
                </a:rPr>
                <a:t>6</a:t>
              </a:r>
              <a:r>
                <a:rPr lang="fi-FI" sz="1100" b="0" i="0">
                  <a:solidFill>
                    <a:schemeClr val="tx1"/>
                  </a:solidFill>
                  <a:effectLst/>
                  <a:latin typeface="+mn-lt"/>
                  <a:ea typeface="+mn-ea"/>
                  <a:cs typeface="+mn-cs"/>
                </a:rPr>
                <a:t> (Paris)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Expert Transfer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new office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the sum of experts transferred to that office must meet its required number of experts if it is opened</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mn-ea"/>
                  <a:cs typeface="+mn-cs"/>
                </a:rPr>
                <a:t>=1</a:t>
              </a:r>
              <a:r>
                <a:rPr lang="fi-FI" sz="1100" b="0" i="0" baseline="0">
                  <a:solidFill>
                    <a:schemeClr val="tx1"/>
                  </a:solidFill>
                  <a:effectLst/>
                  <a:latin typeface="+mn-lt"/>
                  <a:ea typeface="+mn-ea"/>
                  <a:cs typeface="+mn-cs"/>
                </a:rPr>
                <a:t>)</a:t>
              </a:r>
              <a:r>
                <a:rPr lang="fi-FI" sz="1100" b="0" i="0">
                  <a:solidFill>
                    <a:schemeClr val="tx1"/>
                  </a:solidFill>
                  <a:effectLst/>
                  <a:latin typeface="+mn-lt"/>
                  <a:ea typeface="+mn-ea"/>
                  <a:cs typeface="+mn-cs"/>
                </a:rPr>
                <a:t> </a:t>
              </a:r>
            </a:p>
            <a:p>
              <a:r>
                <a:rPr lang="fi-FI" sz="1100" b="0" i="0">
                  <a:solidFill>
                    <a:schemeClr val="tx1"/>
                  </a:solidFill>
                  <a:effectLst/>
                  <a:latin typeface="+mn-lt"/>
                  <a:ea typeface="+mn-ea"/>
                  <a:cs typeface="+mn-cs"/>
                </a:rPr>
                <a:t>On the other hand, if the office is not open </a:t>
              </a:r>
              <a:r>
                <a:rPr lang="fi-FI" sz="1100" b="0" i="0" baseline="0">
                  <a:solidFill>
                    <a:schemeClr val="tx1"/>
                  </a:solidFill>
                  <a:effectLst/>
                  <a:latin typeface="+mn-lt"/>
                  <a:ea typeface="+mn-ea"/>
                  <a:cs typeface="+mn-cs"/>
                </a:rPr>
                <a:t>(</a:t>
              </a:r>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mn-ea"/>
                  <a:cs typeface="+mn-cs"/>
                </a:rPr>
                <a:t>0</a:t>
              </a:r>
              <a:r>
                <a:rPr lang="fi-FI" sz="1100" b="0" i="0" baseline="0">
                  <a:solidFill>
                    <a:schemeClr val="tx1"/>
                  </a:solidFill>
                  <a:effectLst/>
                  <a:latin typeface="+mn-lt"/>
                  <a:ea typeface="+mn-ea"/>
                  <a:cs typeface="+mn-cs"/>
                </a:rPr>
                <a:t>), we must ensured that no experts are transferred to that office.</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en-US" sz="1100" b="0">
                  <a:solidFill>
                    <a:schemeClr val="tx1"/>
                  </a:solidFill>
                  <a:effectLst/>
                  <a:ea typeface="+mn-ea"/>
                  <a:cs typeface="+mn-cs"/>
                </a:rPr>
                <a:t>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𝑖</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▒𝑥_𝑖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=9𝑦</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(Frankfurt) </a:t>
              </a:r>
            </a:p>
            <a:p>
              <a:pPr/>
              <a:r>
                <a:rPr lang="en-US" sz="1100" b="0">
                  <a:solidFill>
                    <a:schemeClr val="tx1"/>
                  </a:solidFill>
                  <a:effectLs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2</a:t>
              </a:r>
              <a:r>
                <a:rPr lang="fi-FI" sz="1100" b="0" i="0">
                  <a:solidFill>
                    <a:schemeClr val="tx1"/>
                  </a:solidFill>
                  <a:effectLst/>
                  <a:latin typeface="+mn-lt"/>
                  <a:ea typeface="+mn-ea"/>
                  <a:cs typeface="+mn-cs"/>
                </a:rPr>
                <a:t> (Warsaw)</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3</a:t>
              </a:r>
              <a:r>
                <a:rPr lang="fi-FI" sz="1100" b="0" i="0">
                  <a:solidFill>
                    <a:schemeClr val="tx1"/>
                  </a:solidFill>
                  <a:effectLst/>
                  <a:latin typeface="+mn-lt"/>
                  <a:ea typeface="+mn-ea"/>
                  <a:cs typeface="+mn-cs"/>
                </a:rPr>
                <a:t>    (Milan)</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12</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4</a:t>
              </a:r>
              <a:r>
                <a:rPr lang="fi-FI" sz="1100" b="0" i="0">
                  <a:solidFill>
                    <a:schemeClr val="tx1"/>
                  </a:solidFill>
                  <a:effectLst/>
                  <a:latin typeface="+mn-lt"/>
                  <a:ea typeface="+mn-ea"/>
                  <a:cs typeface="+mn-cs"/>
                </a:rPr>
                <a:t>  (Amsterdam)</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5</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11</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5</a:t>
              </a:r>
              <a:r>
                <a:rPr lang="fi-FI" sz="1100" b="0" i="0">
                  <a:solidFill>
                    <a:schemeClr val="tx1"/>
                  </a:solidFill>
                  <a:effectLst/>
                  <a:latin typeface="+mn-lt"/>
                  <a:ea typeface="+mn-ea"/>
                  <a:cs typeface="+mn-cs"/>
                </a:rPr>
                <a:t>  (Madrid)</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6</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6</a:t>
              </a:r>
              <a:r>
                <a:rPr lang="fi-FI" sz="1100" b="0" i="0">
                  <a:solidFill>
                    <a:schemeClr val="tx1"/>
                  </a:solidFill>
                  <a:effectLst/>
                  <a:latin typeface="+mn-lt"/>
                  <a:ea typeface="+mn-ea"/>
                  <a:cs typeface="+mn-cs"/>
                </a:rPr>
                <a:t>    (Paris)</a:t>
              </a:r>
            </a:p>
            <a:p>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∑_(𝑖=1)^4▒𝑥_𝑖</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18</a:t>
              </a:r>
              <a:r>
                <a:rPr lang="en-US" sz="1100" b="0" i="0">
                  <a:solidFill>
                    <a:schemeClr val="tx1"/>
                  </a:solidFill>
                  <a:effectLst/>
                  <a:latin typeface="+mn-lt"/>
                  <a:ea typeface="+mn-ea"/>
                  <a:cs typeface="+mn-cs"/>
                </a:rPr>
                <a:t>𝑦_</a:t>
              </a:r>
              <a:r>
                <a:rPr lang="en-US" sz="1100" b="0" i="0">
                  <a:solidFill>
                    <a:schemeClr val="tx1"/>
                  </a:solidFill>
                  <a:effectLst/>
                  <a:latin typeface="Cambria Math" panose="02040503050406030204" pitchFamily="18" charset="0"/>
                  <a:ea typeface="+mn-ea"/>
                  <a:cs typeface="+mn-cs"/>
                </a:rPr>
                <a:t>7</a:t>
              </a:r>
              <a:r>
                <a:rPr lang="fi-FI" sz="1100" b="0" i="0">
                  <a:solidFill>
                    <a:schemeClr val="tx1"/>
                  </a:solidFill>
                  <a:effectLst/>
                  <a:latin typeface="+mn-lt"/>
                  <a:ea typeface="+mn-ea"/>
                  <a:cs typeface="+mn-cs"/>
                </a:rPr>
                <a:t>  (Vienna)</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Expert Availability Constraint:</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experts transferred from a current office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must not exceed the number of experts available in that office.</a:t>
              </a:r>
            </a:p>
            <a:p>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24</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(Helsinki)</a:t>
              </a:r>
              <a:r>
                <a:rPr lang="fi-FI" sz="1100" b="0" i="0">
                  <a:solidFill>
                    <a:schemeClr val="tx1"/>
                  </a:solidFill>
                  <a:effectLst/>
                  <a:latin typeface="+mn-lt"/>
                  <a:ea typeface="+mn-ea"/>
                  <a:cs typeface="+mn-cs"/>
                </a:rPr>
                <a:t>    </a:t>
              </a:r>
              <a:endParaRPr lang="fi-FI" sz="1100" b="0" i="1">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19</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(Stockholm)</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16</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(Oslo)</a:t>
              </a: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∑_(𝑗=1)^7▒𝑥_</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21</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(Vilna)</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Binary and Non-Negativity Constraints:</a:t>
              </a:r>
            </a:p>
            <a:p>
              <a:endParaRPr lang="en-US" sz="1100" b="0" i="1">
                <a:solidFill>
                  <a:schemeClr val="tx1"/>
                </a:solidFill>
                <a:effectLst/>
                <a:latin typeface="+mn-lt"/>
                <a:ea typeface="+mn-ea"/>
                <a:cs typeface="+mn-cs"/>
              </a:endParaRPr>
            </a:p>
            <a:p>
              <a:r>
                <a:rPr lang="en-US" sz="1100" b="0" i="0">
                  <a:solidFill>
                    <a:schemeClr val="tx1"/>
                  </a:solidFill>
                  <a:effectLst/>
                  <a:latin typeface="+mn-lt"/>
                  <a:ea typeface="+mn-ea"/>
                  <a:cs typeface="+mn-cs"/>
                </a:rPr>
                <a:t>𝑦_𝑗</a:t>
              </a:r>
              <a:r>
                <a:rPr lang="en-US" sz="1100" b="0" i="0">
                  <a:solidFill>
                    <a:schemeClr val="tx1"/>
                  </a:solidFill>
                  <a:effectLst/>
                  <a:latin typeface="Cambria Math" panose="02040503050406030204" pitchFamily="18" charset="0"/>
                  <a:ea typeface="Cambria Math" panose="02040503050406030204" pitchFamily="18" charset="0"/>
                  <a:cs typeface="+mn-cs"/>
                </a:rPr>
                <a:t>∈{0;1}</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j</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;2;3;4;5;6;7</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a:t>
              </a:r>
            </a:p>
            <a:p>
              <a:r>
                <a:rPr lang="en-US" sz="1100" b="0" i="0">
                  <a:solidFill>
                    <a:schemeClr val="tx1"/>
                  </a:solidFill>
                  <a:effectLst/>
                  <a:latin typeface="+mn-lt"/>
                  <a:ea typeface="+mn-ea"/>
                  <a:cs typeface="+mn-cs"/>
                </a:rPr>
                <a:t>𝑥_𝑖𝑗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i</a:t>
              </a:r>
              <a:r>
                <a:rPr lang="en-US" sz="1100" b="0" i="0">
                  <a:solidFill>
                    <a:schemeClr val="tx1"/>
                  </a:solidFill>
                  <a:effectLst/>
                  <a:latin typeface="+mn-lt"/>
                  <a:ea typeface="+mn-ea"/>
                  <a:cs typeface="+mn-cs"/>
                </a:rPr>
                <a:t>∈{1;2;3;4}</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j∈{1;2;3;4;5;6;7}</a:t>
              </a:r>
              <a:r>
                <a:rPr lang="fi-FI" sz="1100" b="0" i="0">
                  <a:solidFill>
                    <a:schemeClr val="tx1"/>
                  </a:solidFill>
                  <a:effectLst/>
                  <a:latin typeface="+mn-lt"/>
                  <a:ea typeface="+mn-ea"/>
                  <a:cs typeface="+mn-cs"/>
                </a:rPr>
                <a: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a:t>
              </a:r>
              <a:r>
                <a:rPr lang="en-US" sz="1100">
                  <a:solidFill>
                    <a:srgbClr val="FF0000"/>
                  </a:solidFill>
                  <a:effectLst/>
                  <a:latin typeface="+mn-lt"/>
                  <a:ea typeface="+mn-ea"/>
                  <a:cs typeface="+mn-cs"/>
                </a:rPr>
                <a:t>The board decides the budget for the expansion to be 22 million euros. </a:t>
              </a:r>
              <a:r>
                <a:rPr lang="en-US" sz="1100" b="1">
                  <a:solidFill>
                    <a:srgbClr val="FF0000"/>
                  </a:solidFill>
                  <a:effectLst/>
                  <a:latin typeface="+mn-lt"/>
                  <a:ea typeface="+mn-ea"/>
                  <a:cs typeface="+mn-cs"/>
                </a:rPr>
                <a:t> </a:t>
              </a:r>
              <a:r>
                <a:rPr lang="en-US" sz="1100">
                  <a:solidFill>
                    <a:srgbClr val="FF0000"/>
                  </a:solidFill>
                  <a:effectLst/>
                  <a:latin typeface="+mn-lt"/>
                  <a:ea typeface="+mn-ea"/>
                  <a:cs typeface="+mn-cs"/>
                </a:rPr>
                <a:t>Implement the MILP model on the spreadsheet</a:t>
              </a:r>
              <a:r>
                <a:rPr lang="en-US" sz="1100" baseline="0">
                  <a:solidFill>
                    <a:srgbClr val="FF0000"/>
                  </a:solidFill>
                  <a:effectLst/>
                  <a:latin typeface="+mn-lt"/>
                  <a:ea typeface="+mn-ea"/>
                  <a:cs typeface="+mn-cs"/>
                </a:rPr>
                <a:t> and use it </a:t>
              </a:r>
              <a:r>
                <a:rPr lang="en-US" sz="1100">
                  <a:solidFill>
                    <a:srgbClr val="FF0000"/>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[HINT: solve the model repeatedly for decreasing values on </a:t>
              </a:r>
              <a:r>
                <a:rPr lang="en-US" sz="1100" i="0">
                  <a:solidFill>
                    <a:srgbClr val="FF0000"/>
                  </a:solidFill>
                  <a:effectLst/>
                  <a:latin typeface="Cambria Math" panose="02040503050406030204" pitchFamily="18" charset="0"/>
                  <a:ea typeface="+mn-ea"/>
                  <a:cs typeface="+mn-cs"/>
                </a:rPr>
                <a:t>𝑛</a:t>
              </a:r>
              <a:r>
                <a:rPr lang="en-US" sz="1100">
                  <a:solidFill>
                    <a:srgbClr val="FF0000"/>
                  </a:solidFill>
                  <a:effectLst/>
                  <a:latin typeface="+mn-lt"/>
                  <a:ea typeface="+mn-ea"/>
                  <a:cs typeface="+mn-cs"/>
                </a:rPr>
                <a:t> until</a:t>
              </a:r>
              <a:r>
                <a:rPr lang="en-US" sz="1100" baseline="0">
                  <a:solidFill>
                    <a:srgbClr val="FF0000"/>
                  </a:solidFill>
                  <a:effectLst/>
                  <a:latin typeface="+mn-lt"/>
                  <a:ea typeface="+mn-ea"/>
                  <a:cs typeface="+mn-cs"/>
                </a:rPr>
                <a:t> the optimal cost does not exceed the budget]</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MILP model on the spreadsheet has been implemented on the right. Now we can run from N = 7 to N = 1 to observe the minimm cost of establishing new offices to the cities:</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N = 7   =&gt;   total optimal costs   =   36.252 million Euros (all citieis are chosen)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6   =&gt;   total optimal costs   =   31.6305 million Euros (Amsterdam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5   =&gt;   total optimal costs   =   27.9405 million Euros (Amsterdam, Paris not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4   =&gt;   total optimal costs   =   21.2865 million Euros (Amsterdam, Paris, Warsaw not chosen) &lt; 22 million Euros budget (answer)</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3   =&gt;   total optimal costs   =   16.545 million Euros (only Madrid, Vienna, Franfurt 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2   =&gt;   total optimal costs   =   13.4925 million Euros (only Madrid, Vienna</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N = 1   =&gt;   total optimal costs   =   5.5125 million Euros (only Madrid</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chosen)</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 maximum nuber of offices that can be established is </a:t>
              </a:r>
              <a:r>
                <a:rPr lang="en-US" sz="1100" b="1">
                  <a:solidFill>
                    <a:schemeClr val="tx1"/>
                  </a:solidFill>
                  <a:effectLst/>
                  <a:latin typeface="+mn-lt"/>
                  <a:ea typeface="+mn-ea"/>
                  <a:cs typeface="+mn-cs"/>
                </a:rPr>
                <a:t>N = 4</a:t>
              </a:r>
              <a:r>
                <a:rPr lang="en-US"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cities in which the new offices should be established are </a:t>
              </a:r>
              <a:r>
                <a:rPr lang="en-US" sz="1100" b="1" i="0" baseline="0">
                  <a:solidFill>
                    <a:schemeClr val="tx1"/>
                  </a:solidFill>
                  <a:effectLst/>
                  <a:latin typeface="+mn-lt"/>
                  <a:ea typeface="+mn-ea"/>
                  <a:cs typeface="+mn-cs"/>
                </a:rPr>
                <a:t>Madrid, Vienna, Frankfurt, and Milan</a:t>
              </a:r>
              <a:endParaRPr lang="en-US" sz="1100" b="1"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minimal cost of establishing new offices to these cities: </a:t>
              </a:r>
              <a:r>
                <a:rPr lang="en-US" sz="1100" b="1">
                  <a:solidFill>
                    <a:schemeClr val="tx1"/>
                  </a:solidFill>
                  <a:effectLst/>
                  <a:latin typeface="+mn-lt"/>
                  <a:ea typeface="+mn-ea"/>
                  <a:cs typeface="+mn-cs"/>
                </a:rPr>
                <a:t>21.2865 million Euros</a:t>
              </a:r>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The component costs are</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start</a:t>
              </a:r>
              <a:r>
                <a:rPr lang="en-US" sz="1100" baseline="0">
                  <a:solidFill>
                    <a:schemeClr val="tx1"/>
                  </a:solidFill>
                  <a:effectLst/>
                  <a:latin typeface="+mn-lt"/>
                  <a:ea typeface="+mn-ea"/>
                  <a:cs typeface="+mn-cs"/>
                </a:rPr>
                <a:t>-up cost: 19.2 </a:t>
              </a:r>
              <a:r>
                <a:rPr lang="en-US" sz="1100">
                  <a:solidFill>
                    <a:schemeClr val="tx1"/>
                  </a:solidFill>
                  <a:effectLst/>
                  <a:latin typeface="+mn-lt"/>
                  <a:ea typeface="+mn-ea"/>
                  <a:cs typeface="+mn-cs"/>
                </a:rPr>
                <a:t>million Euros</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expert transferring costs: 2.0865 </a:t>
              </a:r>
              <a:r>
                <a:rPr lang="en-US" sz="1100">
                  <a:solidFill>
                    <a:schemeClr val="tx1"/>
                  </a:solidFill>
                  <a:effectLst/>
                  <a:latin typeface="+mn-lt"/>
                  <a:ea typeface="+mn-ea"/>
                  <a:cs typeface="+mn-cs"/>
                </a:rPr>
                <a:t>million Euros</a:t>
              </a: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A948-03CB-4A41-9990-62C84C0116D6}">
  <dimension ref="A1:AE80"/>
  <sheetViews>
    <sheetView tabSelected="1" topLeftCell="A45" zoomScale="90" zoomScaleNormal="90" workbookViewId="0">
      <selection activeCell="AE51" sqref="AE51"/>
    </sheetView>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6" width="7.44140625" customWidth="1"/>
    <col min="17" max="17" width="10.6640625" customWidth="1"/>
    <col min="18" max="18" width="29.33203125" customWidth="1"/>
    <col min="19" max="19" width="17.109375" customWidth="1"/>
    <col min="20" max="20" width="17.21875" customWidth="1"/>
    <col min="21" max="21" width="14.77734375" customWidth="1"/>
    <col min="22" max="22" width="16.44140625" customWidth="1"/>
    <col min="23" max="23" width="19" customWidth="1"/>
    <col min="24" max="24" width="16.44140625" customWidth="1"/>
    <col min="25" max="25" width="18.44140625" customWidth="1"/>
    <col min="26" max="26" width="18.77734375" customWidth="1"/>
    <col min="27" max="27" width="20.21875" customWidth="1"/>
    <col min="28" max="29" width="21.6640625" customWidth="1"/>
    <col min="30" max="30" width="13.5546875" customWidth="1"/>
    <col min="31" max="31" width="17.109375" customWidth="1"/>
  </cols>
  <sheetData>
    <row r="1" spans="1:26" ht="25.8" x14ac:dyDescent="0.5">
      <c r="A1" s="1" t="e">
        <f>#REF!</f>
        <v>#REF!</v>
      </c>
      <c r="B1" s="1" t="s">
        <v>21</v>
      </c>
    </row>
    <row r="3" spans="1:26" ht="237.75" customHeight="1" x14ac:dyDescent="0.3"/>
    <row r="7" spans="1:26" ht="117.75" customHeight="1" x14ac:dyDescent="0.3"/>
    <row r="8" spans="1:26" ht="15" thickBot="1" x14ac:dyDescent="0.35">
      <c r="R8" s="31" t="s">
        <v>0</v>
      </c>
      <c r="S8" s="3"/>
      <c r="T8" s="3"/>
      <c r="U8" s="3"/>
      <c r="V8" s="32" t="s">
        <v>1</v>
      </c>
      <c r="W8" s="3"/>
      <c r="X8" s="3"/>
      <c r="Y8" s="30" t="s">
        <v>2</v>
      </c>
      <c r="Z8" s="23"/>
    </row>
    <row r="9" spans="1:26" ht="33.6" customHeight="1" thickBot="1" x14ac:dyDescent="0.35">
      <c r="R9" s="20" t="s">
        <v>13</v>
      </c>
      <c r="S9" s="21" t="s">
        <v>5</v>
      </c>
      <c r="T9" s="22" t="s">
        <v>22</v>
      </c>
      <c r="U9" s="3"/>
      <c r="V9" s="20" t="s">
        <v>18</v>
      </c>
      <c r="W9" s="22" t="s">
        <v>6</v>
      </c>
      <c r="X9" s="3"/>
      <c r="Y9" s="28" t="str">
        <f>R9</f>
        <v>Candidate city for new office (j)</v>
      </c>
      <c r="Z9" s="29" t="s">
        <v>4</v>
      </c>
    </row>
    <row r="10" spans="1:26" ht="19.8" customHeight="1" x14ac:dyDescent="0.3">
      <c r="R10" s="14" t="s">
        <v>8</v>
      </c>
      <c r="S10" s="8">
        <v>2.8499999999999996</v>
      </c>
      <c r="T10" s="10">
        <v>9</v>
      </c>
      <c r="U10" s="3"/>
      <c r="V10" s="4" t="s">
        <v>14</v>
      </c>
      <c r="W10" s="5">
        <v>24</v>
      </c>
      <c r="X10" s="3"/>
      <c r="Y10" s="24" t="str">
        <f>R10</f>
        <v>1. Frankfurt</v>
      </c>
      <c r="Z10" s="25">
        <v>2</v>
      </c>
    </row>
    <row r="11" spans="1:26" ht="16.2" customHeight="1" x14ac:dyDescent="0.3">
      <c r="R11" s="15" t="s">
        <v>9</v>
      </c>
      <c r="S11" s="2">
        <v>6</v>
      </c>
      <c r="T11" s="16">
        <v>14</v>
      </c>
      <c r="U11" s="3"/>
      <c r="V11" s="9" t="s">
        <v>15</v>
      </c>
      <c r="W11" s="11">
        <v>19</v>
      </c>
      <c r="X11" s="3"/>
      <c r="Y11" s="24" t="str">
        <f>R11</f>
        <v>2. Warsaw</v>
      </c>
      <c r="Z11" s="25">
        <v>2</v>
      </c>
    </row>
    <row r="12" spans="1:26" ht="15.6" customHeight="1" x14ac:dyDescent="0.3">
      <c r="R12" s="15" t="s">
        <v>19</v>
      </c>
      <c r="S12" s="2">
        <v>4.5</v>
      </c>
      <c r="T12" s="16">
        <v>7</v>
      </c>
      <c r="U12" s="3"/>
      <c r="V12" s="9" t="s">
        <v>16</v>
      </c>
      <c r="W12" s="11">
        <v>16</v>
      </c>
      <c r="X12" s="3"/>
      <c r="Y12" s="24" t="str">
        <f>R12</f>
        <v>3. Milan</v>
      </c>
      <c r="Z12" s="25">
        <v>2</v>
      </c>
    </row>
    <row r="13" spans="1:26" ht="16.2" customHeight="1" thickBot="1" x14ac:dyDescent="0.35">
      <c r="R13" s="15" t="s">
        <v>10</v>
      </c>
      <c r="S13" s="2">
        <v>4.1999999999999993</v>
      </c>
      <c r="T13" s="16">
        <v>12</v>
      </c>
      <c r="U13" s="3"/>
      <c r="V13" s="6" t="s">
        <v>17</v>
      </c>
      <c r="W13" s="7">
        <v>21</v>
      </c>
      <c r="X13" s="3"/>
      <c r="Y13" s="24" t="str">
        <f>R13</f>
        <v>4. Amsterdam</v>
      </c>
      <c r="Z13" s="25">
        <v>3</v>
      </c>
    </row>
    <row r="14" spans="1:26" x14ac:dyDescent="0.3">
      <c r="R14" s="15" t="s">
        <v>11</v>
      </c>
      <c r="S14" s="2">
        <v>5.0999999999999996</v>
      </c>
      <c r="T14" s="16">
        <v>11</v>
      </c>
      <c r="U14" s="3"/>
      <c r="V14" s="3"/>
      <c r="W14" s="3"/>
      <c r="X14" s="3"/>
      <c r="Y14" s="24" t="str">
        <f>R14</f>
        <v>5. Madrid</v>
      </c>
      <c r="Z14" s="25">
        <v>1</v>
      </c>
    </row>
    <row r="15" spans="1:26" x14ac:dyDescent="0.3">
      <c r="R15" s="15" t="s">
        <v>20</v>
      </c>
      <c r="S15" s="2">
        <v>3.4499999999999997</v>
      </c>
      <c r="T15" s="16">
        <v>8</v>
      </c>
      <c r="U15" s="3"/>
      <c r="V15" s="3"/>
      <c r="W15" s="3"/>
      <c r="X15" s="3"/>
      <c r="Y15" s="24" t="str">
        <f>R15</f>
        <v>6. Paris</v>
      </c>
      <c r="Z15" s="25">
        <v>3</v>
      </c>
    </row>
    <row r="16" spans="1:26" ht="15" thickBot="1" x14ac:dyDescent="0.35">
      <c r="R16" s="17" t="s">
        <v>12</v>
      </c>
      <c r="S16" s="18">
        <v>6.75</v>
      </c>
      <c r="T16" s="19">
        <v>18</v>
      </c>
      <c r="U16" s="3"/>
      <c r="V16" s="3"/>
      <c r="W16" s="3"/>
      <c r="X16" s="3"/>
      <c r="Y16" s="26" t="str">
        <f>R16</f>
        <v>7. Vienna</v>
      </c>
      <c r="Z16" s="27">
        <v>1</v>
      </c>
    </row>
    <row r="17" spans="17:31" x14ac:dyDescent="0.3">
      <c r="R17" s="3"/>
      <c r="S17" s="3"/>
      <c r="T17" s="3"/>
      <c r="U17" s="3"/>
      <c r="V17" s="3"/>
      <c r="W17" s="3"/>
      <c r="X17" s="3"/>
      <c r="Y17" s="3"/>
      <c r="Z17" s="3"/>
      <c r="AC17" s="13"/>
    </row>
    <row r="18" spans="17:31" ht="15" thickBot="1" x14ac:dyDescent="0.35">
      <c r="R18" s="32" t="s">
        <v>3</v>
      </c>
      <c r="S18" s="3"/>
      <c r="T18" s="3"/>
      <c r="U18" s="3"/>
      <c r="V18" s="3"/>
      <c r="W18" s="3"/>
      <c r="X18" s="3"/>
      <c r="Y18" s="3"/>
      <c r="Z18" s="3"/>
    </row>
    <row r="19" spans="17:31" ht="16.2" thickBot="1" x14ac:dyDescent="0.35">
      <c r="R19" s="20" t="s">
        <v>7</v>
      </c>
      <c r="S19" s="21" t="str" cm="1">
        <f t="array" ref="S19:Y19">TRANSPOSE(R10:R16)</f>
        <v>1. Frankfurt</v>
      </c>
      <c r="T19" s="21" t="str">
        <v>2. Warsaw</v>
      </c>
      <c r="U19" s="21" t="str">
        <v>3. Milan</v>
      </c>
      <c r="V19" s="21" t="str">
        <v>4. Amsterdam</v>
      </c>
      <c r="W19" s="21" t="str">
        <v>5. Madrid</v>
      </c>
      <c r="X19" s="21" t="str">
        <v>6. Paris</v>
      </c>
      <c r="Y19" s="22" t="str">
        <v>7. Vienna</v>
      </c>
      <c r="Z19" s="3"/>
    </row>
    <row r="20" spans="17:31" x14ac:dyDescent="0.3">
      <c r="R20" s="9" t="str">
        <f>V10</f>
        <v>1. Helsinki</v>
      </c>
      <c r="S20" s="47">
        <v>31.5</v>
      </c>
      <c r="T20" s="48">
        <v>52.5</v>
      </c>
      <c r="U20" s="48">
        <v>45</v>
      </c>
      <c r="V20" s="48">
        <v>22.5</v>
      </c>
      <c r="W20" s="48">
        <v>37.5</v>
      </c>
      <c r="X20" s="48">
        <v>22.5</v>
      </c>
      <c r="Y20" s="49">
        <v>67.5</v>
      </c>
      <c r="Z20" s="3"/>
    </row>
    <row r="21" spans="17:31" ht="21" customHeight="1" x14ac:dyDescent="0.3">
      <c r="R21" s="9" t="str">
        <f>V11</f>
        <v>2. Stockholm</v>
      </c>
      <c r="S21" s="50">
        <v>22.5</v>
      </c>
      <c r="T21" s="51">
        <v>78</v>
      </c>
      <c r="U21" s="51">
        <v>51</v>
      </c>
      <c r="V21" s="51">
        <v>46.5</v>
      </c>
      <c r="W21" s="51">
        <v>58.5</v>
      </c>
      <c r="X21" s="51">
        <v>30</v>
      </c>
      <c r="Y21" s="52">
        <v>87</v>
      </c>
      <c r="Z21" s="3"/>
    </row>
    <row r="22" spans="17:31" x14ac:dyDescent="0.3">
      <c r="R22" s="9" t="str">
        <f>V12</f>
        <v>3. Oslo</v>
      </c>
      <c r="S22" s="50">
        <v>27</v>
      </c>
      <c r="T22" s="51">
        <v>64.5</v>
      </c>
      <c r="U22" s="51">
        <v>43.5</v>
      </c>
      <c r="V22" s="51">
        <v>37.5</v>
      </c>
      <c r="W22" s="51">
        <v>51</v>
      </c>
      <c r="X22" s="51">
        <v>31.5</v>
      </c>
      <c r="Y22" s="52">
        <v>79.5</v>
      </c>
      <c r="Z22" s="3"/>
    </row>
    <row r="23" spans="17:31" ht="15" thickBot="1" x14ac:dyDescent="0.35">
      <c r="R23" s="6" t="str">
        <f>V13</f>
        <v>4. Vilna</v>
      </c>
      <c r="S23" s="53">
        <v>36</v>
      </c>
      <c r="T23" s="54">
        <v>43.5</v>
      </c>
      <c r="U23" s="54">
        <v>34.5</v>
      </c>
      <c r="V23" s="54">
        <v>30</v>
      </c>
      <c r="W23" s="54">
        <v>46.5</v>
      </c>
      <c r="X23" s="54">
        <v>39</v>
      </c>
      <c r="Y23" s="55">
        <v>70.5</v>
      </c>
      <c r="Z23" s="3"/>
    </row>
    <row r="24" spans="17:31" x14ac:dyDescent="0.3">
      <c r="Z24" s="3"/>
    </row>
    <row r="25" spans="17:31" x14ac:dyDescent="0.3">
      <c r="Z25" s="3"/>
    </row>
    <row r="26" spans="17:31" x14ac:dyDescent="0.3">
      <c r="R26" s="12"/>
    </row>
    <row r="27" spans="17:31" ht="15.6" x14ac:dyDescent="0.3">
      <c r="R27" s="33" t="s">
        <v>5</v>
      </c>
      <c r="S27" s="34" t="s">
        <v>8</v>
      </c>
      <c r="T27" s="34" t="s">
        <v>9</v>
      </c>
      <c r="U27" s="34" t="s">
        <v>19</v>
      </c>
      <c r="V27" s="34" t="s">
        <v>10</v>
      </c>
      <c r="W27" s="34" t="s">
        <v>11</v>
      </c>
      <c r="X27" s="34" t="s">
        <v>20</v>
      </c>
      <c r="Y27" s="34" t="s">
        <v>12</v>
      </c>
    </row>
    <row r="28" spans="17:31" x14ac:dyDescent="0.3">
      <c r="R28" s="34" t="s">
        <v>14</v>
      </c>
      <c r="S28" s="56">
        <v>2.85</v>
      </c>
      <c r="T28" s="56">
        <v>6</v>
      </c>
      <c r="U28" s="56">
        <v>4.5</v>
      </c>
      <c r="V28" s="56">
        <v>4.2</v>
      </c>
      <c r="W28" s="56">
        <v>5.0999999999999996</v>
      </c>
      <c r="X28" s="56">
        <v>3.45</v>
      </c>
      <c r="Y28" s="56">
        <v>6.75</v>
      </c>
    </row>
    <row r="31" spans="17:31" x14ac:dyDescent="0.3">
      <c r="Q31" s="2"/>
      <c r="R31" s="2"/>
      <c r="S31" s="41" t="s">
        <v>23</v>
      </c>
      <c r="T31" s="41"/>
      <c r="U31" s="41"/>
      <c r="V31" s="41"/>
      <c r="W31" s="41"/>
      <c r="X31" s="41"/>
      <c r="Y31" s="41"/>
      <c r="Z31" s="2"/>
      <c r="AA31" s="2"/>
      <c r="AB31" s="2"/>
      <c r="AC31" s="2"/>
      <c r="AD31" s="2"/>
      <c r="AE31" s="2"/>
    </row>
    <row r="32" spans="17:31" ht="48.6" customHeight="1" x14ac:dyDescent="0.3">
      <c r="Q32" s="2"/>
      <c r="R32" s="2"/>
      <c r="S32" s="34" t="s">
        <v>36</v>
      </c>
      <c r="T32" s="34" t="s">
        <v>37</v>
      </c>
      <c r="U32" s="34" t="s">
        <v>38</v>
      </c>
      <c r="V32" s="34" t="s">
        <v>10</v>
      </c>
      <c r="W32" s="34" t="s">
        <v>11</v>
      </c>
      <c r="X32" s="34" t="s">
        <v>20</v>
      </c>
      <c r="Y32" s="34" t="s">
        <v>12</v>
      </c>
      <c r="Z32" s="37" t="s">
        <v>26</v>
      </c>
      <c r="AA32" s="34" t="s">
        <v>28</v>
      </c>
      <c r="AB32" s="36" t="s">
        <v>27</v>
      </c>
      <c r="AC32" s="2"/>
      <c r="AD32" s="2"/>
      <c r="AE32" s="2"/>
    </row>
    <row r="33" spans="3:31" ht="41.4" customHeight="1" x14ac:dyDescent="0.3">
      <c r="Q33" s="2"/>
      <c r="R33" s="36" t="s">
        <v>34</v>
      </c>
      <c r="S33" s="43">
        <v>1</v>
      </c>
      <c r="T33" s="38">
        <v>0</v>
      </c>
      <c r="U33" s="38">
        <v>1</v>
      </c>
      <c r="V33" s="38">
        <v>0</v>
      </c>
      <c r="W33" s="38">
        <v>1</v>
      </c>
      <c r="X33" s="38">
        <v>0</v>
      </c>
      <c r="Y33" s="38">
        <v>1</v>
      </c>
      <c r="Z33" s="45">
        <f>SUM(S33:Y33)</f>
        <v>4</v>
      </c>
      <c r="AA33" s="46" t="s">
        <v>25</v>
      </c>
      <c r="AB33" s="57">
        <v>4</v>
      </c>
      <c r="AC33" s="23" t="s">
        <v>70</v>
      </c>
      <c r="AD33" s="2"/>
      <c r="AE33" s="2"/>
    </row>
    <row r="34" spans="3:31" ht="24.6" customHeight="1" x14ac:dyDescent="0.3">
      <c r="Q34" s="2"/>
      <c r="R34" s="42" t="s">
        <v>30</v>
      </c>
      <c r="S34" s="2">
        <v>9</v>
      </c>
      <c r="T34" s="2">
        <v>14</v>
      </c>
      <c r="U34" s="2">
        <v>7</v>
      </c>
      <c r="V34" s="2">
        <v>12</v>
      </c>
      <c r="W34" s="2">
        <v>11</v>
      </c>
      <c r="X34" s="2">
        <v>8</v>
      </c>
      <c r="Y34" s="2">
        <v>18</v>
      </c>
      <c r="Z34" s="2"/>
      <c r="AA34" s="2"/>
      <c r="AB34" s="2"/>
      <c r="AC34" s="2"/>
      <c r="AD34" s="2"/>
      <c r="AE34" s="2"/>
    </row>
    <row r="35" spans="3:31" ht="43.8" customHeight="1" x14ac:dyDescent="0.3">
      <c r="Q35" s="2"/>
      <c r="R35" s="42" t="s">
        <v>71</v>
      </c>
      <c r="S35" s="39">
        <f xml:space="preserve"> S33 * S34</f>
        <v>9</v>
      </c>
      <c r="T35" s="39">
        <f t="shared" ref="T35:Y35" si="0" xml:space="preserve"> T33 * T34</f>
        <v>0</v>
      </c>
      <c r="U35" s="39">
        <f t="shared" si="0"/>
        <v>7</v>
      </c>
      <c r="V35" s="39">
        <f t="shared" si="0"/>
        <v>0</v>
      </c>
      <c r="W35" s="39">
        <f t="shared" si="0"/>
        <v>11</v>
      </c>
      <c r="X35" s="39">
        <f t="shared" si="0"/>
        <v>0</v>
      </c>
      <c r="Y35" s="39">
        <f t="shared" si="0"/>
        <v>18</v>
      </c>
      <c r="Z35" s="2"/>
      <c r="AC35" s="2"/>
    </row>
    <row r="36" spans="3:31" ht="35.4" customHeight="1" x14ac:dyDescent="0.3">
      <c r="Q36" s="2"/>
      <c r="R36" s="36" t="s">
        <v>29</v>
      </c>
      <c r="S36" s="40" t="s">
        <v>25</v>
      </c>
      <c r="T36" s="40" t="s">
        <v>25</v>
      </c>
      <c r="U36" s="40" t="s">
        <v>25</v>
      </c>
      <c r="V36" s="40" t="s">
        <v>25</v>
      </c>
      <c r="W36" s="40" t="s">
        <v>25</v>
      </c>
      <c r="X36" s="40" t="s">
        <v>25</v>
      </c>
      <c r="Y36" s="40" t="s">
        <v>25</v>
      </c>
      <c r="Z36" s="2"/>
      <c r="AA36" s="2"/>
      <c r="AB36" s="2"/>
      <c r="AC36" s="2"/>
      <c r="AD36" s="2"/>
      <c r="AE36" s="2"/>
    </row>
    <row r="37" spans="3:31" ht="36.6" customHeight="1" x14ac:dyDescent="0.3">
      <c r="C37" s="12"/>
      <c r="Q37" s="2"/>
      <c r="R37" s="42" t="s">
        <v>72</v>
      </c>
      <c r="S37" s="39">
        <f xml:space="preserve"> SUM(S38:S41)</f>
        <v>9</v>
      </c>
      <c r="T37" s="39">
        <f t="shared" ref="T37:Y37" si="1" xml:space="preserve"> SUM(T38:T41)</f>
        <v>0</v>
      </c>
      <c r="U37" s="39">
        <f t="shared" si="1"/>
        <v>7</v>
      </c>
      <c r="V37" s="39">
        <f t="shared" si="1"/>
        <v>0</v>
      </c>
      <c r="W37" s="39">
        <f t="shared" si="1"/>
        <v>11</v>
      </c>
      <c r="X37" s="39">
        <f t="shared" si="1"/>
        <v>0</v>
      </c>
      <c r="Y37" s="39">
        <f t="shared" si="1"/>
        <v>18</v>
      </c>
      <c r="Z37" s="37" t="s">
        <v>32</v>
      </c>
      <c r="AA37" s="34" t="s">
        <v>28</v>
      </c>
      <c r="AB37" s="36" t="s">
        <v>33</v>
      </c>
      <c r="AC37" s="2"/>
      <c r="AD37" s="2"/>
      <c r="AE37" s="2"/>
    </row>
    <row r="38" spans="3:31" ht="34.200000000000003" customHeight="1" x14ac:dyDescent="0.3">
      <c r="Q38" s="59" t="s">
        <v>45</v>
      </c>
      <c r="R38" s="34" t="s">
        <v>39</v>
      </c>
      <c r="S38" s="38">
        <v>0</v>
      </c>
      <c r="T38" s="38">
        <v>0</v>
      </c>
      <c r="U38" s="38">
        <v>0</v>
      </c>
      <c r="V38" s="38">
        <v>0</v>
      </c>
      <c r="W38" s="38">
        <v>11</v>
      </c>
      <c r="X38" s="38">
        <v>0</v>
      </c>
      <c r="Y38" s="38">
        <v>13</v>
      </c>
      <c r="Z38" s="34">
        <f>SUM(S38:Y38)</f>
        <v>24</v>
      </c>
      <c r="AA38" s="34" t="s">
        <v>31</v>
      </c>
      <c r="AB38" s="34">
        <v>24</v>
      </c>
      <c r="AC38" s="42" t="s">
        <v>59</v>
      </c>
      <c r="AD38" s="2"/>
      <c r="AE38" s="2"/>
    </row>
    <row r="39" spans="3:31" ht="31.2" customHeight="1" x14ac:dyDescent="0.3">
      <c r="Q39" s="59"/>
      <c r="R39" s="34" t="s">
        <v>40</v>
      </c>
      <c r="S39" s="38">
        <v>9</v>
      </c>
      <c r="T39" s="38">
        <v>0</v>
      </c>
      <c r="U39" s="38">
        <v>0</v>
      </c>
      <c r="V39" s="38">
        <v>0</v>
      </c>
      <c r="W39" s="38">
        <v>0</v>
      </c>
      <c r="X39" s="38">
        <v>0</v>
      </c>
      <c r="Y39" s="38">
        <v>0</v>
      </c>
      <c r="Z39" s="34">
        <f t="shared" ref="Z39:Z41" si="2">SUM(S39:Y39)</f>
        <v>9</v>
      </c>
      <c r="AA39" s="34" t="s">
        <v>31</v>
      </c>
      <c r="AB39" s="34">
        <v>19</v>
      </c>
      <c r="AC39" s="42" t="s">
        <v>60</v>
      </c>
      <c r="AD39" s="2"/>
      <c r="AE39" s="2"/>
    </row>
    <row r="40" spans="3:31" ht="34.799999999999997" customHeight="1" x14ac:dyDescent="0.3">
      <c r="Q40" s="59"/>
      <c r="R40" s="34" t="s">
        <v>41</v>
      </c>
      <c r="S40" s="38">
        <v>0</v>
      </c>
      <c r="T40" s="38">
        <v>0</v>
      </c>
      <c r="U40" s="38">
        <v>0</v>
      </c>
      <c r="V40" s="38">
        <v>0</v>
      </c>
      <c r="W40" s="38">
        <v>0</v>
      </c>
      <c r="X40" s="38">
        <v>0</v>
      </c>
      <c r="Y40" s="38">
        <v>0</v>
      </c>
      <c r="Z40" s="34">
        <f t="shared" si="2"/>
        <v>0</v>
      </c>
      <c r="AA40" s="34" t="s">
        <v>31</v>
      </c>
      <c r="AB40" s="34">
        <v>16</v>
      </c>
      <c r="AC40" s="42" t="s">
        <v>61</v>
      </c>
      <c r="AD40" s="2"/>
      <c r="AE40" s="2"/>
    </row>
    <row r="41" spans="3:31" ht="32.4" customHeight="1" x14ac:dyDescent="0.3">
      <c r="Q41" s="59"/>
      <c r="R41" s="34" t="s">
        <v>42</v>
      </c>
      <c r="S41" s="38">
        <v>0</v>
      </c>
      <c r="T41" s="38">
        <v>0</v>
      </c>
      <c r="U41" s="38">
        <v>7</v>
      </c>
      <c r="V41" s="38">
        <v>0</v>
      </c>
      <c r="W41" s="38">
        <v>0</v>
      </c>
      <c r="X41" s="38">
        <v>0</v>
      </c>
      <c r="Y41" s="38">
        <v>5</v>
      </c>
      <c r="Z41" s="34">
        <f t="shared" si="2"/>
        <v>12</v>
      </c>
      <c r="AA41" s="34" t="s">
        <v>31</v>
      </c>
      <c r="AB41" s="34">
        <v>21</v>
      </c>
      <c r="AC41" s="42" t="s">
        <v>62</v>
      </c>
      <c r="AD41" s="2"/>
      <c r="AE41" s="2"/>
    </row>
    <row r="42" spans="3:31" ht="43.2" x14ac:dyDescent="0.3">
      <c r="Q42" s="34"/>
      <c r="R42" s="36" t="s">
        <v>24</v>
      </c>
      <c r="S42" s="34" t="s">
        <v>43</v>
      </c>
      <c r="T42" s="34" t="s">
        <v>44</v>
      </c>
      <c r="U42" s="34" t="s">
        <v>47</v>
      </c>
      <c r="V42" s="34" t="s">
        <v>48</v>
      </c>
      <c r="W42" s="34" t="s">
        <v>49</v>
      </c>
      <c r="X42" s="34" t="s">
        <v>50</v>
      </c>
      <c r="Y42" s="34" t="s">
        <v>51</v>
      </c>
      <c r="Z42" s="2"/>
      <c r="AA42" s="2"/>
      <c r="AB42" s="2"/>
      <c r="AC42" s="2"/>
      <c r="AD42" s="2"/>
      <c r="AE42" s="2"/>
    </row>
    <row r="43" spans="3:31" ht="66" customHeight="1" x14ac:dyDescent="0.3">
      <c r="Q43" s="34"/>
      <c r="R43" s="42"/>
      <c r="S43" s="44" t="s">
        <v>46</v>
      </c>
      <c r="T43" s="44"/>
      <c r="U43" s="44"/>
      <c r="V43" s="44"/>
      <c r="W43" s="44"/>
      <c r="X43" s="44"/>
      <c r="Y43" s="44"/>
      <c r="Z43" s="2"/>
      <c r="AA43" s="61" t="s">
        <v>74</v>
      </c>
      <c r="AB43" s="61" t="s">
        <v>75</v>
      </c>
      <c r="AC43" s="61" t="s">
        <v>73</v>
      </c>
      <c r="AD43" s="35"/>
      <c r="AE43" s="62" t="s">
        <v>76</v>
      </c>
    </row>
    <row r="44" spans="3:31" ht="32.4" customHeight="1" x14ac:dyDescent="0.3">
      <c r="Q44" s="2"/>
      <c r="R44" s="2"/>
      <c r="S44" s="2"/>
      <c r="T44" s="2"/>
      <c r="U44" s="2"/>
      <c r="V44" s="2"/>
      <c r="W44" s="2"/>
      <c r="X44" s="2"/>
      <c r="Y44" s="2"/>
      <c r="AA44" s="58">
        <f xml:space="preserve"> SUMPRODUCT(S33:Y33, S28:Y28)</f>
        <v>19.2</v>
      </c>
      <c r="AB44" s="58">
        <f>SUMPRODUCT(S38:Y41, S47:Y50)</f>
        <v>2.0865</v>
      </c>
      <c r="AC44" s="57">
        <f xml:space="preserve"> AA44 + AB44</f>
        <v>21.2865</v>
      </c>
      <c r="AD44" s="34" t="s">
        <v>31</v>
      </c>
      <c r="AE44" s="34">
        <v>22</v>
      </c>
    </row>
    <row r="45" spans="3:31" ht="24.6" customHeight="1" x14ac:dyDescent="0.3">
      <c r="Q45" s="2"/>
      <c r="R45" s="2"/>
      <c r="S45" s="2"/>
      <c r="T45" s="2"/>
      <c r="U45" s="2"/>
      <c r="V45" s="2"/>
      <c r="W45" s="2"/>
      <c r="X45" s="2"/>
      <c r="Y45" s="2"/>
      <c r="Z45" s="2"/>
      <c r="AA45" s="2"/>
      <c r="AB45" s="2"/>
      <c r="AC45" s="2"/>
      <c r="AD45" s="2"/>
      <c r="AE45" s="2"/>
    </row>
    <row r="46" spans="3:31" ht="21.6" customHeight="1" x14ac:dyDescent="0.3">
      <c r="Q46" s="2"/>
      <c r="R46" s="34" t="s">
        <v>35</v>
      </c>
      <c r="S46" s="34" t="s">
        <v>8</v>
      </c>
      <c r="T46" s="34" t="s">
        <v>9</v>
      </c>
      <c r="U46" s="34" t="s">
        <v>19</v>
      </c>
      <c r="V46" s="34" t="s">
        <v>10</v>
      </c>
      <c r="W46" s="34" t="s">
        <v>11</v>
      </c>
      <c r="X46" s="34" t="s">
        <v>20</v>
      </c>
      <c r="Y46" s="34" t="s">
        <v>12</v>
      </c>
      <c r="Z46" s="2"/>
      <c r="AA46" s="2"/>
      <c r="AB46" s="2"/>
      <c r="AC46" s="2"/>
      <c r="AD46" s="2"/>
      <c r="AE46" s="2"/>
    </row>
    <row r="47" spans="3:31" ht="30.6" customHeight="1" x14ac:dyDescent="0.3">
      <c r="Q47" s="2"/>
      <c r="R47" s="34" t="s">
        <v>14</v>
      </c>
      <c r="S47" s="56">
        <f xml:space="preserve"> S20 * 0.001</f>
        <v>3.15E-2</v>
      </c>
      <c r="T47" s="56">
        <f t="shared" ref="T47:Y47" si="3" xml:space="preserve"> T20 * 0.001</f>
        <v>5.2499999999999998E-2</v>
      </c>
      <c r="U47" s="56">
        <f t="shared" si="3"/>
        <v>4.4999999999999998E-2</v>
      </c>
      <c r="V47" s="56">
        <f t="shared" si="3"/>
        <v>2.2499999999999999E-2</v>
      </c>
      <c r="W47" s="56">
        <f t="shared" si="3"/>
        <v>3.7499999999999999E-2</v>
      </c>
      <c r="X47" s="56">
        <f t="shared" si="3"/>
        <v>2.2499999999999999E-2</v>
      </c>
      <c r="Y47" s="56">
        <f t="shared" si="3"/>
        <v>6.7500000000000004E-2</v>
      </c>
      <c r="Z47" s="2"/>
      <c r="AA47" s="2"/>
      <c r="AB47" s="2"/>
      <c r="AC47" s="2"/>
      <c r="AD47" s="2"/>
      <c r="AE47" s="2"/>
    </row>
    <row r="48" spans="3:31" ht="32.4" customHeight="1" x14ac:dyDescent="0.3">
      <c r="Q48" s="2"/>
      <c r="R48" s="34" t="s">
        <v>15</v>
      </c>
      <c r="S48" s="56">
        <f t="shared" ref="S48:Y50" si="4" xml:space="preserve"> S21 * 0.001</f>
        <v>2.2499999999999999E-2</v>
      </c>
      <c r="T48" s="56">
        <f t="shared" si="4"/>
        <v>7.8E-2</v>
      </c>
      <c r="U48" s="56">
        <f t="shared" si="4"/>
        <v>5.1000000000000004E-2</v>
      </c>
      <c r="V48" s="56">
        <f t="shared" si="4"/>
        <v>4.65E-2</v>
      </c>
      <c r="W48" s="56">
        <f t="shared" si="4"/>
        <v>5.8500000000000003E-2</v>
      </c>
      <c r="X48" s="56">
        <f t="shared" si="4"/>
        <v>0.03</v>
      </c>
      <c r="Y48" s="56">
        <f t="shared" si="4"/>
        <v>8.7000000000000008E-2</v>
      </c>
      <c r="Z48" s="2"/>
      <c r="AA48" s="2"/>
      <c r="AB48" s="2"/>
      <c r="AC48" s="2"/>
      <c r="AD48" s="2"/>
      <c r="AE48" s="2"/>
    </row>
    <row r="49" spans="3:31" ht="25.8" customHeight="1" x14ac:dyDescent="0.3">
      <c r="Q49" s="2"/>
      <c r="R49" s="34" t="s">
        <v>16</v>
      </c>
      <c r="S49" s="56">
        <f t="shared" si="4"/>
        <v>2.7E-2</v>
      </c>
      <c r="T49" s="56">
        <f t="shared" si="4"/>
        <v>6.4500000000000002E-2</v>
      </c>
      <c r="U49" s="56">
        <f t="shared" si="4"/>
        <v>4.3500000000000004E-2</v>
      </c>
      <c r="V49" s="56">
        <f t="shared" si="4"/>
        <v>3.7499999999999999E-2</v>
      </c>
      <c r="W49" s="56">
        <f t="shared" si="4"/>
        <v>5.1000000000000004E-2</v>
      </c>
      <c r="X49" s="56">
        <f t="shared" si="4"/>
        <v>3.15E-2</v>
      </c>
      <c r="Y49" s="56">
        <f t="shared" si="4"/>
        <v>7.9500000000000001E-2</v>
      </c>
      <c r="Z49" s="2"/>
      <c r="AA49" s="2"/>
      <c r="AB49" s="2"/>
      <c r="AC49" s="2"/>
      <c r="AD49" s="2"/>
      <c r="AE49" s="2"/>
    </row>
    <row r="50" spans="3:31" ht="25.2" customHeight="1" x14ac:dyDescent="0.3">
      <c r="Q50" s="2"/>
      <c r="R50" s="34" t="s">
        <v>17</v>
      </c>
      <c r="S50" s="56">
        <f t="shared" si="4"/>
        <v>3.6000000000000004E-2</v>
      </c>
      <c r="T50" s="56">
        <f t="shared" si="4"/>
        <v>4.3500000000000004E-2</v>
      </c>
      <c r="U50" s="56">
        <f t="shared" si="4"/>
        <v>3.4500000000000003E-2</v>
      </c>
      <c r="V50" s="56">
        <f t="shared" si="4"/>
        <v>0.03</v>
      </c>
      <c r="W50" s="56">
        <f t="shared" si="4"/>
        <v>4.65E-2</v>
      </c>
      <c r="X50" s="56">
        <f t="shared" si="4"/>
        <v>3.9E-2</v>
      </c>
      <c r="Y50" s="56">
        <f t="shared" si="4"/>
        <v>7.0500000000000007E-2</v>
      </c>
      <c r="Z50" s="2"/>
      <c r="AA50" s="2"/>
      <c r="AB50" s="2"/>
      <c r="AC50" s="2"/>
      <c r="AD50" s="2"/>
      <c r="AE50" s="2"/>
    </row>
    <row r="51" spans="3:31" ht="24" customHeight="1" x14ac:dyDescent="0.3">
      <c r="Q51" s="2"/>
      <c r="R51" s="2"/>
      <c r="S51" s="2"/>
      <c r="T51" s="2"/>
      <c r="U51" s="2"/>
      <c r="V51" s="2"/>
      <c r="W51" s="2"/>
      <c r="X51" s="2"/>
      <c r="Y51" s="2"/>
      <c r="Z51" s="2"/>
      <c r="AA51" s="2"/>
      <c r="AB51" s="2"/>
      <c r="AC51" s="2"/>
      <c r="AD51" s="2"/>
      <c r="AE51" s="2"/>
    </row>
    <row r="52" spans="3:31" ht="51.6" customHeight="1" x14ac:dyDescent="0.3">
      <c r="R52" s="36" t="s">
        <v>53</v>
      </c>
      <c r="S52" s="34"/>
      <c r="T52" s="34"/>
      <c r="U52" s="34" t="s">
        <v>28</v>
      </c>
      <c r="V52" s="34"/>
      <c r="W52" s="34"/>
    </row>
    <row r="53" spans="3:31" ht="22.8" customHeight="1" x14ac:dyDescent="0.3">
      <c r="R53" s="60" t="s">
        <v>55</v>
      </c>
      <c r="S53" s="34" t="s">
        <v>52</v>
      </c>
      <c r="T53" s="45">
        <f xml:space="preserve"> $W$33 +$Y$33</f>
        <v>2</v>
      </c>
      <c r="U53" s="34" t="s">
        <v>63</v>
      </c>
      <c r="V53" s="45">
        <f xml:space="preserve"> 2 * S33</f>
        <v>2</v>
      </c>
      <c r="W53" s="34" t="s">
        <v>64</v>
      </c>
    </row>
    <row r="54" spans="3:31" ht="21" customHeight="1" x14ac:dyDescent="0.3">
      <c r="R54" s="60" t="s">
        <v>56</v>
      </c>
      <c r="S54" s="34" t="s">
        <v>52</v>
      </c>
      <c r="T54" s="45">
        <f t="shared" ref="T54:T55" si="5" xml:space="preserve"> $W$33 +$Y$33</f>
        <v>2</v>
      </c>
      <c r="U54" s="34" t="s">
        <v>63</v>
      </c>
      <c r="V54" s="45">
        <f xml:space="preserve"> 2 * T33</f>
        <v>0</v>
      </c>
      <c r="W54" s="34" t="s">
        <v>65</v>
      </c>
    </row>
    <row r="55" spans="3:31" ht="22.8" customHeight="1" x14ac:dyDescent="0.3">
      <c r="R55" s="60" t="s">
        <v>54</v>
      </c>
      <c r="S55" s="34" t="s">
        <v>52</v>
      </c>
      <c r="T55" s="45">
        <f t="shared" si="5"/>
        <v>2</v>
      </c>
      <c r="U55" s="34" t="s">
        <v>63</v>
      </c>
      <c r="V55" s="45">
        <f xml:space="preserve"> 2 * U33</f>
        <v>2</v>
      </c>
      <c r="W55" s="34" t="s">
        <v>66</v>
      </c>
    </row>
    <row r="56" spans="3:31" ht="27" customHeight="1" x14ac:dyDescent="0.3">
      <c r="R56" s="60" t="s">
        <v>57</v>
      </c>
      <c r="S56" s="34" t="s">
        <v>67</v>
      </c>
      <c r="T56" s="45">
        <f xml:space="preserve"> SUM(S33:U33)</f>
        <v>2</v>
      </c>
      <c r="U56" s="34" t="s">
        <v>63</v>
      </c>
      <c r="V56" s="45">
        <f xml:space="preserve">  3 * V33</f>
        <v>0</v>
      </c>
      <c r="W56" s="34" t="s">
        <v>68</v>
      </c>
    </row>
    <row r="57" spans="3:31" ht="25.2" customHeight="1" x14ac:dyDescent="0.3">
      <c r="R57" s="60" t="s">
        <v>58</v>
      </c>
      <c r="S57" s="34" t="s">
        <v>67</v>
      </c>
      <c r="T57" s="45">
        <f xml:space="preserve"> SUM(S33:U33)</f>
        <v>2</v>
      </c>
      <c r="U57" s="34" t="s">
        <v>63</v>
      </c>
      <c r="V57" s="45">
        <f xml:space="preserve"> 3 * X33</f>
        <v>0</v>
      </c>
      <c r="W57" s="34" t="s">
        <v>69</v>
      </c>
    </row>
    <row r="58" spans="3:31" x14ac:dyDescent="0.3">
      <c r="C58" s="12"/>
    </row>
    <row r="60" spans="3:31" x14ac:dyDescent="0.3">
      <c r="C60" s="12"/>
    </row>
    <row r="62" spans="3:31" x14ac:dyDescent="0.3">
      <c r="C62" s="12"/>
    </row>
    <row r="64" spans="3:31" x14ac:dyDescent="0.3">
      <c r="C64" s="12"/>
    </row>
    <row r="66" spans="3:3" x14ac:dyDescent="0.3">
      <c r="C66" s="12"/>
    </row>
    <row r="68" spans="3:3" x14ac:dyDescent="0.3">
      <c r="C68" s="12"/>
    </row>
    <row r="70" spans="3:3" x14ac:dyDescent="0.3">
      <c r="C70" s="12"/>
    </row>
    <row r="72" spans="3:3" x14ac:dyDescent="0.3">
      <c r="C72" s="12"/>
    </row>
    <row r="74" spans="3:3" x14ac:dyDescent="0.3">
      <c r="C74" s="12"/>
    </row>
    <row r="76" spans="3:3" x14ac:dyDescent="0.3">
      <c r="C76" s="12"/>
    </row>
    <row r="78" spans="3:3" x14ac:dyDescent="0.3">
      <c r="C78" s="12"/>
    </row>
    <row r="80" spans="3:3" x14ac:dyDescent="0.3">
      <c r="C80" s="12"/>
    </row>
  </sheetData>
  <mergeCells count="3">
    <mergeCell ref="Q38:Q41"/>
    <mergeCell ref="S43:Y43"/>
    <mergeCell ref="S31:Y31"/>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2023-11-17T13:08:16Z</dcterms:modified>
  <cp:category/>
  <cp:contentStatus/>
</cp:coreProperties>
</file>