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518e6d83d3cd1/Desktop/"/>
    </mc:Choice>
  </mc:AlternateContent>
  <xr:revisionPtr revIDLastSave="58" documentId="13_ncr:1_{6F069906-F9B7-4A96-81AE-877362FF0B6C}" xr6:coauthVersionLast="47" xr6:coauthVersionMax="47" xr10:uidLastSave="{6C107B97-8F28-4969-BD9E-206AE20AF783}"/>
  <bookViews>
    <workbookView minimized="1" xWindow="4800" yWindow="2810" windowWidth="14400" windowHeight="7270" xr2:uid="{78C939FF-0C71-4CAC-98AB-3D01DF486FC5}"/>
  </bookViews>
  <sheets>
    <sheet name="Sheet2" sheetId="4" r:id="rId1"/>
    <sheet name="student_data_CPAT" sheetId="1" r:id="rId2"/>
    <sheet name="Sheet1" sheetId="5" r:id="rId3"/>
    <sheet name="Sheet3" sheetId="6" r:id="rId4"/>
    <sheet name="Sheet4" sheetId="7" r:id="rId5"/>
    <sheet name="Data Details " sheetId="2" r:id="rId6"/>
  </sheet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8" i="1" l="1" a="1"/>
  <c r="A88" i="1" s="1"/>
  <c r="B4" i="5"/>
  <c r="B3" i="5"/>
  <c r="B2" i="5"/>
  <c r="B1" i="5"/>
  <c r="B54" i="1"/>
  <c r="L2" i="1"/>
  <c r="K4" i="1"/>
  <c r="K2" i="1"/>
  <c r="J2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61" i="1"/>
  <c r="L3" i="1"/>
  <c r="L4" i="1"/>
  <c r="L5" i="1"/>
  <c r="L6" i="1"/>
  <c r="L7" i="1"/>
  <c r="L8" i="1"/>
  <c r="L9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3" i="1"/>
  <c r="K5" i="1"/>
  <c r="K6" i="1"/>
  <c r="K7" i="1"/>
  <c r="K8" i="1"/>
  <c r="K11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B55" i="1"/>
  <c r="B57" i="1"/>
  <c r="J3" i="1"/>
  <c r="J4" i="1"/>
  <c r="J5" i="1"/>
  <c r="J6" i="1"/>
  <c r="J7" i="1"/>
  <c r="J8" i="1"/>
  <c r="J9" i="1"/>
  <c r="K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K15" i="1" s="1"/>
  <c r="J16" i="1"/>
  <c r="K16" i="1" s="1"/>
  <c r="J17" i="1"/>
  <c r="K17" i="1" s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A61" i="1" a="1"/>
  <c r="A61" i="1" s="1"/>
  <c r="B5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K10" i="1" l="1"/>
  <c r="L16" i="1"/>
  <c r="K14" i="1"/>
  <c r="L15" i="1"/>
  <c r="L17" i="1"/>
  <c r="K13" i="1"/>
  <c r="K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<sst xmlns="http://schemas.openxmlformats.org/spreadsheetml/2006/main" count="258" uniqueCount="76">
  <si>
    <t>Regno</t>
  </si>
  <si>
    <t>Name</t>
  </si>
  <si>
    <t>Course_Code</t>
  </si>
  <si>
    <t>Subject_Code</t>
  </si>
  <si>
    <t>Semester</t>
  </si>
  <si>
    <t>Number_of_Pages</t>
  </si>
  <si>
    <t>Mode_of_Dispatch</t>
  </si>
  <si>
    <t>Email_ID</t>
  </si>
  <si>
    <t>Mobile_Number</t>
  </si>
  <si>
    <t>AAKASH P</t>
  </si>
  <si>
    <t>ABINAYA M</t>
  </si>
  <si>
    <t>ABINAYA S</t>
  </si>
  <si>
    <t>ADHITHYA RAMKUMAR</t>
  </si>
  <si>
    <t>ANIRUTH S</t>
  </si>
  <si>
    <t>ARVIND S</t>
  </si>
  <si>
    <t>DEEPAK KUMAR P</t>
  </si>
  <si>
    <t>DHARUNYAN P</t>
  </si>
  <si>
    <t>DITTORAJ V</t>
  </si>
  <si>
    <t>GOKULRAJ S</t>
  </si>
  <si>
    <t>GUKAN R M</t>
  </si>
  <si>
    <t>HARI PRAKASH K</t>
  </si>
  <si>
    <t>HARSHAVARDHAN V S</t>
  </si>
  <si>
    <t>JANANI C</t>
  </si>
  <si>
    <t>JANANI VASUPRADHA S</t>
  </si>
  <si>
    <t>JANNATHUL FIRDAUS M</t>
  </si>
  <si>
    <t>JENISHA CAROLINE M</t>
  </si>
  <si>
    <t>KARTHIK S S</t>
  </si>
  <si>
    <t>KARTHIKKEYAN V</t>
  </si>
  <si>
    <t>KISHORE S</t>
  </si>
  <si>
    <t>KRISHNA KUMAR B J</t>
  </si>
  <si>
    <t>LILLI C</t>
  </si>
  <si>
    <t>MAHALINGAM G</t>
  </si>
  <si>
    <t>MAHIMA A</t>
  </si>
  <si>
    <t>20MA</t>
  </si>
  <si>
    <t>21GM</t>
  </si>
  <si>
    <t>III</t>
  </si>
  <si>
    <t>II</t>
  </si>
  <si>
    <t>IV</t>
  </si>
  <si>
    <t>I</t>
  </si>
  <si>
    <t>Direct</t>
  </si>
  <si>
    <t>Online</t>
  </si>
  <si>
    <t>Courier</t>
  </si>
  <si>
    <t>Course Code</t>
  </si>
  <si>
    <t>IT</t>
  </si>
  <si>
    <t>CSE</t>
  </si>
  <si>
    <t>EEE</t>
  </si>
  <si>
    <t>Subject Details</t>
  </si>
  <si>
    <t>Maths</t>
  </si>
  <si>
    <t>Python Lab</t>
  </si>
  <si>
    <t>General Maths</t>
  </si>
  <si>
    <t>Big data Analysis</t>
  </si>
  <si>
    <t xml:space="preserve">II </t>
  </si>
  <si>
    <t>Number of Pages</t>
  </si>
  <si>
    <t>Mode of Dispatch</t>
  </si>
  <si>
    <t xml:space="preserve">Direct </t>
  </si>
  <si>
    <t xml:space="preserve">Courier </t>
  </si>
  <si>
    <t>COUNTIF($D$2:$D$51,"20MA")</t>
  </si>
  <si>
    <t>COUNTIF($D$2:$D$51,"21PYL")</t>
  </si>
  <si>
    <t>COUNTIF($D$2:$D$51,"21GM")</t>
  </si>
  <si>
    <t>COUNTIF($D$2:$D$51,"20BDA")</t>
  </si>
  <si>
    <t>Subject</t>
  </si>
  <si>
    <t>Count</t>
  </si>
  <si>
    <t>Count the number of students appeared for the exam.</t>
  </si>
  <si>
    <t>Count the number of papers (subjects) submitted by each student (Using register number)</t>
  </si>
  <si>
    <t>Unique IDs</t>
  </si>
  <si>
    <t>Row Labels</t>
  </si>
  <si>
    <t>Grand Total</t>
  </si>
  <si>
    <t>Count of Subject_Code</t>
  </si>
  <si>
    <t>ConcatenateRegNo_SubjectCode</t>
  </si>
  <si>
    <t>No of Pages</t>
  </si>
  <si>
    <t>Mode</t>
  </si>
  <si>
    <t>20BD</t>
  </si>
  <si>
    <t>21PY</t>
  </si>
  <si>
    <t>f. Count the number of different (unique) subject_codes that have been  </t>
  </si>
  <si>
    <t>  submitted.</t>
  </si>
  <si>
    <t>Count of Mode_of_Dispatch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</si>
</sst>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7"/>
      <color rgb="FF38761D"/>
      <name val="Arial"/>
      <family val="2"/>
    </font>
    <font>
      <b/>
      <sz val="15"/>
      <color rgb="FF3876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horizontal="left" vertical="center"/>
    </xf>
    <xf numFmtId="49" fontId="18" fillId="0" borderId="10" xfId="0" applyNumberFormat="1" applyFont="1" applyBorder="1"/>
    <xf numFmtId="49" fontId="19" fillId="0" borderId="10" xfId="0" applyNumberFormat="1" applyFont="1" applyBorder="1" applyAlignment="1">
      <alignment horizontal="left" vertical="center"/>
    </xf>
    <xf numFmtId="1" fontId="18" fillId="0" borderId="10" xfId="0" applyNumberFormat="1" applyFont="1" applyBorder="1"/>
    <xf numFmtId="49" fontId="20" fillId="0" borderId="10" xfId="0" applyNumberFormat="1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0" fillId="0" borderId="0" xfId="0" pivotButton="1"/>
    <xf numFmtId="1" fontId="0" fillId="0" borderId="0" xfId="0" applyNumberFormat="1" applyAlignment="1">
      <alignment horizontal="left"/>
    </xf>
    <xf numFmtId="0" fontId="18" fillId="0" borderId="10" xfId="0" applyFont="1" applyBorder="1" applyAlignment="1">
      <alignment wrapText="1"/>
    </xf>
    <xf numFmtId="0" fontId="25" fillId="0" borderId="0" xfId="0" applyFont="1" applyAlignment="1">
      <alignment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mughapriya M" refreshedDate="45501.880968171296" createdVersion="8" refreshedVersion="8" minRefreshableVersion="3" recordCount="50" xr:uid="{515B7C4C-19E2-4D25-ACFC-9172B40F759A}">
  <cacheSource type="worksheet">
    <worksheetSource ref="A1:I51" sheet="student_data_CPAT"/>
  </cacheSource>
  <cacheFields count="9">
    <cacheField name="Regno" numFmtId="1">
      <sharedItems containsSemiMixedTypes="0" containsString="0" containsNumber="1" containsInteger="1" minValue="2205002" maxValue="2205025" count="24">
        <n v="2205002"/>
        <n v="2205003"/>
        <n v="2205004"/>
        <n v="2205005"/>
        <n v="2205006"/>
        <n v="2205007"/>
        <n v="2205008"/>
        <n v="2205009"/>
        <n v="2205010"/>
        <n v="2205011"/>
        <n v="2205012"/>
        <n v="2205013"/>
        <n v="2205014"/>
        <n v="2205015"/>
        <n v="2205016"/>
        <n v="2205017"/>
        <n v="2205018"/>
        <n v="2205019"/>
        <n v="2205020"/>
        <n v="2205021"/>
        <n v="2205022"/>
        <n v="2205023"/>
        <n v="2205024"/>
        <n v="2205025"/>
      </sharedItems>
    </cacheField>
    <cacheField name="Name" numFmtId="49">
      <sharedItems count="24">
        <s v="AAKASH P"/>
        <s v="ABINAYA M"/>
        <s v="ABINAYA S"/>
        <s v="ADHITHYA RAMKUMAR"/>
        <s v="ANIRUTH S"/>
        <s v="ARVIND S"/>
        <s v="DEEPAK KUMAR P"/>
        <s v="DHARUNYAN P"/>
        <s v="DITTORAJ V"/>
        <s v="GOKULRAJ S"/>
        <s v="GUKAN R M"/>
        <s v="HARI PRAKASH K"/>
        <s v="HARSHAVARDHAN V S"/>
        <s v="JANANI C"/>
        <s v="JANANI VASUPRADHA S"/>
        <s v="JANNATHUL FIRDAUS M"/>
        <s v="JENISHA CAROLINE M"/>
        <s v="KARTHIK S S"/>
        <s v="KARTHIKKEYAN V"/>
        <s v="KISHORE S"/>
        <s v="KRISHNA KUMAR B J"/>
        <s v="LILLI C"/>
        <s v="MAHALINGAM G"/>
        <s v="MAHIMA A"/>
      </sharedItems>
    </cacheField>
    <cacheField name="Course_Code" numFmtId="49">
      <sharedItems containsSemiMixedTypes="0" containsString="0" containsNumber="1" containsInteger="1" minValue="205" maxValue="301"/>
    </cacheField>
    <cacheField name="Subject_Code" numFmtId="49">
      <sharedItems count="4">
        <s v="20MA"/>
        <s v="21PYL"/>
        <s v="21GM"/>
        <s v="20BDA"/>
      </sharedItems>
    </cacheField>
    <cacheField name="Semester" numFmtId="49">
      <sharedItems count="4">
        <s v="III"/>
        <s v="II"/>
        <s v="IV"/>
        <s v="I"/>
      </sharedItems>
    </cacheField>
    <cacheField name="Number_of_Pages" numFmtId="49">
      <sharedItems containsSemiMixedTypes="0" containsString="0" containsNumber="1" containsInteger="1" minValue="15" maxValue="25"/>
    </cacheField>
    <cacheField name="Mode_of_Dispatch" numFmtId="49">
      <sharedItems count="3">
        <s v="Direct"/>
        <s v="Online"/>
        <s v="Courier"/>
      </sharedItems>
    </cacheField>
    <cacheField name="Email_ID" numFmtId="49">
      <sharedItems/>
    </cacheField>
    <cacheField name="Mobile_Number" numFmtId="49">
      <sharedItems containsSemiMixedTypes="0" containsString="0" containsNumber="1" containsInteger="1" minValue="9078564312" maxValue="99876543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n v="206"/>
    <x v="0"/>
    <x v="0"/>
    <n v="19"/>
    <x v="0"/>
    <s v="2205002@email.com"/>
    <n v="9823456789"/>
  </r>
  <r>
    <x v="1"/>
    <x v="1"/>
    <n v="206"/>
    <x v="1"/>
    <x v="0"/>
    <n v="20"/>
    <x v="1"/>
    <s v="2205003@email.com"/>
    <n v="9123456789"/>
  </r>
  <r>
    <x v="2"/>
    <x v="2"/>
    <n v="206"/>
    <x v="1"/>
    <x v="1"/>
    <n v="19"/>
    <x v="2"/>
    <s v="2205004@email.com"/>
    <n v="9834567890"/>
  </r>
  <r>
    <x v="3"/>
    <x v="3"/>
    <n v="206"/>
    <x v="2"/>
    <x v="1"/>
    <n v="18"/>
    <x v="0"/>
    <s v="2205005@email.com"/>
    <n v="9876543210"/>
  </r>
  <r>
    <x v="4"/>
    <x v="4"/>
    <n v="301"/>
    <x v="0"/>
    <x v="1"/>
    <n v="18"/>
    <x v="1"/>
    <s v="2205006@email.com"/>
    <n v="9123456780"/>
  </r>
  <r>
    <x v="5"/>
    <x v="5"/>
    <n v="206"/>
    <x v="3"/>
    <x v="2"/>
    <n v="19"/>
    <x v="0"/>
    <s v="2205007@email.com"/>
    <n v="9812345678"/>
  </r>
  <r>
    <x v="6"/>
    <x v="6"/>
    <n v="205"/>
    <x v="2"/>
    <x v="2"/>
    <n v="15"/>
    <x v="1"/>
    <s v="2205008@email.com"/>
    <n v="9753102468"/>
  </r>
  <r>
    <x v="7"/>
    <x v="7"/>
    <n v="205"/>
    <x v="0"/>
    <x v="0"/>
    <n v="25"/>
    <x v="1"/>
    <s v="2205009@email.com"/>
    <n v="9876543021"/>
  </r>
  <r>
    <x v="8"/>
    <x v="8"/>
    <n v="301"/>
    <x v="2"/>
    <x v="0"/>
    <n v="18"/>
    <x v="0"/>
    <s v="2205010@email.com"/>
    <n v="9087654321"/>
  </r>
  <r>
    <x v="9"/>
    <x v="9"/>
    <n v="206"/>
    <x v="1"/>
    <x v="3"/>
    <n v="18"/>
    <x v="0"/>
    <s v="2205011@email.com"/>
    <n v="9678432109"/>
  </r>
  <r>
    <x v="10"/>
    <x v="10"/>
    <n v="205"/>
    <x v="0"/>
    <x v="2"/>
    <n v="19"/>
    <x v="0"/>
    <s v="2205012@email.com"/>
    <n v="9765432108"/>
  </r>
  <r>
    <x v="11"/>
    <x v="11"/>
    <n v="301"/>
    <x v="0"/>
    <x v="2"/>
    <n v="25"/>
    <x v="2"/>
    <s v="2205013@email.com"/>
    <n v="9357628490"/>
  </r>
  <r>
    <x v="12"/>
    <x v="12"/>
    <n v="205"/>
    <x v="2"/>
    <x v="3"/>
    <n v="20"/>
    <x v="0"/>
    <s v="2205014@email.com"/>
    <n v="9876543201"/>
  </r>
  <r>
    <x v="13"/>
    <x v="13"/>
    <n v="206"/>
    <x v="3"/>
    <x v="1"/>
    <n v="15"/>
    <x v="1"/>
    <s v="2205015@email.com"/>
    <n v="9123456879"/>
  </r>
  <r>
    <x v="14"/>
    <x v="14"/>
    <n v="301"/>
    <x v="1"/>
    <x v="1"/>
    <n v="19"/>
    <x v="0"/>
    <s v="2205016@email.com"/>
    <n v="9987654320"/>
  </r>
  <r>
    <x v="15"/>
    <x v="15"/>
    <n v="205"/>
    <x v="3"/>
    <x v="0"/>
    <n v="15"/>
    <x v="2"/>
    <s v="2205017@email.com"/>
    <n v="9345678231"/>
  </r>
  <r>
    <x v="16"/>
    <x v="16"/>
    <n v="206"/>
    <x v="1"/>
    <x v="2"/>
    <n v="25"/>
    <x v="1"/>
    <s v="2205018@email.com"/>
    <n v="9876543012"/>
  </r>
  <r>
    <x v="17"/>
    <x v="17"/>
    <n v="206"/>
    <x v="3"/>
    <x v="1"/>
    <n v="15"/>
    <x v="2"/>
    <s v="2205019@email.com"/>
    <n v="9567890432"/>
  </r>
  <r>
    <x v="18"/>
    <x v="18"/>
    <n v="205"/>
    <x v="3"/>
    <x v="3"/>
    <n v="25"/>
    <x v="0"/>
    <s v="2205020@email.com"/>
    <n v="9823456012"/>
  </r>
  <r>
    <x v="19"/>
    <x v="19"/>
    <n v="205"/>
    <x v="3"/>
    <x v="3"/>
    <n v="25"/>
    <x v="2"/>
    <s v="2205021@email.com"/>
    <n v="9234567890"/>
  </r>
  <r>
    <x v="20"/>
    <x v="20"/>
    <n v="206"/>
    <x v="0"/>
    <x v="0"/>
    <n v="20"/>
    <x v="1"/>
    <s v="2205022@email.com"/>
    <n v="9753102864"/>
  </r>
  <r>
    <x v="21"/>
    <x v="21"/>
    <n v="205"/>
    <x v="1"/>
    <x v="2"/>
    <n v="15"/>
    <x v="1"/>
    <s v="2205023@email.com"/>
    <n v="9812345789"/>
  </r>
  <r>
    <x v="22"/>
    <x v="22"/>
    <n v="301"/>
    <x v="0"/>
    <x v="0"/>
    <n v="15"/>
    <x v="2"/>
    <s v="2205024@email.com"/>
    <n v="9975643281"/>
  </r>
  <r>
    <x v="23"/>
    <x v="23"/>
    <n v="205"/>
    <x v="1"/>
    <x v="3"/>
    <n v="20"/>
    <x v="1"/>
    <s v="2205025@email.com"/>
    <n v="9890123456"/>
  </r>
  <r>
    <x v="0"/>
    <x v="0"/>
    <n v="301"/>
    <x v="2"/>
    <x v="3"/>
    <n v="19"/>
    <x v="0"/>
    <s v="2205002@email.com"/>
    <n v="9123456901"/>
  </r>
  <r>
    <x v="1"/>
    <x v="1"/>
    <n v="301"/>
    <x v="1"/>
    <x v="0"/>
    <n v="19"/>
    <x v="1"/>
    <s v="2205003@email.com"/>
    <n v="9887654321"/>
  </r>
  <r>
    <x v="2"/>
    <x v="2"/>
    <n v="301"/>
    <x v="1"/>
    <x v="0"/>
    <n v="15"/>
    <x v="0"/>
    <s v="2205004@email.com"/>
    <n v="9823456901"/>
  </r>
  <r>
    <x v="3"/>
    <x v="3"/>
    <n v="301"/>
    <x v="3"/>
    <x v="1"/>
    <n v="18"/>
    <x v="2"/>
    <s v="2205005@email.com"/>
    <n v="9078564312"/>
  </r>
  <r>
    <x v="4"/>
    <x v="4"/>
    <n v="205"/>
    <x v="2"/>
    <x v="2"/>
    <n v="18"/>
    <x v="1"/>
    <s v="2205006@email.com"/>
    <n v="9876543098"/>
  </r>
  <r>
    <x v="5"/>
    <x v="5"/>
    <n v="205"/>
    <x v="2"/>
    <x v="3"/>
    <n v="19"/>
    <x v="2"/>
    <s v="2205007@email.com"/>
    <n v="9675432108"/>
  </r>
  <r>
    <x v="6"/>
    <x v="6"/>
    <n v="301"/>
    <x v="0"/>
    <x v="2"/>
    <n v="18"/>
    <x v="0"/>
    <s v="2205008@email.com"/>
    <n v="9765410234"/>
  </r>
  <r>
    <x v="7"/>
    <x v="7"/>
    <n v="205"/>
    <x v="0"/>
    <x v="0"/>
    <n v="25"/>
    <x v="2"/>
    <s v="2205009@email.com"/>
    <n v="9312345678"/>
  </r>
  <r>
    <x v="8"/>
    <x v="8"/>
    <n v="205"/>
    <x v="2"/>
    <x v="3"/>
    <n v="25"/>
    <x v="2"/>
    <s v="2205010@email.com"/>
    <n v="9823412345"/>
  </r>
  <r>
    <x v="9"/>
    <x v="9"/>
    <n v="206"/>
    <x v="0"/>
    <x v="1"/>
    <n v="25"/>
    <x v="2"/>
    <s v="2205011@email.com"/>
    <n v="9876543087"/>
  </r>
  <r>
    <x v="10"/>
    <x v="10"/>
    <n v="205"/>
    <x v="0"/>
    <x v="1"/>
    <n v="18"/>
    <x v="1"/>
    <s v="2205012@email.com"/>
    <n v="9567890312"/>
  </r>
  <r>
    <x v="11"/>
    <x v="11"/>
    <n v="301"/>
    <x v="3"/>
    <x v="0"/>
    <n v="15"/>
    <x v="0"/>
    <s v="2205013@email.com"/>
    <n v="9823456078"/>
  </r>
  <r>
    <x v="12"/>
    <x v="12"/>
    <n v="206"/>
    <x v="2"/>
    <x v="3"/>
    <n v="18"/>
    <x v="2"/>
    <s v="2205014@email.com"/>
    <n v="9234567801"/>
  </r>
  <r>
    <x v="13"/>
    <x v="13"/>
    <n v="301"/>
    <x v="1"/>
    <x v="2"/>
    <n v="20"/>
    <x v="1"/>
    <s v="2205015@email.com"/>
    <n v="9753102947"/>
  </r>
  <r>
    <x v="14"/>
    <x v="14"/>
    <n v="206"/>
    <x v="2"/>
    <x v="2"/>
    <n v="19"/>
    <x v="0"/>
    <s v="2205016@email.com"/>
    <n v="9812345689"/>
  </r>
  <r>
    <x v="15"/>
    <x v="15"/>
    <n v="206"/>
    <x v="0"/>
    <x v="3"/>
    <n v="20"/>
    <x v="1"/>
    <s v="2205017@email.com"/>
    <n v="9678432098"/>
  </r>
  <r>
    <x v="16"/>
    <x v="16"/>
    <n v="205"/>
    <x v="1"/>
    <x v="1"/>
    <n v="20"/>
    <x v="2"/>
    <s v="2205018@email.com"/>
    <n v="9765432987"/>
  </r>
  <r>
    <x v="17"/>
    <x v="17"/>
    <n v="206"/>
    <x v="3"/>
    <x v="3"/>
    <n v="15"/>
    <x v="1"/>
    <s v="2205019@email.com"/>
    <n v="9123456978"/>
  </r>
  <r>
    <x v="18"/>
    <x v="18"/>
    <n v="206"/>
    <x v="1"/>
    <x v="1"/>
    <n v="18"/>
    <x v="2"/>
    <s v="2205020@email.com"/>
    <n v="9812345798"/>
  </r>
  <r>
    <x v="19"/>
    <x v="19"/>
    <n v="205"/>
    <x v="3"/>
    <x v="3"/>
    <n v="20"/>
    <x v="2"/>
    <s v="2205021@email.com"/>
    <n v="9753102046"/>
  </r>
  <r>
    <x v="20"/>
    <x v="20"/>
    <n v="206"/>
    <x v="3"/>
    <x v="2"/>
    <n v="20"/>
    <x v="0"/>
    <s v="2205022@email.com"/>
    <n v="9987654301"/>
  </r>
  <r>
    <x v="21"/>
    <x v="21"/>
    <n v="301"/>
    <x v="2"/>
    <x v="2"/>
    <n v="15"/>
    <x v="0"/>
    <s v="2205023@email.com"/>
    <n v="9345678251"/>
  </r>
  <r>
    <x v="22"/>
    <x v="22"/>
    <n v="301"/>
    <x v="0"/>
    <x v="2"/>
    <n v="20"/>
    <x v="1"/>
    <s v="2205024@email.com"/>
    <n v="9876543076"/>
  </r>
  <r>
    <x v="23"/>
    <x v="23"/>
    <n v="301"/>
    <x v="0"/>
    <x v="1"/>
    <n v="25"/>
    <x v="2"/>
    <s v="2205025@email.com"/>
    <n v="9567890345"/>
  </r>
  <r>
    <x v="13"/>
    <x v="13"/>
    <n v="205"/>
    <x v="3"/>
    <x v="1"/>
    <n v="19"/>
    <x v="1"/>
    <s v="2205015@email.com"/>
    <n v="9823456123"/>
  </r>
  <r>
    <x v="14"/>
    <x v="14"/>
    <n v="205"/>
    <x v="0"/>
    <x v="0"/>
    <n v="25"/>
    <x v="2"/>
    <s v="2205016@email.com"/>
    <n v="92345678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48592-00F6-454C-9F30-F682B0C55F6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9">
    <pivotField axis="axisRow" numFmtI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49" showAll="0"/>
    <pivotField dataField="1" showAll="0">
      <items count="5">
        <item x="3"/>
        <item x="0"/>
        <item x="2"/>
        <item x="1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numFmtId="49" showAll="0"/>
    <pivotField dataField="1" showAll="0">
      <items count="4">
        <item x="2"/>
        <item x="0"/>
        <item x="1"/>
        <item t="default"/>
      </items>
    </pivotField>
    <pivotField showAll="0"/>
    <pivotField numFmtId="49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ubject_Code" fld="3" subtotal="count" baseField="0" baseItem="0"/>
    <dataField name="Count of Mode_of_Dispatch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2FD3-10C3-42F7-9571-4E5DAF2CCC7A}">
  <dimension ref="A3:C28"/>
  <sheetViews>
    <sheetView tabSelected="1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20.1796875" bestFit="1" customWidth="1"/>
    <col min="3" max="3" width="24.7265625" bestFit="1" customWidth="1"/>
  </cols>
  <sheetData>
    <row r="3" spans="1:3" x14ac:dyDescent="0.35">
      <c r="A3" s="15" t="s">
        <v>65</v>
      </c>
      <c r="B3" t="s">
        <v>67</v>
      </c>
      <c r="C3" t="s">
        <v>75</v>
      </c>
    </row>
    <row r="4" spans="1:3" x14ac:dyDescent="0.35">
      <c r="A4" s="16">
        <v>2205002</v>
      </c>
      <c r="B4" s="19">
        <v>2</v>
      </c>
      <c r="C4" s="19">
        <v>2</v>
      </c>
    </row>
    <row r="5" spans="1:3" x14ac:dyDescent="0.35">
      <c r="A5" s="16">
        <v>2205003</v>
      </c>
      <c r="B5" s="19">
        <v>2</v>
      </c>
      <c r="C5" s="19">
        <v>2</v>
      </c>
    </row>
    <row r="6" spans="1:3" x14ac:dyDescent="0.35">
      <c r="A6" s="16">
        <v>2205004</v>
      </c>
      <c r="B6" s="19">
        <v>2</v>
      </c>
      <c r="C6" s="19">
        <v>2</v>
      </c>
    </row>
    <row r="7" spans="1:3" x14ac:dyDescent="0.35">
      <c r="A7" s="16">
        <v>2205005</v>
      </c>
      <c r="B7" s="19">
        <v>2</v>
      </c>
      <c r="C7" s="19">
        <v>2</v>
      </c>
    </row>
    <row r="8" spans="1:3" x14ac:dyDescent="0.35">
      <c r="A8" s="16">
        <v>2205006</v>
      </c>
      <c r="B8" s="19">
        <v>2</v>
      </c>
      <c r="C8" s="19">
        <v>2</v>
      </c>
    </row>
    <row r="9" spans="1:3" x14ac:dyDescent="0.35">
      <c r="A9" s="16">
        <v>2205007</v>
      </c>
      <c r="B9" s="19">
        <v>2</v>
      </c>
      <c r="C9" s="19">
        <v>2</v>
      </c>
    </row>
    <row r="10" spans="1:3" x14ac:dyDescent="0.35">
      <c r="A10" s="16">
        <v>2205008</v>
      </c>
      <c r="B10" s="19">
        <v>2</v>
      </c>
      <c r="C10" s="19">
        <v>2</v>
      </c>
    </row>
    <row r="11" spans="1:3" x14ac:dyDescent="0.35">
      <c r="A11" s="16">
        <v>2205009</v>
      </c>
      <c r="B11" s="19">
        <v>2</v>
      </c>
      <c r="C11" s="19">
        <v>2</v>
      </c>
    </row>
    <row r="12" spans="1:3" x14ac:dyDescent="0.35">
      <c r="A12" s="16">
        <v>2205010</v>
      </c>
      <c r="B12" s="19">
        <v>2</v>
      </c>
      <c r="C12" s="19">
        <v>2</v>
      </c>
    </row>
    <row r="13" spans="1:3" x14ac:dyDescent="0.35">
      <c r="A13" s="16">
        <v>2205011</v>
      </c>
      <c r="B13" s="19">
        <v>2</v>
      </c>
      <c r="C13" s="19">
        <v>2</v>
      </c>
    </row>
    <row r="14" spans="1:3" x14ac:dyDescent="0.35">
      <c r="A14" s="16">
        <v>2205012</v>
      </c>
      <c r="B14" s="19">
        <v>2</v>
      </c>
      <c r="C14" s="19">
        <v>2</v>
      </c>
    </row>
    <row r="15" spans="1:3" x14ac:dyDescent="0.35">
      <c r="A15" s="16">
        <v>2205013</v>
      </c>
      <c r="B15" s="19">
        <v>2</v>
      </c>
      <c r="C15" s="19">
        <v>2</v>
      </c>
    </row>
    <row r="16" spans="1:3" x14ac:dyDescent="0.35">
      <c r="A16" s="16">
        <v>2205014</v>
      </c>
      <c r="B16" s="19">
        <v>2</v>
      </c>
      <c r="C16" s="19">
        <v>2</v>
      </c>
    </row>
    <row r="17" spans="1:3" x14ac:dyDescent="0.35">
      <c r="A17" s="16">
        <v>2205015</v>
      </c>
      <c r="B17" s="19">
        <v>3</v>
      </c>
      <c r="C17" s="19">
        <v>3</v>
      </c>
    </row>
    <row r="18" spans="1:3" x14ac:dyDescent="0.35">
      <c r="A18" s="16">
        <v>2205016</v>
      </c>
      <c r="B18" s="19">
        <v>3</v>
      </c>
      <c r="C18" s="19">
        <v>3</v>
      </c>
    </row>
    <row r="19" spans="1:3" x14ac:dyDescent="0.35">
      <c r="A19" s="16">
        <v>2205017</v>
      </c>
      <c r="B19" s="19">
        <v>2</v>
      </c>
      <c r="C19" s="19">
        <v>2</v>
      </c>
    </row>
    <row r="20" spans="1:3" x14ac:dyDescent="0.35">
      <c r="A20" s="16">
        <v>2205018</v>
      </c>
      <c r="B20" s="19">
        <v>2</v>
      </c>
      <c r="C20" s="19">
        <v>2</v>
      </c>
    </row>
    <row r="21" spans="1:3" x14ac:dyDescent="0.35">
      <c r="A21" s="16">
        <v>2205019</v>
      </c>
      <c r="B21" s="19">
        <v>2</v>
      </c>
      <c r="C21" s="19">
        <v>2</v>
      </c>
    </row>
    <row r="22" spans="1:3" x14ac:dyDescent="0.35">
      <c r="A22" s="16">
        <v>2205020</v>
      </c>
      <c r="B22" s="19">
        <v>2</v>
      </c>
      <c r="C22" s="19">
        <v>2</v>
      </c>
    </row>
    <row r="23" spans="1:3" x14ac:dyDescent="0.35">
      <c r="A23" s="16">
        <v>2205021</v>
      </c>
      <c r="B23" s="19">
        <v>2</v>
      </c>
      <c r="C23" s="19">
        <v>2</v>
      </c>
    </row>
    <row r="24" spans="1:3" x14ac:dyDescent="0.35">
      <c r="A24" s="16">
        <v>2205022</v>
      </c>
      <c r="B24" s="19">
        <v>2</v>
      </c>
      <c r="C24" s="19">
        <v>2</v>
      </c>
    </row>
    <row r="25" spans="1:3" x14ac:dyDescent="0.35">
      <c r="A25" s="16">
        <v>2205023</v>
      </c>
      <c r="B25" s="19">
        <v>2</v>
      </c>
      <c r="C25" s="19">
        <v>2</v>
      </c>
    </row>
    <row r="26" spans="1:3" x14ac:dyDescent="0.35">
      <c r="A26" s="16">
        <v>2205024</v>
      </c>
      <c r="B26" s="19">
        <v>2</v>
      </c>
      <c r="C26" s="19">
        <v>2</v>
      </c>
    </row>
    <row r="27" spans="1:3" x14ac:dyDescent="0.35">
      <c r="A27" s="16">
        <v>2205025</v>
      </c>
      <c r="B27" s="19">
        <v>2</v>
      </c>
      <c r="C27" s="19">
        <v>2</v>
      </c>
    </row>
    <row r="28" spans="1:3" x14ac:dyDescent="0.35">
      <c r="A28" s="16" t="s">
        <v>66</v>
      </c>
      <c r="B28" s="19">
        <v>50</v>
      </c>
      <c r="C28" s="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B475-B365-4CC1-A962-3E8D778BEE7B}">
  <dimension ref="A1:L91"/>
  <sheetViews>
    <sheetView topLeftCell="H49" zoomScale="190" zoomScaleNormal="190" workbookViewId="0">
      <selection sqref="A1:I51"/>
    </sheetView>
  </sheetViews>
  <sheetFormatPr defaultRowHeight="15.5" x14ac:dyDescent="0.35"/>
  <cols>
    <col min="1" max="1" width="14" style="1" bestFit="1" customWidth="1"/>
    <col min="2" max="2" width="26.81640625" style="1" bestFit="1" customWidth="1"/>
    <col min="3" max="3" width="13.453125" style="1" bestFit="1" customWidth="1"/>
    <col min="4" max="4" width="13.81640625" style="1" bestFit="1" customWidth="1"/>
    <col min="5" max="5" width="9.26953125" style="1" bestFit="1" customWidth="1"/>
    <col min="6" max="6" width="17.90625" style="1" bestFit="1" customWidth="1"/>
    <col min="7" max="7" width="18.453125" style="1" bestFit="1" customWidth="1"/>
    <col min="8" max="8" width="25.26953125" style="1" bestFit="1" customWidth="1"/>
    <col min="9" max="9" width="16.26953125" style="1" bestFit="1" customWidth="1"/>
    <col min="10" max="10" width="19.08984375" style="1" customWidth="1"/>
    <col min="11" max="11" width="11.453125" style="1" bestFit="1" customWidth="1"/>
    <col min="12" max="12" width="9.1796875" style="1" bestFit="1" customWidth="1"/>
    <col min="13" max="16384" width="8.7265625" style="1"/>
  </cols>
  <sheetData>
    <row r="1" spans="1:12" ht="30.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7" t="s">
        <v>68</v>
      </c>
      <c r="K1" s="1" t="s">
        <v>69</v>
      </c>
      <c r="L1" s="1" t="s">
        <v>70</v>
      </c>
    </row>
    <row r="2" spans="1:12" x14ac:dyDescent="0.35">
      <c r="A2" s="5">
        <v>2205002</v>
      </c>
      <c r="B2" s="3" t="s">
        <v>9</v>
      </c>
      <c r="C2" s="3">
        <v>206</v>
      </c>
      <c r="D2" s="3" t="s">
        <v>33</v>
      </c>
      <c r="E2" s="4" t="s">
        <v>35</v>
      </c>
      <c r="F2" s="4">
        <v>19</v>
      </c>
      <c r="G2" s="4" t="s">
        <v>39</v>
      </c>
      <c r="H2" s="3" t="str">
        <f>CONCATENATE(A2,"@email.com")</f>
        <v>2205002@email.com</v>
      </c>
      <c r="I2" s="3">
        <v>9823456789</v>
      </c>
      <c r="J2" s="1" t="str">
        <f>CONCATENATE(A2,"--",D2)</f>
        <v>2205002--20MA</v>
      </c>
      <c r="K2" s="1">
        <f>VLOOKUP(RIGHT(J2,4),D2:F51,3,TRUE)</f>
        <v>19</v>
      </c>
      <c r="L2" s="1" t="str">
        <f>VLOOKUP(RIGHT(J2,4),$D$2:$G$51,4,FALSE)</f>
        <v>Direct</v>
      </c>
    </row>
    <row r="3" spans="1:12" x14ac:dyDescent="0.35">
      <c r="A3" s="5">
        <v>2205003</v>
      </c>
      <c r="B3" s="3" t="s">
        <v>10</v>
      </c>
      <c r="C3" s="3">
        <v>206</v>
      </c>
      <c r="D3" s="3" t="s">
        <v>72</v>
      </c>
      <c r="E3" s="4" t="s">
        <v>35</v>
      </c>
      <c r="F3" s="4">
        <v>20</v>
      </c>
      <c r="G3" s="4" t="s">
        <v>40</v>
      </c>
      <c r="H3" s="3" t="str">
        <f t="shared" ref="H3:H51" si="0">CONCATENATE(A3,"@email.com")</f>
        <v>2205003@email.com</v>
      </c>
      <c r="I3" s="3">
        <v>9123456789</v>
      </c>
      <c r="J3" s="1" t="str">
        <f t="shared" ref="J3:J51" si="1">CONCATENATE(A3,"--",D3)</f>
        <v>2205003--21PY</v>
      </c>
      <c r="K3" s="1">
        <f t="shared" ref="K3:K51" si="2">VLOOKUP(RIGHT(J3,4),$D$2:$F$51,3,FALSE)</f>
        <v>20</v>
      </c>
      <c r="L3" s="1" t="str">
        <f t="shared" ref="L3:L51" si="3">VLOOKUP(RIGHT(J3,4),$D$2:$G$51,4,FALSE)</f>
        <v>Online</v>
      </c>
    </row>
    <row r="4" spans="1:12" x14ac:dyDescent="0.35">
      <c r="A4" s="5">
        <v>2205004</v>
      </c>
      <c r="B4" s="3" t="s">
        <v>11</v>
      </c>
      <c r="C4" s="3">
        <v>206</v>
      </c>
      <c r="D4" s="3" t="s">
        <v>72</v>
      </c>
      <c r="E4" s="4" t="s">
        <v>36</v>
      </c>
      <c r="F4" s="4">
        <v>19</v>
      </c>
      <c r="G4" s="4" t="s">
        <v>41</v>
      </c>
      <c r="H4" s="3" t="str">
        <f t="shared" si="0"/>
        <v>2205004@email.com</v>
      </c>
      <c r="I4" s="3">
        <v>9834567890</v>
      </c>
      <c r="J4" s="1" t="str">
        <f t="shared" si="1"/>
        <v>2205004--21PY</v>
      </c>
      <c r="K4" s="1">
        <f>VLOOKUP(RIGHT(J4,4),$D$2:$F$51,3,FALSE)</f>
        <v>20</v>
      </c>
      <c r="L4" s="1" t="str">
        <f t="shared" si="3"/>
        <v>Online</v>
      </c>
    </row>
    <row r="5" spans="1:12" x14ac:dyDescent="0.35">
      <c r="A5" s="5">
        <v>2205005</v>
      </c>
      <c r="B5" s="3" t="s">
        <v>12</v>
      </c>
      <c r="C5" s="3">
        <v>206</v>
      </c>
      <c r="D5" s="3" t="s">
        <v>34</v>
      </c>
      <c r="E5" s="4" t="s">
        <v>36</v>
      </c>
      <c r="F5" s="4">
        <v>18</v>
      </c>
      <c r="G5" s="4" t="s">
        <v>39</v>
      </c>
      <c r="H5" s="3" t="str">
        <f t="shared" si="0"/>
        <v>2205005@email.com</v>
      </c>
      <c r="I5" s="3">
        <v>9876543210</v>
      </c>
      <c r="J5" s="1" t="str">
        <f t="shared" si="1"/>
        <v>2205005--21GM</v>
      </c>
      <c r="K5" s="1">
        <f t="shared" si="2"/>
        <v>18</v>
      </c>
      <c r="L5" s="1" t="str">
        <f t="shared" si="3"/>
        <v>Direct</v>
      </c>
    </row>
    <row r="6" spans="1:12" x14ac:dyDescent="0.35">
      <c r="A6" s="5">
        <v>2205006</v>
      </c>
      <c r="B6" s="3" t="s">
        <v>13</v>
      </c>
      <c r="C6" s="3">
        <v>301</v>
      </c>
      <c r="D6" s="3" t="s">
        <v>33</v>
      </c>
      <c r="E6" s="4" t="s">
        <v>36</v>
      </c>
      <c r="F6" s="4">
        <v>18</v>
      </c>
      <c r="G6" s="4" t="s">
        <v>40</v>
      </c>
      <c r="H6" s="3" t="str">
        <f t="shared" si="0"/>
        <v>2205006@email.com</v>
      </c>
      <c r="I6" s="3">
        <v>9123456780</v>
      </c>
      <c r="J6" s="1" t="str">
        <f t="shared" si="1"/>
        <v>2205006--20MA</v>
      </c>
      <c r="K6" s="1">
        <f t="shared" si="2"/>
        <v>19</v>
      </c>
      <c r="L6" s="1" t="str">
        <f t="shared" si="3"/>
        <v>Direct</v>
      </c>
    </row>
    <row r="7" spans="1:12" x14ac:dyDescent="0.35">
      <c r="A7" s="5">
        <v>2205007</v>
      </c>
      <c r="B7" s="3" t="s">
        <v>14</v>
      </c>
      <c r="C7" s="3">
        <v>206</v>
      </c>
      <c r="D7" s="3" t="s">
        <v>72</v>
      </c>
      <c r="E7" s="4" t="s">
        <v>37</v>
      </c>
      <c r="F7" s="4">
        <v>19</v>
      </c>
      <c r="G7" s="4" t="s">
        <v>39</v>
      </c>
      <c r="H7" s="3" t="str">
        <f t="shared" si="0"/>
        <v>2205007@email.com</v>
      </c>
      <c r="I7" s="3">
        <v>9812345678</v>
      </c>
      <c r="J7" s="1" t="str">
        <f t="shared" si="1"/>
        <v>2205007--21PY</v>
      </c>
      <c r="K7" s="1">
        <f t="shared" si="2"/>
        <v>20</v>
      </c>
      <c r="L7" s="1" t="str">
        <f t="shared" si="3"/>
        <v>Online</v>
      </c>
    </row>
    <row r="8" spans="1:12" x14ac:dyDescent="0.35">
      <c r="A8" s="5">
        <v>2205008</v>
      </c>
      <c r="B8" s="3" t="s">
        <v>15</v>
      </c>
      <c r="C8" s="3">
        <v>205</v>
      </c>
      <c r="D8" s="3" t="s">
        <v>72</v>
      </c>
      <c r="E8" s="4" t="s">
        <v>37</v>
      </c>
      <c r="F8" s="4">
        <v>15</v>
      </c>
      <c r="G8" s="4" t="s">
        <v>40</v>
      </c>
      <c r="H8" s="3" t="str">
        <f t="shared" si="0"/>
        <v>2205008@email.com</v>
      </c>
      <c r="I8" s="3">
        <v>9753102468</v>
      </c>
      <c r="J8" s="1" t="str">
        <f t="shared" si="1"/>
        <v>2205008--21PY</v>
      </c>
      <c r="K8" s="1">
        <f t="shared" si="2"/>
        <v>20</v>
      </c>
      <c r="L8" s="1" t="str">
        <f t="shared" si="3"/>
        <v>Online</v>
      </c>
    </row>
    <row r="9" spans="1:12" x14ac:dyDescent="0.35">
      <c r="A9" s="5">
        <v>2205009</v>
      </c>
      <c r="B9" s="3" t="s">
        <v>16</v>
      </c>
      <c r="C9" s="3">
        <v>205</v>
      </c>
      <c r="D9" s="3" t="s">
        <v>72</v>
      </c>
      <c r="E9" s="4" t="s">
        <v>35</v>
      </c>
      <c r="F9" s="4">
        <v>25</v>
      </c>
      <c r="G9" s="4" t="s">
        <v>40</v>
      </c>
      <c r="H9" s="3" t="str">
        <f t="shared" si="0"/>
        <v>2205009@email.com</v>
      </c>
      <c r="I9" s="3">
        <v>9876543021</v>
      </c>
      <c r="J9" s="1" t="str">
        <f t="shared" si="1"/>
        <v>2205009--21PY</v>
      </c>
      <c r="K9" s="1">
        <f t="shared" si="2"/>
        <v>20</v>
      </c>
      <c r="L9" s="1" t="str">
        <f t="shared" si="3"/>
        <v>Online</v>
      </c>
    </row>
    <row r="10" spans="1:12" x14ac:dyDescent="0.35">
      <c r="A10" s="5">
        <v>2205010</v>
      </c>
      <c r="B10" s="3" t="s">
        <v>17</v>
      </c>
      <c r="C10" s="3">
        <v>301</v>
      </c>
      <c r="D10" s="3" t="s">
        <v>72</v>
      </c>
      <c r="E10" s="4" t="s">
        <v>35</v>
      </c>
      <c r="F10" s="4">
        <v>18</v>
      </c>
      <c r="G10" s="4" t="s">
        <v>39</v>
      </c>
      <c r="H10" s="3" t="str">
        <f t="shared" si="0"/>
        <v>2205010@email.com</v>
      </c>
      <c r="I10" s="3">
        <v>9087654321</v>
      </c>
      <c r="J10" s="1" t="str">
        <f t="shared" si="1"/>
        <v>2205010--21PY</v>
      </c>
      <c r="K10" s="1">
        <f t="shared" si="2"/>
        <v>20</v>
      </c>
      <c r="L10" s="1" t="str">
        <f t="shared" si="3"/>
        <v>Online</v>
      </c>
    </row>
    <row r="11" spans="1:12" x14ac:dyDescent="0.35">
      <c r="A11" s="5">
        <v>2205011</v>
      </c>
      <c r="B11" s="3" t="s">
        <v>18</v>
      </c>
      <c r="C11" s="3">
        <v>206</v>
      </c>
      <c r="D11" s="3" t="s">
        <v>72</v>
      </c>
      <c r="E11" s="4" t="s">
        <v>38</v>
      </c>
      <c r="F11" s="4">
        <v>18</v>
      </c>
      <c r="G11" s="4" t="s">
        <v>39</v>
      </c>
      <c r="H11" s="3" t="str">
        <f t="shared" si="0"/>
        <v>2205011@email.com</v>
      </c>
      <c r="I11" s="3">
        <v>9678432109</v>
      </c>
      <c r="J11" s="1" t="str">
        <f t="shared" si="1"/>
        <v>2205011--21PY</v>
      </c>
      <c r="K11" s="1">
        <f t="shared" si="2"/>
        <v>20</v>
      </c>
      <c r="L11" s="1" t="str">
        <f t="shared" si="3"/>
        <v>Online</v>
      </c>
    </row>
    <row r="12" spans="1:12" x14ac:dyDescent="0.35">
      <c r="A12" s="5">
        <v>2205012</v>
      </c>
      <c r="B12" s="3" t="s">
        <v>19</v>
      </c>
      <c r="C12" s="3">
        <v>205</v>
      </c>
      <c r="D12" s="3" t="s">
        <v>72</v>
      </c>
      <c r="E12" s="4" t="s">
        <v>37</v>
      </c>
      <c r="F12" s="4">
        <v>19</v>
      </c>
      <c r="G12" s="4" t="s">
        <v>39</v>
      </c>
      <c r="H12" s="3" t="str">
        <f t="shared" si="0"/>
        <v>2205012@email.com</v>
      </c>
      <c r="I12" s="3">
        <v>9765432108</v>
      </c>
      <c r="J12" s="1" t="str">
        <f t="shared" si="1"/>
        <v>2205012--21PY</v>
      </c>
      <c r="K12" s="1">
        <f t="shared" si="2"/>
        <v>20</v>
      </c>
      <c r="L12" s="1" t="str">
        <f t="shared" si="3"/>
        <v>Online</v>
      </c>
    </row>
    <row r="13" spans="1:12" x14ac:dyDescent="0.35">
      <c r="A13" s="5">
        <v>2205013</v>
      </c>
      <c r="B13" s="3" t="s">
        <v>20</v>
      </c>
      <c r="C13" s="3">
        <v>301</v>
      </c>
      <c r="D13" s="3" t="s">
        <v>72</v>
      </c>
      <c r="E13" s="4" t="s">
        <v>37</v>
      </c>
      <c r="F13" s="4">
        <v>25</v>
      </c>
      <c r="G13" s="4" t="s">
        <v>41</v>
      </c>
      <c r="H13" s="3" t="str">
        <f t="shared" si="0"/>
        <v>2205013@email.com</v>
      </c>
      <c r="I13" s="3">
        <v>9357628490</v>
      </c>
      <c r="J13" s="1" t="str">
        <f t="shared" si="1"/>
        <v>2205013--21PY</v>
      </c>
      <c r="K13" s="1">
        <f t="shared" si="2"/>
        <v>20</v>
      </c>
      <c r="L13" s="1" t="str">
        <f t="shared" si="3"/>
        <v>Online</v>
      </c>
    </row>
    <row r="14" spans="1:12" x14ac:dyDescent="0.35">
      <c r="A14" s="5">
        <v>2205014</v>
      </c>
      <c r="B14" s="3" t="s">
        <v>21</v>
      </c>
      <c r="C14" s="3">
        <v>205</v>
      </c>
      <c r="D14" s="3" t="s">
        <v>72</v>
      </c>
      <c r="E14" s="4" t="s">
        <v>38</v>
      </c>
      <c r="F14" s="4">
        <v>20</v>
      </c>
      <c r="G14" s="4" t="s">
        <v>39</v>
      </c>
      <c r="H14" s="3" t="str">
        <f t="shared" si="0"/>
        <v>2205014@email.com</v>
      </c>
      <c r="I14" s="3">
        <v>9876543201</v>
      </c>
      <c r="J14" s="1" t="str">
        <f t="shared" si="1"/>
        <v>2205014--21PY</v>
      </c>
      <c r="K14" s="1">
        <f t="shared" si="2"/>
        <v>20</v>
      </c>
      <c r="L14" s="1" t="str">
        <f t="shared" si="3"/>
        <v>Online</v>
      </c>
    </row>
    <row r="15" spans="1:12" x14ac:dyDescent="0.35">
      <c r="A15" s="5">
        <v>2205015</v>
      </c>
      <c r="B15" s="3" t="s">
        <v>22</v>
      </c>
      <c r="C15" s="3">
        <v>206</v>
      </c>
      <c r="D15" s="3" t="s">
        <v>72</v>
      </c>
      <c r="E15" s="4" t="s">
        <v>36</v>
      </c>
      <c r="F15" s="4">
        <v>15</v>
      </c>
      <c r="G15" s="4" t="s">
        <v>40</v>
      </c>
      <c r="H15" s="3" t="str">
        <f t="shared" si="0"/>
        <v>2205015@email.com</v>
      </c>
      <c r="I15" s="3">
        <v>9123456879</v>
      </c>
      <c r="J15" s="1" t="str">
        <f t="shared" si="1"/>
        <v>2205015--21PY</v>
      </c>
      <c r="K15" s="1">
        <f t="shared" si="2"/>
        <v>20</v>
      </c>
      <c r="L15" s="1" t="str">
        <f t="shared" si="3"/>
        <v>Online</v>
      </c>
    </row>
    <row r="16" spans="1:12" x14ac:dyDescent="0.35">
      <c r="A16" s="5">
        <v>2205016</v>
      </c>
      <c r="B16" s="3" t="s">
        <v>23</v>
      </c>
      <c r="C16" s="3">
        <v>301</v>
      </c>
      <c r="D16" s="3" t="s">
        <v>72</v>
      </c>
      <c r="E16" s="4" t="s">
        <v>36</v>
      </c>
      <c r="F16" s="4">
        <v>19</v>
      </c>
      <c r="G16" s="4" t="s">
        <v>39</v>
      </c>
      <c r="H16" s="3" t="str">
        <f t="shared" si="0"/>
        <v>2205016@email.com</v>
      </c>
      <c r="I16" s="3">
        <v>9987654320</v>
      </c>
      <c r="J16" s="1" t="str">
        <f t="shared" si="1"/>
        <v>2205016--21PY</v>
      </c>
      <c r="K16" s="1">
        <f t="shared" si="2"/>
        <v>20</v>
      </c>
      <c r="L16" s="1" t="str">
        <f t="shared" si="3"/>
        <v>Online</v>
      </c>
    </row>
    <row r="17" spans="1:12" x14ac:dyDescent="0.35">
      <c r="A17" s="5">
        <v>2205017</v>
      </c>
      <c r="B17" s="3" t="s">
        <v>24</v>
      </c>
      <c r="C17" s="3">
        <v>205</v>
      </c>
      <c r="D17" s="3" t="s">
        <v>72</v>
      </c>
      <c r="E17" s="4" t="s">
        <v>35</v>
      </c>
      <c r="F17" s="4">
        <v>15</v>
      </c>
      <c r="G17" s="4" t="s">
        <v>41</v>
      </c>
      <c r="H17" s="3" t="str">
        <f t="shared" si="0"/>
        <v>2205017@email.com</v>
      </c>
      <c r="I17" s="3">
        <v>9345678231</v>
      </c>
      <c r="J17" s="1" t="str">
        <f t="shared" si="1"/>
        <v>2205017--21PY</v>
      </c>
      <c r="K17" s="1">
        <f t="shared" si="2"/>
        <v>20</v>
      </c>
      <c r="L17" s="1" t="str">
        <f t="shared" si="3"/>
        <v>Online</v>
      </c>
    </row>
    <row r="18" spans="1:12" x14ac:dyDescent="0.35">
      <c r="A18" s="5">
        <v>2205018</v>
      </c>
      <c r="B18" s="3" t="s">
        <v>25</v>
      </c>
      <c r="C18" s="3">
        <v>206</v>
      </c>
      <c r="D18" s="3" t="s">
        <v>72</v>
      </c>
      <c r="E18" s="4" t="s">
        <v>37</v>
      </c>
      <c r="F18" s="4">
        <v>25</v>
      </c>
      <c r="G18" s="4" t="s">
        <v>40</v>
      </c>
      <c r="H18" s="3" t="str">
        <f t="shared" si="0"/>
        <v>2205018@email.com</v>
      </c>
      <c r="I18" s="3">
        <v>9876543012</v>
      </c>
      <c r="J18" s="1" t="str">
        <f t="shared" si="1"/>
        <v>2205018--21PY</v>
      </c>
      <c r="K18" s="1">
        <f t="shared" si="2"/>
        <v>20</v>
      </c>
      <c r="L18" s="1" t="str">
        <f t="shared" si="3"/>
        <v>Online</v>
      </c>
    </row>
    <row r="19" spans="1:12" x14ac:dyDescent="0.35">
      <c r="A19" s="5">
        <v>2205019</v>
      </c>
      <c r="B19" s="3" t="s">
        <v>26</v>
      </c>
      <c r="C19" s="3">
        <v>206</v>
      </c>
      <c r="D19" s="3" t="s">
        <v>72</v>
      </c>
      <c r="E19" s="4" t="s">
        <v>36</v>
      </c>
      <c r="F19" s="4">
        <v>15</v>
      </c>
      <c r="G19" s="4" t="s">
        <v>41</v>
      </c>
      <c r="H19" s="3" t="str">
        <f t="shared" si="0"/>
        <v>2205019@email.com</v>
      </c>
      <c r="I19" s="3">
        <v>9567890432</v>
      </c>
      <c r="J19" s="1" t="str">
        <f t="shared" si="1"/>
        <v>2205019--21PY</v>
      </c>
      <c r="K19" s="1">
        <f t="shared" si="2"/>
        <v>20</v>
      </c>
      <c r="L19" s="1" t="str">
        <f t="shared" si="3"/>
        <v>Online</v>
      </c>
    </row>
    <row r="20" spans="1:12" x14ac:dyDescent="0.35">
      <c r="A20" s="5">
        <v>2205020</v>
      </c>
      <c r="B20" s="3" t="s">
        <v>27</v>
      </c>
      <c r="C20" s="3">
        <v>205</v>
      </c>
      <c r="D20" s="3" t="s">
        <v>71</v>
      </c>
      <c r="E20" s="4" t="s">
        <v>38</v>
      </c>
      <c r="F20" s="4">
        <v>25</v>
      </c>
      <c r="G20" s="4" t="s">
        <v>39</v>
      </c>
      <c r="H20" s="3" t="str">
        <f t="shared" si="0"/>
        <v>2205020@email.com</v>
      </c>
      <c r="I20" s="3">
        <v>9823456012</v>
      </c>
      <c r="J20" s="1" t="str">
        <f t="shared" si="1"/>
        <v>2205020--20BD</v>
      </c>
      <c r="K20" s="1">
        <f t="shared" si="2"/>
        <v>25</v>
      </c>
      <c r="L20" s="1" t="str">
        <f t="shared" si="3"/>
        <v>Direct</v>
      </c>
    </row>
    <row r="21" spans="1:12" x14ac:dyDescent="0.35">
      <c r="A21" s="5">
        <v>2205021</v>
      </c>
      <c r="B21" s="3" t="s">
        <v>28</v>
      </c>
      <c r="C21" s="3">
        <v>205</v>
      </c>
      <c r="D21" s="3" t="s">
        <v>71</v>
      </c>
      <c r="E21" s="4" t="s">
        <v>38</v>
      </c>
      <c r="F21" s="4">
        <v>25</v>
      </c>
      <c r="G21" s="4" t="s">
        <v>41</v>
      </c>
      <c r="H21" s="3" t="str">
        <f t="shared" si="0"/>
        <v>2205021@email.com</v>
      </c>
      <c r="I21" s="3">
        <v>9234567890</v>
      </c>
      <c r="J21" s="1" t="str">
        <f t="shared" si="1"/>
        <v>2205021--20BD</v>
      </c>
      <c r="K21" s="1">
        <f t="shared" si="2"/>
        <v>25</v>
      </c>
      <c r="L21" s="1" t="str">
        <f t="shared" si="3"/>
        <v>Direct</v>
      </c>
    </row>
    <row r="22" spans="1:12" x14ac:dyDescent="0.35">
      <c r="A22" s="5">
        <v>2205022</v>
      </c>
      <c r="B22" s="3" t="s">
        <v>29</v>
      </c>
      <c r="C22" s="3">
        <v>206</v>
      </c>
      <c r="D22" s="3" t="s">
        <v>33</v>
      </c>
      <c r="E22" s="4" t="s">
        <v>35</v>
      </c>
      <c r="F22" s="4">
        <v>20</v>
      </c>
      <c r="G22" s="4" t="s">
        <v>40</v>
      </c>
      <c r="H22" s="3" t="str">
        <f t="shared" si="0"/>
        <v>2205022@email.com</v>
      </c>
      <c r="I22" s="3">
        <v>9753102864</v>
      </c>
      <c r="J22" s="1" t="str">
        <f t="shared" si="1"/>
        <v>2205022--20MA</v>
      </c>
      <c r="K22" s="1">
        <f t="shared" si="2"/>
        <v>19</v>
      </c>
      <c r="L22" s="1" t="str">
        <f t="shared" si="3"/>
        <v>Direct</v>
      </c>
    </row>
    <row r="23" spans="1:12" x14ac:dyDescent="0.35">
      <c r="A23" s="5">
        <v>2205023</v>
      </c>
      <c r="B23" s="3" t="s">
        <v>30</v>
      </c>
      <c r="C23" s="3">
        <v>205</v>
      </c>
      <c r="D23" s="3" t="s">
        <v>72</v>
      </c>
      <c r="E23" s="4" t="s">
        <v>37</v>
      </c>
      <c r="F23" s="4">
        <v>15</v>
      </c>
      <c r="G23" s="4" t="s">
        <v>40</v>
      </c>
      <c r="H23" s="3" t="str">
        <f t="shared" si="0"/>
        <v>2205023@email.com</v>
      </c>
      <c r="I23" s="3">
        <v>9812345789</v>
      </c>
      <c r="J23" s="1" t="str">
        <f t="shared" si="1"/>
        <v>2205023--21PY</v>
      </c>
      <c r="K23" s="1">
        <f t="shared" si="2"/>
        <v>20</v>
      </c>
      <c r="L23" s="1" t="str">
        <f t="shared" si="3"/>
        <v>Online</v>
      </c>
    </row>
    <row r="24" spans="1:12" x14ac:dyDescent="0.35">
      <c r="A24" s="5">
        <v>2205024</v>
      </c>
      <c r="B24" s="3" t="s">
        <v>31</v>
      </c>
      <c r="C24" s="3">
        <v>301</v>
      </c>
      <c r="D24" s="3" t="s">
        <v>33</v>
      </c>
      <c r="E24" s="4" t="s">
        <v>35</v>
      </c>
      <c r="F24" s="4">
        <v>15</v>
      </c>
      <c r="G24" s="4" t="s">
        <v>41</v>
      </c>
      <c r="H24" s="3" t="str">
        <f t="shared" si="0"/>
        <v>2205024@email.com</v>
      </c>
      <c r="I24" s="3">
        <v>9975643281</v>
      </c>
      <c r="J24" s="1" t="str">
        <f t="shared" si="1"/>
        <v>2205024--20MA</v>
      </c>
      <c r="K24" s="1">
        <f t="shared" si="2"/>
        <v>19</v>
      </c>
      <c r="L24" s="1" t="str">
        <f t="shared" si="3"/>
        <v>Direct</v>
      </c>
    </row>
    <row r="25" spans="1:12" x14ac:dyDescent="0.35">
      <c r="A25" s="5">
        <v>2205025</v>
      </c>
      <c r="B25" s="3" t="s">
        <v>32</v>
      </c>
      <c r="C25" s="3">
        <v>205</v>
      </c>
      <c r="D25" s="3" t="s">
        <v>72</v>
      </c>
      <c r="E25" s="4" t="s">
        <v>38</v>
      </c>
      <c r="F25" s="4">
        <v>20</v>
      </c>
      <c r="G25" s="4" t="s">
        <v>40</v>
      </c>
      <c r="H25" s="3" t="str">
        <f t="shared" si="0"/>
        <v>2205025@email.com</v>
      </c>
      <c r="I25" s="3">
        <v>9890123456</v>
      </c>
      <c r="J25" s="1" t="str">
        <f t="shared" si="1"/>
        <v>2205025--21PY</v>
      </c>
      <c r="K25" s="1">
        <f t="shared" si="2"/>
        <v>20</v>
      </c>
      <c r="L25" s="1" t="str">
        <f t="shared" si="3"/>
        <v>Online</v>
      </c>
    </row>
    <row r="26" spans="1:12" x14ac:dyDescent="0.35">
      <c r="A26" s="5">
        <v>2205002</v>
      </c>
      <c r="B26" s="3" t="s">
        <v>9</v>
      </c>
      <c r="C26" s="3">
        <v>301</v>
      </c>
      <c r="D26" s="3" t="s">
        <v>34</v>
      </c>
      <c r="E26" s="4" t="s">
        <v>38</v>
      </c>
      <c r="F26" s="4">
        <v>19</v>
      </c>
      <c r="G26" s="4" t="s">
        <v>39</v>
      </c>
      <c r="H26" s="3" t="str">
        <f t="shared" si="0"/>
        <v>2205002@email.com</v>
      </c>
      <c r="I26" s="3">
        <v>9123456901</v>
      </c>
      <c r="J26" s="1" t="str">
        <f t="shared" si="1"/>
        <v>2205002--21GM</v>
      </c>
      <c r="K26" s="1">
        <f t="shared" si="2"/>
        <v>18</v>
      </c>
      <c r="L26" s="1" t="str">
        <f t="shared" si="3"/>
        <v>Direct</v>
      </c>
    </row>
    <row r="27" spans="1:12" x14ac:dyDescent="0.35">
      <c r="A27" s="5">
        <v>2205003</v>
      </c>
      <c r="B27" s="3" t="s">
        <v>10</v>
      </c>
      <c r="C27" s="3">
        <v>301</v>
      </c>
      <c r="D27" s="3" t="s">
        <v>72</v>
      </c>
      <c r="E27" s="4" t="s">
        <v>35</v>
      </c>
      <c r="F27" s="4">
        <v>19</v>
      </c>
      <c r="G27" s="4" t="s">
        <v>40</v>
      </c>
      <c r="H27" s="3" t="str">
        <f t="shared" si="0"/>
        <v>2205003@email.com</v>
      </c>
      <c r="I27" s="3">
        <v>9887654321</v>
      </c>
      <c r="J27" s="1" t="str">
        <f t="shared" si="1"/>
        <v>2205003--21PY</v>
      </c>
      <c r="K27" s="1">
        <f t="shared" si="2"/>
        <v>20</v>
      </c>
      <c r="L27" s="1" t="str">
        <f t="shared" si="3"/>
        <v>Online</v>
      </c>
    </row>
    <row r="28" spans="1:12" x14ac:dyDescent="0.35">
      <c r="A28" s="5">
        <v>2205004</v>
      </c>
      <c r="B28" s="3" t="s">
        <v>11</v>
      </c>
      <c r="C28" s="3">
        <v>301</v>
      </c>
      <c r="D28" s="3" t="s">
        <v>72</v>
      </c>
      <c r="E28" s="4" t="s">
        <v>35</v>
      </c>
      <c r="F28" s="4">
        <v>15</v>
      </c>
      <c r="G28" s="4" t="s">
        <v>39</v>
      </c>
      <c r="H28" s="3" t="str">
        <f t="shared" si="0"/>
        <v>2205004@email.com</v>
      </c>
      <c r="I28" s="3">
        <v>9823456901</v>
      </c>
      <c r="J28" s="1" t="str">
        <f t="shared" si="1"/>
        <v>2205004--21PY</v>
      </c>
      <c r="K28" s="1">
        <f t="shared" si="2"/>
        <v>20</v>
      </c>
      <c r="L28" s="1" t="str">
        <f t="shared" si="3"/>
        <v>Online</v>
      </c>
    </row>
    <row r="29" spans="1:12" x14ac:dyDescent="0.35">
      <c r="A29" s="5">
        <v>2205005</v>
      </c>
      <c r="B29" s="3" t="s">
        <v>12</v>
      </c>
      <c r="C29" s="3">
        <v>301</v>
      </c>
      <c r="D29" s="3" t="s">
        <v>71</v>
      </c>
      <c r="E29" s="4" t="s">
        <v>36</v>
      </c>
      <c r="F29" s="4">
        <v>18</v>
      </c>
      <c r="G29" s="4" t="s">
        <v>41</v>
      </c>
      <c r="H29" s="3" t="str">
        <f t="shared" si="0"/>
        <v>2205005@email.com</v>
      </c>
      <c r="I29" s="3">
        <v>9078564312</v>
      </c>
      <c r="J29" s="1" t="str">
        <f t="shared" si="1"/>
        <v>2205005--20BD</v>
      </c>
      <c r="K29" s="1">
        <f t="shared" si="2"/>
        <v>25</v>
      </c>
      <c r="L29" s="1" t="str">
        <f t="shared" si="3"/>
        <v>Direct</v>
      </c>
    </row>
    <row r="30" spans="1:12" x14ac:dyDescent="0.35">
      <c r="A30" s="5">
        <v>2205006</v>
      </c>
      <c r="B30" s="3" t="s">
        <v>13</v>
      </c>
      <c r="C30" s="3">
        <v>205</v>
      </c>
      <c r="D30" s="3" t="s">
        <v>34</v>
      </c>
      <c r="E30" s="4" t="s">
        <v>37</v>
      </c>
      <c r="F30" s="4">
        <v>18</v>
      </c>
      <c r="G30" s="4" t="s">
        <v>40</v>
      </c>
      <c r="H30" s="3" t="str">
        <f t="shared" si="0"/>
        <v>2205006@email.com</v>
      </c>
      <c r="I30" s="3">
        <v>9876543098</v>
      </c>
      <c r="J30" s="1" t="str">
        <f t="shared" si="1"/>
        <v>2205006--21GM</v>
      </c>
      <c r="K30" s="1">
        <f t="shared" si="2"/>
        <v>18</v>
      </c>
      <c r="L30" s="1" t="str">
        <f t="shared" si="3"/>
        <v>Direct</v>
      </c>
    </row>
    <row r="31" spans="1:12" x14ac:dyDescent="0.35">
      <c r="A31" s="5">
        <v>2205007</v>
      </c>
      <c r="B31" s="3" t="s">
        <v>14</v>
      </c>
      <c r="C31" s="3">
        <v>205</v>
      </c>
      <c r="D31" s="3" t="s">
        <v>34</v>
      </c>
      <c r="E31" s="4" t="s">
        <v>38</v>
      </c>
      <c r="F31" s="4">
        <v>19</v>
      </c>
      <c r="G31" s="4" t="s">
        <v>41</v>
      </c>
      <c r="H31" s="3" t="str">
        <f t="shared" si="0"/>
        <v>2205007@email.com</v>
      </c>
      <c r="I31" s="3">
        <v>9675432108</v>
      </c>
      <c r="J31" s="1" t="str">
        <f t="shared" si="1"/>
        <v>2205007--21GM</v>
      </c>
      <c r="K31" s="1">
        <f t="shared" si="2"/>
        <v>18</v>
      </c>
      <c r="L31" s="1" t="str">
        <f t="shared" si="3"/>
        <v>Direct</v>
      </c>
    </row>
    <row r="32" spans="1:12" x14ac:dyDescent="0.35">
      <c r="A32" s="5">
        <v>2205008</v>
      </c>
      <c r="B32" s="3" t="s">
        <v>15</v>
      </c>
      <c r="C32" s="3">
        <v>301</v>
      </c>
      <c r="D32" s="3" t="s">
        <v>33</v>
      </c>
      <c r="E32" s="4" t="s">
        <v>37</v>
      </c>
      <c r="F32" s="4">
        <v>18</v>
      </c>
      <c r="G32" s="4" t="s">
        <v>39</v>
      </c>
      <c r="H32" s="3" t="str">
        <f t="shared" si="0"/>
        <v>2205008@email.com</v>
      </c>
      <c r="I32" s="3">
        <v>9765410234</v>
      </c>
      <c r="J32" s="1" t="str">
        <f t="shared" si="1"/>
        <v>2205008--20MA</v>
      </c>
      <c r="K32" s="1">
        <f t="shared" si="2"/>
        <v>19</v>
      </c>
      <c r="L32" s="1" t="str">
        <f t="shared" si="3"/>
        <v>Direct</v>
      </c>
    </row>
    <row r="33" spans="1:12" x14ac:dyDescent="0.35">
      <c r="A33" s="5">
        <v>2205009</v>
      </c>
      <c r="B33" s="3" t="s">
        <v>16</v>
      </c>
      <c r="C33" s="3">
        <v>205</v>
      </c>
      <c r="D33" s="3" t="s">
        <v>33</v>
      </c>
      <c r="E33" s="4" t="s">
        <v>35</v>
      </c>
      <c r="F33" s="4">
        <v>25</v>
      </c>
      <c r="G33" s="4" t="s">
        <v>41</v>
      </c>
      <c r="H33" s="3" t="str">
        <f t="shared" si="0"/>
        <v>2205009@email.com</v>
      </c>
      <c r="I33" s="3">
        <v>9312345678</v>
      </c>
      <c r="J33" s="1" t="str">
        <f t="shared" si="1"/>
        <v>2205009--20MA</v>
      </c>
      <c r="K33" s="1">
        <f t="shared" si="2"/>
        <v>19</v>
      </c>
      <c r="L33" s="1" t="str">
        <f t="shared" si="3"/>
        <v>Direct</v>
      </c>
    </row>
    <row r="34" spans="1:12" x14ac:dyDescent="0.35">
      <c r="A34" s="5">
        <v>2205010</v>
      </c>
      <c r="B34" s="3" t="s">
        <v>17</v>
      </c>
      <c r="C34" s="3">
        <v>205</v>
      </c>
      <c r="D34" s="3" t="s">
        <v>34</v>
      </c>
      <c r="E34" s="4" t="s">
        <v>38</v>
      </c>
      <c r="F34" s="4">
        <v>25</v>
      </c>
      <c r="G34" s="4" t="s">
        <v>41</v>
      </c>
      <c r="H34" s="3" t="str">
        <f t="shared" si="0"/>
        <v>2205010@email.com</v>
      </c>
      <c r="I34" s="3">
        <v>9823412345</v>
      </c>
      <c r="J34" s="1" t="str">
        <f t="shared" si="1"/>
        <v>2205010--21GM</v>
      </c>
      <c r="K34" s="1">
        <f t="shared" si="2"/>
        <v>18</v>
      </c>
      <c r="L34" s="1" t="str">
        <f t="shared" si="3"/>
        <v>Direct</v>
      </c>
    </row>
    <row r="35" spans="1:12" x14ac:dyDescent="0.35">
      <c r="A35" s="5">
        <v>2205011</v>
      </c>
      <c r="B35" s="3" t="s">
        <v>18</v>
      </c>
      <c r="C35" s="3">
        <v>206</v>
      </c>
      <c r="D35" s="3" t="s">
        <v>33</v>
      </c>
      <c r="E35" s="4" t="s">
        <v>36</v>
      </c>
      <c r="F35" s="4">
        <v>25</v>
      </c>
      <c r="G35" s="4" t="s">
        <v>41</v>
      </c>
      <c r="H35" s="3" t="str">
        <f t="shared" si="0"/>
        <v>2205011@email.com</v>
      </c>
      <c r="I35" s="3">
        <v>9876543087</v>
      </c>
      <c r="J35" s="1" t="str">
        <f t="shared" si="1"/>
        <v>2205011--20MA</v>
      </c>
      <c r="K35" s="1">
        <f t="shared" si="2"/>
        <v>19</v>
      </c>
      <c r="L35" s="1" t="str">
        <f t="shared" si="3"/>
        <v>Direct</v>
      </c>
    </row>
    <row r="36" spans="1:12" x14ac:dyDescent="0.35">
      <c r="A36" s="5">
        <v>2205012</v>
      </c>
      <c r="B36" s="3" t="s">
        <v>19</v>
      </c>
      <c r="C36" s="3">
        <v>205</v>
      </c>
      <c r="D36" s="3" t="s">
        <v>33</v>
      </c>
      <c r="E36" s="4" t="s">
        <v>36</v>
      </c>
      <c r="F36" s="4">
        <v>18</v>
      </c>
      <c r="G36" s="4" t="s">
        <v>40</v>
      </c>
      <c r="H36" s="3" t="str">
        <f t="shared" si="0"/>
        <v>2205012@email.com</v>
      </c>
      <c r="I36" s="3">
        <v>9567890312</v>
      </c>
      <c r="J36" s="1" t="str">
        <f t="shared" si="1"/>
        <v>2205012--20MA</v>
      </c>
      <c r="K36" s="1">
        <f t="shared" si="2"/>
        <v>19</v>
      </c>
      <c r="L36" s="1" t="str">
        <f t="shared" si="3"/>
        <v>Direct</v>
      </c>
    </row>
    <row r="37" spans="1:12" x14ac:dyDescent="0.35">
      <c r="A37" s="5">
        <v>2205013</v>
      </c>
      <c r="B37" s="3" t="s">
        <v>20</v>
      </c>
      <c r="C37" s="3">
        <v>301</v>
      </c>
      <c r="D37" s="3" t="s">
        <v>71</v>
      </c>
      <c r="E37" s="4" t="s">
        <v>35</v>
      </c>
      <c r="F37" s="4">
        <v>15</v>
      </c>
      <c r="G37" s="4" t="s">
        <v>39</v>
      </c>
      <c r="H37" s="3" t="str">
        <f t="shared" si="0"/>
        <v>2205013@email.com</v>
      </c>
      <c r="I37" s="3">
        <v>9823456078</v>
      </c>
      <c r="J37" s="1" t="str">
        <f t="shared" si="1"/>
        <v>2205013--20BD</v>
      </c>
      <c r="K37" s="1">
        <f t="shared" si="2"/>
        <v>25</v>
      </c>
      <c r="L37" s="1" t="str">
        <f t="shared" si="3"/>
        <v>Direct</v>
      </c>
    </row>
    <row r="38" spans="1:12" x14ac:dyDescent="0.35">
      <c r="A38" s="5">
        <v>2205014</v>
      </c>
      <c r="B38" s="3" t="s">
        <v>21</v>
      </c>
      <c r="C38" s="3">
        <v>206</v>
      </c>
      <c r="D38" s="3" t="s">
        <v>34</v>
      </c>
      <c r="E38" s="4" t="s">
        <v>38</v>
      </c>
      <c r="F38" s="4">
        <v>18</v>
      </c>
      <c r="G38" s="4" t="s">
        <v>41</v>
      </c>
      <c r="H38" s="3" t="str">
        <f t="shared" si="0"/>
        <v>2205014@email.com</v>
      </c>
      <c r="I38" s="3">
        <v>9234567801</v>
      </c>
      <c r="J38" s="1" t="str">
        <f t="shared" si="1"/>
        <v>2205014--21GM</v>
      </c>
      <c r="K38" s="1">
        <f t="shared" si="2"/>
        <v>18</v>
      </c>
      <c r="L38" s="1" t="str">
        <f t="shared" si="3"/>
        <v>Direct</v>
      </c>
    </row>
    <row r="39" spans="1:12" x14ac:dyDescent="0.35">
      <c r="A39" s="5">
        <v>2205015</v>
      </c>
      <c r="B39" s="3" t="s">
        <v>22</v>
      </c>
      <c r="C39" s="3">
        <v>301</v>
      </c>
      <c r="D39" s="3" t="s">
        <v>72</v>
      </c>
      <c r="E39" s="4" t="s">
        <v>37</v>
      </c>
      <c r="F39" s="4">
        <v>20</v>
      </c>
      <c r="G39" s="4" t="s">
        <v>40</v>
      </c>
      <c r="H39" s="3" t="str">
        <f t="shared" si="0"/>
        <v>2205015@email.com</v>
      </c>
      <c r="I39" s="3">
        <v>9753102947</v>
      </c>
      <c r="J39" s="1" t="str">
        <f t="shared" si="1"/>
        <v>2205015--21PY</v>
      </c>
      <c r="K39" s="1">
        <f t="shared" si="2"/>
        <v>20</v>
      </c>
      <c r="L39" s="1" t="str">
        <f t="shared" si="3"/>
        <v>Online</v>
      </c>
    </row>
    <row r="40" spans="1:12" x14ac:dyDescent="0.35">
      <c r="A40" s="5">
        <v>2205016</v>
      </c>
      <c r="B40" s="3" t="s">
        <v>23</v>
      </c>
      <c r="C40" s="3">
        <v>206</v>
      </c>
      <c r="D40" s="3" t="s">
        <v>34</v>
      </c>
      <c r="E40" s="4" t="s">
        <v>37</v>
      </c>
      <c r="F40" s="4">
        <v>19</v>
      </c>
      <c r="G40" s="4" t="s">
        <v>39</v>
      </c>
      <c r="H40" s="3" t="str">
        <f t="shared" si="0"/>
        <v>2205016@email.com</v>
      </c>
      <c r="I40" s="3">
        <v>9812345689</v>
      </c>
      <c r="J40" s="1" t="str">
        <f t="shared" si="1"/>
        <v>2205016--21GM</v>
      </c>
      <c r="K40" s="1">
        <f t="shared" si="2"/>
        <v>18</v>
      </c>
      <c r="L40" s="1" t="str">
        <f t="shared" si="3"/>
        <v>Direct</v>
      </c>
    </row>
    <row r="41" spans="1:12" x14ac:dyDescent="0.35">
      <c r="A41" s="5">
        <v>2205017</v>
      </c>
      <c r="B41" s="3" t="s">
        <v>24</v>
      </c>
      <c r="C41" s="3">
        <v>206</v>
      </c>
      <c r="D41" s="3" t="s">
        <v>33</v>
      </c>
      <c r="E41" s="4" t="s">
        <v>38</v>
      </c>
      <c r="F41" s="4">
        <v>20</v>
      </c>
      <c r="G41" s="4" t="s">
        <v>40</v>
      </c>
      <c r="H41" s="3" t="str">
        <f t="shared" si="0"/>
        <v>2205017@email.com</v>
      </c>
      <c r="I41" s="3">
        <v>9678432098</v>
      </c>
      <c r="J41" s="1" t="str">
        <f t="shared" si="1"/>
        <v>2205017--20MA</v>
      </c>
      <c r="K41" s="1">
        <f t="shared" si="2"/>
        <v>19</v>
      </c>
      <c r="L41" s="1" t="str">
        <f t="shared" si="3"/>
        <v>Direct</v>
      </c>
    </row>
    <row r="42" spans="1:12" x14ac:dyDescent="0.35">
      <c r="A42" s="5">
        <v>2205018</v>
      </c>
      <c r="B42" s="3" t="s">
        <v>25</v>
      </c>
      <c r="C42" s="3">
        <v>205</v>
      </c>
      <c r="D42" s="3" t="s">
        <v>72</v>
      </c>
      <c r="E42" s="4" t="s">
        <v>36</v>
      </c>
      <c r="F42" s="4">
        <v>20</v>
      </c>
      <c r="G42" s="4" t="s">
        <v>41</v>
      </c>
      <c r="H42" s="3" t="str">
        <f t="shared" si="0"/>
        <v>2205018@email.com</v>
      </c>
      <c r="I42" s="3">
        <v>9765432987</v>
      </c>
      <c r="J42" s="1" t="str">
        <f t="shared" si="1"/>
        <v>2205018--21PY</v>
      </c>
      <c r="K42" s="1">
        <f t="shared" si="2"/>
        <v>20</v>
      </c>
      <c r="L42" s="1" t="str">
        <f t="shared" si="3"/>
        <v>Online</v>
      </c>
    </row>
    <row r="43" spans="1:12" x14ac:dyDescent="0.35">
      <c r="A43" s="5">
        <v>2205019</v>
      </c>
      <c r="B43" s="3" t="s">
        <v>26</v>
      </c>
      <c r="C43" s="3">
        <v>206</v>
      </c>
      <c r="D43" s="3" t="s">
        <v>71</v>
      </c>
      <c r="E43" s="4" t="s">
        <v>38</v>
      </c>
      <c r="F43" s="4">
        <v>15</v>
      </c>
      <c r="G43" s="4" t="s">
        <v>40</v>
      </c>
      <c r="H43" s="3" t="str">
        <f t="shared" si="0"/>
        <v>2205019@email.com</v>
      </c>
      <c r="I43" s="3">
        <v>9123456978</v>
      </c>
      <c r="J43" s="1" t="str">
        <f t="shared" si="1"/>
        <v>2205019--20BD</v>
      </c>
      <c r="K43" s="1">
        <f t="shared" si="2"/>
        <v>25</v>
      </c>
      <c r="L43" s="1" t="str">
        <f t="shared" si="3"/>
        <v>Direct</v>
      </c>
    </row>
    <row r="44" spans="1:12" x14ac:dyDescent="0.35">
      <c r="A44" s="5">
        <v>2205020</v>
      </c>
      <c r="B44" s="3" t="s">
        <v>27</v>
      </c>
      <c r="C44" s="3">
        <v>206</v>
      </c>
      <c r="D44" s="3" t="s">
        <v>72</v>
      </c>
      <c r="E44" s="4" t="s">
        <v>36</v>
      </c>
      <c r="F44" s="4">
        <v>18</v>
      </c>
      <c r="G44" s="4" t="s">
        <v>41</v>
      </c>
      <c r="H44" s="3" t="str">
        <f t="shared" si="0"/>
        <v>2205020@email.com</v>
      </c>
      <c r="I44" s="3">
        <v>9812345798</v>
      </c>
      <c r="J44" s="1" t="str">
        <f t="shared" si="1"/>
        <v>2205020--21PY</v>
      </c>
      <c r="K44" s="1">
        <f t="shared" si="2"/>
        <v>20</v>
      </c>
      <c r="L44" s="1" t="str">
        <f t="shared" si="3"/>
        <v>Online</v>
      </c>
    </row>
    <row r="45" spans="1:12" x14ac:dyDescent="0.35">
      <c r="A45" s="5">
        <v>2205021</v>
      </c>
      <c r="B45" s="3" t="s">
        <v>28</v>
      </c>
      <c r="C45" s="3">
        <v>205</v>
      </c>
      <c r="D45" s="3" t="s">
        <v>71</v>
      </c>
      <c r="E45" s="4" t="s">
        <v>38</v>
      </c>
      <c r="F45" s="4">
        <v>20</v>
      </c>
      <c r="G45" s="4" t="s">
        <v>41</v>
      </c>
      <c r="H45" s="3" t="str">
        <f t="shared" si="0"/>
        <v>2205021@email.com</v>
      </c>
      <c r="I45" s="3">
        <v>9753102046</v>
      </c>
      <c r="J45" s="1" t="str">
        <f t="shared" si="1"/>
        <v>2205021--20BD</v>
      </c>
      <c r="K45" s="1">
        <f t="shared" si="2"/>
        <v>25</v>
      </c>
      <c r="L45" s="1" t="str">
        <f t="shared" si="3"/>
        <v>Direct</v>
      </c>
    </row>
    <row r="46" spans="1:12" x14ac:dyDescent="0.35">
      <c r="A46" s="5">
        <v>2205022</v>
      </c>
      <c r="B46" s="3" t="s">
        <v>29</v>
      </c>
      <c r="C46" s="3">
        <v>206</v>
      </c>
      <c r="D46" s="3" t="s">
        <v>71</v>
      </c>
      <c r="E46" s="4" t="s">
        <v>37</v>
      </c>
      <c r="F46" s="4">
        <v>20</v>
      </c>
      <c r="G46" s="4" t="s">
        <v>39</v>
      </c>
      <c r="H46" s="3" t="str">
        <f t="shared" si="0"/>
        <v>2205022@email.com</v>
      </c>
      <c r="I46" s="3">
        <v>9987654301</v>
      </c>
      <c r="J46" s="1" t="str">
        <f t="shared" si="1"/>
        <v>2205022--20BD</v>
      </c>
      <c r="K46" s="1">
        <f t="shared" si="2"/>
        <v>25</v>
      </c>
      <c r="L46" s="1" t="str">
        <f t="shared" si="3"/>
        <v>Direct</v>
      </c>
    </row>
    <row r="47" spans="1:12" x14ac:dyDescent="0.35">
      <c r="A47" s="5">
        <v>2205023</v>
      </c>
      <c r="B47" s="3" t="s">
        <v>30</v>
      </c>
      <c r="C47" s="3">
        <v>301</v>
      </c>
      <c r="D47" s="3" t="s">
        <v>34</v>
      </c>
      <c r="E47" s="4" t="s">
        <v>37</v>
      </c>
      <c r="F47" s="4">
        <v>15</v>
      </c>
      <c r="G47" s="4" t="s">
        <v>39</v>
      </c>
      <c r="H47" s="3" t="str">
        <f t="shared" si="0"/>
        <v>2205023@email.com</v>
      </c>
      <c r="I47" s="3">
        <v>9345678251</v>
      </c>
      <c r="J47" s="1" t="str">
        <f t="shared" si="1"/>
        <v>2205023--21GM</v>
      </c>
      <c r="K47" s="1">
        <f t="shared" si="2"/>
        <v>18</v>
      </c>
      <c r="L47" s="1" t="str">
        <f t="shared" si="3"/>
        <v>Direct</v>
      </c>
    </row>
    <row r="48" spans="1:12" x14ac:dyDescent="0.35">
      <c r="A48" s="5">
        <v>2205024</v>
      </c>
      <c r="B48" s="3" t="s">
        <v>31</v>
      </c>
      <c r="C48" s="3">
        <v>301</v>
      </c>
      <c r="D48" s="3" t="s">
        <v>33</v>
      </c>
      <c r="E48" s="4" t="s">
        <v>37</v>
      </c>
      <c r="F48" s="4">
        <v>20</v>
      </c>
      <c r="G48" s="4" t="s">
        <v>40</v>
      </c>
      <c r="H48" s="3" t="str">
        <f t="shared" si="0"/>
        <v>2205024@email.com</v>
      </c>
      <c r="I48" s="3">
        <v>9876543076</v>
      </c>
      <c r="J48" s="1" t="str">
        <f t="shared" si="1"/>
        <v>2205024--20MA</v>
      </c>
      <c r="K48" s="1">
        <f t="shared" si="2"/>
        <v>19</v>
      </c>
      <c r="L48" s="1" t="str">
        <f t="shared" si="3"/>
        <v>Direct</v>
      </c>
    </row>
    <row r="49" spans="1:12" x14ac:dyDescent="0.35">
      <c r="A49" s="5">
        <v>2205025</v>
      </c>
      <c r="B49" s="3" t="s">
        <v>32</v>
      </c>
      <c r="C49" s="3">
        <v>301</v>
      </c>
      <c r="D49" s="3" t="s">
        <v>33</v>
      </c>
      <c r="E49" s="4" t="s">
        <v>36</v>
      </c>
      <c r="F49" s="4">
        <v>25</v>
      </c>
      <c r="G49" s="4" t="s">
        <v>41</v>
      </c>
      <c r="H49" s="3" t="str">
        <f t="shared" si="0"/>
        <v>2205025@email.com</v>
      </c>
      <c r="I49" s="3">
        <v>9567890345</v>
      </c>
      <c r="J49" s="1" t="str">
        <f t="shared" si="1"/>
        <v>2205025--20MA</v>
      </c>
      <c r="K49" s="1">
        <f t="shared" si="2"/>
        <v>19</v>
      </c>
      <c r="L49" s="1" t="str">
        <f t="shared" si="3"/>
        <v>Direct</v>
      </c>
    </row>
    <row r="50" spans="1:12" x14ac:dyDescent="0.35">
      <c r="A50" s="5">
        <v>2205015</v>
      </c>
      <c r="B50" s="3" t="s">
        <v>22</v>
      </c>
      <c r="C50" s="3">
        <v>205</v>
      </c>
      <c r="D50" s="3" t="s">
        <v>71</v>
      </c>
      <c r="E50" s="4" t="s">
        <v>36</v>
      </c>
      <c r="F50" s="4">
        <v>19</v>
      </c>
      <c r="G50" s="4" t="s">
        <v>40</v>
      </c>
      <c r="H50" s="3" t="str">
        <f t="shared" si="0"/>
        <v>2205015@email.com</v>
      </c>
      <c r="I50" s="3">
        <v>9823456123</v>
      </c>
      <c r="J50" s="1" t="str">
        <f t="shared" si="1"/>
        <v>2205015--20BD</v>
      </c>
      <c r="K50" s="1">
        <f t="shared" si="2"/>
        <v>25</v>
      </c>
      <c r="L50" s="1" t="str">
        <f t="shared" si="3"/>
        <v>Direct</v>
      </c>
    </row>
    <row r="51" spans="1:12" x14ac:dyDescent="0.35">
      <c r="A51" s="5">
        <v>2205016</v>
      </c>
      <c r="B51" s="3" t="s">
        <v>23</v>
      </c>
      <c r="C51" s="3">
        <v>205</v>
      </c>
      <c r="D51" s="3" t="s">
        <v>33</v>
      </c>
      <c r="E51" s="4" t="s">
        <v>35</v>
      </c>
      <c r="F51" s="4">
        <v>25</v>
      </c>
      <c r="G51" s="4" t="s">
        <v>41</v>
      </c>
      <c r="H51" s="3" t="str">
        <f t="shared" si="0"/>
        <v>2205016@email.com</v>
      </c>
      <c r="I51" s="3">
        <v>9234567843</v>
      </c>
      <c r="J51" s="1" t="str">
        <f t="shared" si="1"/>
        <v>2205016--20MA</v>
      </c>
      <c r="K51" s="1">
        <f t="shared" si="2"/>
        <v>19</v>
      </c>
      <c r="L51" s="1" t="str">
        <f t="shared" si="3"/>
        <v>Direct</v>
      </c>
    </row>
    <row r="52" spans="1:12" ht="21.5" x14ac:dyDescent="0.35">
      <c r="A52" s="13" t="s">
        <v>62</v>
      </c>
      <c r="B52" s="3"/>
      <c r="C52" s="3"/>
      <c r="D52" s="3"/>
      <c r="E52" s="4"/>
      <c r="F52" s="4"/>
      <c r="G52" s="4"/>
      <c r="H52" s="3"/>
      <c r="I52" s="3"/>
    </row>
    <row r="53" spans="1:12" x14ac:dyDescent="0.35">
      <c r="A53" s="12" t="s">
        <v>60</v>
      </c>
      <c r="B53" s="12" t="s">
        <v>61</v>
      </c>
      <c r="E53" s="2"/>
      <c r="G53" s="2"/>
    </row>
    <row r="54" spans="1:12" ht="18.5" x14ac:dyDescent="0.45">
      <c r="A54" s="11" t="s">
        <v>33</v>
      </c>
      <c r="B54" s="10">
        <f>COUNTIF($D$2:$D$51,"20MA")</f>
        <v>12</v>
      </c>
      <c r="E54" s="2"/>
      <c r="G54" s="2"/>
    </row>
    <row r="55" spans="1:12" ht="18.5" x14ac:dyDescent="0.45">
      <c r="A55" s="11" t="s">
        <v>72</v>
      </c>
      <c r="B55" s="10">
        <f>COUNTIF($D$2:$D$51,"21PY")</f>
        <v>22</v>
      </c>
      <c r="E55" s="2"/>
    </row>
    <row r="56" spans="1:12" ht="18.5" x14ac:dyDescent="0.45">
      <c r="A56" s="11" t="s">
        <v>34</v>
      </c>
      <c r="B56" s="10">
        <f>COUNTIF($D$2:$D$51,"21GM")</f>
        <v>8</v>
      </c>
      <c r="E56" s="2"/>
    </row>
    <row r="57" spans="1:12" ht="18.5" x14ac:dyDescent="0.45">
      <c r="A57" s="11" t="s">
        <v>71</v>
      </c>
      <c r="B57" s="10">
        <f>COUNTIF($D$2:$D$51,"20BD")</f>
        <v>8</v>
      </c>
      <c r="E57" s="2"/>
    </row>
    <row r="58" spans="1:12" x14ac:dyDescent="0.35">
      <c r="E58" s="2"/>
    </row>
    <row r="59" spans="1:12" ht="21.5" x14ac:dyDescent="0.45">
      <c r="A59" s="14" t="s">
        <v>63</v>
      </c>
    </row>
    <row r="60" spans="1:12" ht="21.5" x14ac:dyDescent="0.45">
      <c r="A60" s="14" t="s">
        <v>64</v>
      </c>
      <c r="D60" s="3"/>
    </row>
    <row r="61" spans="1:12" x14ac:dyDescent="0.35">
      <c r="A61" s="1" cm="1">
        <f t="array" ref="A61:A84">_xlfn.UNIQUE(A2:A51)</f>
        <v>2205002</v>
      </c>
      <c r="B61" s="1">
        <f>B62</f>
        <v>2</v>
      </c>
      <c r="D61" s="3"/>
      <c r="E61" s="3"/>
    </row>
    <row r="62" spans="1:12" x14ac:dyDescent="0.35">
      <c r="A62" s="1">
        <v>2205003</v>
      </c>
      <c r="B62" s="1">
        <f>COUNTIF($A$2:$A$52,A62)</f>
        <v>2</v>
      </c>
      <c r="D62" s="3"/>
    </row>
    <row r="63" spans="1:12" x14ac:dyDescent="0.35">
      <c r="A63" s="1">
        <v>2205004</v>
      </c>
      <c r="B63" s="1">
        <f t="shared" ref="B63:B84" si="4">COUNTIF($A$2:$A$52,A63)</f>
        <v>2</v>
      </c>
      <c r="D63" s="3"/>
    </row>
    <row r="64" spans="1:12" x14ac:dyDescent="0.35">
      <c r="A64" s="1">
        <v>2205005</v>
      </c>
      <c r="B64" s="1">
        <f t="shared" si="4"/>
        <v>2</v>
      </c>
      <c r="D64" s="3"/>
    </row>
    <row r="65" spans="1:4" x14ac:dyDescent="0.35">
      <c r="A65" s="1">
        <v>2205006</v>
      </c>
      <c r="B65" s="1">
        <f t="shared" si="4"/>
        <v>2</v>
      </c>
      <c r="D65" s="3"/>
    </row>
    <row r="66" spans="1:4" x14ac:dyDescent="0.35">
      <c r="A66" s="1">
        <v>2205007</v>
      </c>
      <c r="B66" s="1">
        <f t="shared" si="4"/>
        <v>2</v>
      </c>
      <c r="D66" s="3"/>
    </row>
    <row r="67" spans="1:4" x14ac:dyDescent="0.35">
      <c r="A67" s="1">
        <v>2205008</v>
      </c>
      <c r="B67" s="1">
        <f t="shared" si="4"/>
        <v>2</v>
      </c>
    </row>
    <row r="68" spans="1:4" x14ac:dyDescent="0.35">
      <c r="A68" s="1">
        <v>2205009</v>
      </c>
      <c r="B68" s="1">
        <f t="shared" si="4"/>
        <v>2</v>
      </c>
    </row>
    <row r="69" spans="1:4" x14ac:dyDescent="0.35">
      <c r="A69" s="1">
        <v>2205010</v>
      </c>
      <c r="B69" s="1">
        <f t="shared" si="4"/>
        <v>2</v>
      </c>
    </row>
    <row r="70" spans="1:4" x14ac:dyDescent="0.35">
      <c r="A70" s="1">
        <v>2205011</v>
      </c>
      <c r="B70" s="1">
        <f t="shared" si="4"/>
        <v>2</v>
      </c>
    </row>
    <row r="71" spans="1:4" x14ac:dyDescent="0.35">
      <c r="A71" s="1">
        <v>2205012</v>
      </c>
      <c r="B71" s="1">
        <f t="shared" si="4"/>
        <v>2</v>
      </c>
    </row>
    <row r="72" spans="1:4" x14ac:dyDescent="0.35">
      <c r="A72" s="1">
        <v>2205013</v>
      </c>
      <c r="B72" s="1">
        <f t="shared" si="4"/>
        <v>2</v>
      </c>
    </row>
    <row r="73" spans="1:4" x14ac:dyDescent="0.35">
      <c r="A73" s="1">
        <v>2205014</v>
      </c>
      <c r="B73" s="1">
        <f t="shared" si="4"/>
        <v>2</v>
      </c>
    </row>
    <row r="74" spans="1:4" x14ac:dyDescent="0.35">
      <c r="A74" s="1">
        <v>2205015</v>
      </c>
      <c r="B74" s="1">
        <f t="shared" si="4"/>
        <v>3</v>
      </c>
    </row>
    <row r="75" spans="1:4" x14ac:dyDescent="0.35">
      <c r="A75" s="1">
        <v>2205016</v>
      </c>
      <c r="B75" s="1">
        <f t="shared" si="4"/>
        <v>3</v>
      </c>
    </row>
    <row r="76" spans="1:4" x14ac:dyDescent="0.35">
      <c r="A76" s="1">
        <v>2205017</v>
      </c>
      <c r="B76" s="1">
        <f t="shared" si="4"/>
        <v>2</v>
      </c>
    </row>
    <row r="77" spans="1:4" x14ac:dyDescent="0.35">
      <c r="A77" s="1">
        <v>2205018</v>
      </c>
      <c r="B77" s="1">
        <f t="shared" si="4"/>
        <v>2</v>
      </c>
    </row>
    <row r="78" spans="1:4" x14ac:dyDescent="0.35">
      <c r="A78" s="1">
        <v>2205019</v>
      </c>
      <c r="B78" s="1">
        <f t="shared" si="4"/>
        <v>2</v>
      </c>
    </row>
    <row r="79" spans="1:4" x14ac:dyDescent="0.35">
      <c r="A79" s="1">
        <v>2205020</v>
      </c>
      <c r="B79" s="1">
        <f t="shared" si="4"/>
        <v>2</v>
      </c>
    </row>
    <row r="80" spans="1:4" x14ac:dyDescent="0.35">
      <c r="A80" s="1">
        <v>2205021</v>
      </c>
      <c r="B80" s="1">
        <f t="shared" si="4"/>
        <v>2</v>
      </c>
    </row>
    <row r="81" spans="1:2" x14ac:dyDescent="0.35">
      <c r="A81" s="1">
        <v>2205022</v>
      </c>
      <c r="B81" s="1">
        <f t="shared" si="4"/>
        <v>2</v>
      </c>
    </row>
    <row r="82" spans="1:2" x14ac:dyDescent="0.35">
      <c r="A82" s="1">
        <v>2205023</v>
      </c>
      <c r="B82" s="1">
        <f t="shared" si="4"/>
        <v>2</v>
      </c>
    </row>
    <row r="83" spans="1:2" x14ac:dyDescent="0.35">
      <c r="A83" s="1">
        <v>2205024</v>
      </c>
      <c r="B83" s="1">
        <f t="shared" si="4"/>
        <v>2</v>
      </c>
    </row>
    <row r="84" spans="1:2" x14ac:dyDescent="0.35">
      <c r="A84" s="1">
        <v>2205025</v>
      </c>
      <c r="B84" s="1">
        <f t="shared" si="4"/>
        <v>2</v>
      </c>
    </row>
    <row r="86" spans="1:2" ht="19" x14ac:dyDescent="0.35">
      <c r="A86" s="18" t="s">
        <v>73</v>
      </c>
    </row>
    <row r="87" spans="1:2" ht="19" x14ac:dyDescent="0.35">
      <c r="A87" s="18" t="s">
        <v>74</v>
      </c>
    </row>
    <row r="88" spans="1:2" x14ac:dyDescent="0.35">
      <c r="A88" s="1" t="str" cm="1">
        <f t="array" ref="A88:A91">_xlfn.UNIQUE(D2:D51)</f>
        <v>20MA</v>
      </c>
    </row>
    <row r="89" spans="1:2" x14ac:dyDescent="0.35">
      <c r="A89" s="1" t="str">
        <v>21PY</v>
      </c>
    </row>
    <row r="90" spans="1:2" x14ac:dyDescent="0.35">
      <c r="A90" s="1" t="str">
        <v>21GM</v>
      </c>
    </row>
    <row r="91" spans="1:2" x14ac:dyDescent="0.35">
      <c r="A91" s="1" t="str">
        <v>20BD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D61B-1E53-4ECD-AD43-16F2376DD0A4}">
  <dimension ref="A1:B4"/>
  <sheetViews>
    <sheetView workbookViewId="0">
      <selection activeCell="B1" sqref="B1:B4"/>
    </sheetView>
  </sheetViews>
  <sheetFormatPr defaultRowHeight="14.5" x14ac:dyDescent="0.35"/>
  <sheetData>
    <row r="1" spans="1:2" ht="18.5" x14ac:dyDescent="0.45">
      <c r="A1" s="11" t="s">
        <v>33</v>
      </c>
      <c r="B1">
        <f>COUNTIF(student_data_CPAT!D2:D51,"20MA")</f>
        <v>12</v>
      </c>
    </row>
    <row r="2" spans="1:2" ht="18.5" x14ac:dyDescent="0.45">
      <c r="A2" s="11" t="s">
        <v>72</v>
      </c>
      <c r="B2">
        <f>COUNTIF(student_data_CPAT!D3:D52,"21PY")</f>
        <v>22</v>
      </c>
    </row>
    <row r="3" spans="1:2" ht="18.5" x14ac:dyDescent="0.45">
      <c r="A3" s="11" t="s">
        <v>34</v>
      </c>
      <c r="B3">
        <f>COUNTIF(student_data_CPAT!D4:D53,"21GM")</f>
        <v>8</v>
      </c>
    </row>
    <row r="4" spans="1:2" ht="18.5" x14ac:dyDescent="0.45">
      <c r="A4" s="11" t="s">
        <v>71</v>
      </c>
      <c r="B4">
        <f>COUNTIF(student_data_CPAT!D5:D54,"20BD")</f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DD44-17F9-4B5A-9400-4566542D2E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DA51-E04D-4CAA-B385-167401FF47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E7EB-2CEA-4CC2-AB5B-B2792975C191}">
  <dimension ref="A1:I14"/>
  <sheetViews>
    <sheetView workbookViewId="0">
      <selection activeCell="B11" sqref="B11"/>
    </sheetView>
  </sheetViews>
  <sheetFormatPr defaultRowHeight="18.5" x14ac:dyDescent="0.45"/>
  <cols>
    <col min="1" max="1" width="8.7265625" style="9"/>
    <col min="2" max="2" width="19" style="9" bestFit="1" customWidth="1"/>
    <col min="3" max="16384" width="8.7265625" style="9"/>
  </cols>
  <sheetData>
    <row r="1" spans="1:9" x14ac:dyDescent="0.45">
      <c r="A1" s="7" t="s">
        <v>42</v>
      </c>
      <c r="B1" s="8"/>
      <c r="C1" s="8"/>
      <c r="E1" s="7" t="s">
        <v>52</v>
      </c>
      <c r="F1" s="8"/>
      <c r="G1" s="8"/>
    </row>
    <row r="2" spans="1:9" x14ac:dyDescent="0.45">
      <c r="A2" s="8">
        <v>206</v>
      </c>
      <c r="B2" s="8" t="s">
        <v>43</v>
      </c>
      <c r="C2" s="8"/>
      <c r="E2" s="8">
        <v>19</v>
      </c>
      <c r="F2" s="8">
        <v>20</v>
      </c>
      <c r="G2" s="8">
        <v>25</v>
      </c>
      <c r="H2" s="9">
        <v>18</v>
      </c>
      <c r="I2" s="9">
        <v>15</v>
      </c>
    </row>
    <row r="3" spans="1:9" x14ac:dyDescent="0.45">
      <c r="A3" s="8">
        <v>301</v>
      </c>
      <c r="B3" s="8" t="s">
        <v>44</v>
      </c>
      <c r="C3" s="8"/>
      <c r="E3" s="8"/>
      <c r="F3" s="8"/>
      <c r="G3" s="8"/>
    </row>
    <row r="4" spans="1:9" x14ac:dyDescent="0.45">
      <c r="A4" s="8">
        <v>205</v>
      </c>
      <c r="B4" s="8" t="s">
        <v>45</v>
      </c>
      <c r="C4" s="8"/>
      <c r="E4" s="7" t="s">
        <v>53</v>
      </c>
      <c r="F4" s="8"/>
      <c r="G4" s="8"/>
    </row>
    <row r="5" spans="1:9" x14ac:dyDescent="0.45">
      <c r="A5" s="8"/>
      <c r="B5" s="8"/>
      <c r="C5" s="8"/>
      <c r="E5" s="8" t="s">
        <v>40</v>
      </c>
      <c r="F5" s="8" t="s">
        <v>54</v>
      </c>
      <c r="G5" s="8" t="s">
        <v>55</v>
      </c>
    </row>
    <row r="6" spans="1:9" x14ac:dyDescent="0.45">
      <c r="A6" s="7" t="s">
        <v>46</v>
      </c>
      <c r="B6" s="8"/>
      <c r="C6" s="8"/>
    </row>
    <row r="7" spans="1:9" x14ac:dyDescent="0.45">
      <c r="A7" s="8" t="s">
        <v>33</v>
      </c>
      <c r="B7" s="8" t="s">
        <v>47</v>
      </c>
      <c r="C7" s="8" t="s">
        <v>56</v>
      </c>
    </row>
    <row r="8" spans="1:9" x14ac:dyDescent="0.45">
      <c r="A8" s="8" t="s">
        <v>72</v>
      </c>
      <c r="B8" s="8" t="s">
        <v>48</v>
      </c>
      <c r="C8" s="8" t="s">
        <v>57</v>
      </c>
    </row>
    <row r="9" spans="1:9" x14ac:dyDescent="0.45">
      <c r="A9" s="8" t="s">
        <v>34</v>
      </c>
      <c r="B9" s="8" t="s">
        <v>49</v>
      </c>
      <c r="C9" s="8" t="s">
        <v>58</v>
      </c>
    </row>
    <row r="10" spans="1:9" x14ac:dyDescent="0.45">
      <c r="A10" s="8" t="s">
        <v>71</v>
      </c>
      <c r="B10" s="8" t="s">
        <v>50</v>
      </c>
      <c r="C10" s="8" t="s">
        <v>59</v>
      </c>
    </row>
    <row r="11" spans="1:9" x14ac:dyDescent="0.45">
      <c r="A11" s="8"/>
      <c r="B11" s="8"/>
      <c r="C11" s="8"/>
    </row>
    <row r="12" spans="1:9" x14ac:dyDescent="0.45">
      <c r="A12" s="7" t="s">
        <v>4</v>
      </c>
      <c r="B12" s="8"/>
      <c r="C12" s="8"/>
    </row>
    <row r="13" spans="1:9" x14ac:dyDescent="0.45">
      <c r="A13" s="8" t="s">
        <v>38</v>
      </c>
      <c r="B13" s="8" t="s">
        <v>51</v>
      </c>
      <c r="C13" s="8" t="s">
        <v>35</v>
      </c>
      <c r="D13" s="9" t="s">
        <v>37</v>
      </c>
    </row>
    <row r="14" spans="1:9" x14ac:dyDescent="0.45">
      <c r="A14" s="8"/>
      <c r="B14" s="8"/>
      <c r="C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student_data_CPAT</vt:lpstr>
      <vt:lpstr>Sheet1</vt:lpstr>
      <vt:lpstr>Sheet3</vt:lpstr>
      <vt:lpstr>Sheet4</vt:lpstr>
      <vt:lpstr>Data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Shanmughapriya M</dc:creator>
  <cp:lastModifiedBy>Shanmughapriya M</cp:lastModifiedBy>
  <dcterms:created xsi:type="dcterms:W3CDTF">2024-07-28T14:56:41Z</dcterms:created>
  <dcterms:modified xsi:type="dcterms:W3CDTF">2024-08-01T05:53:42Z</dcterms:modified>
</cp:coreProperties>
</file>