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vinic\OneDrive\Pessoal\1 - Documentos\2 - Acessos\Desktop\Projetos\Projetos em grupo\HFSystem\Documentacao\Sprint 2\Backlog\"/>
    </mc:Choice>
  </mc:AlternateContent>
  <xr:revisionPtr revIDLastSave="0" documentId="13_ncr:1_{E6C39593-2FE8-4513-81B6-DDD55B56D0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FSystem" sheetId="1" r:id="rId1"/>
    <sheet name="Banco de dados" sheetId="2" r:id="rId2"/>
  </sheets>
  <definedNames>
    <definedName name="_xlnm._FilterDatabase" localSheetId="0" hidden="1">HFSystem!$B$3:$J$46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S4" i="1" s="1"/>
  <c r="S5" i="1"/>
  <c r="U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" i="1"/>
  <c r="T6" i="1" l="1"/>
  <c r="T7" i="1"/>
  <c r="T5" i="1"/>
  <c r="T4" i="1" l="1"/>
</calcChain>
</file>

<file path=xl/sharedStrings.xml><?xml version="1.0" encoding="utf-8"?>
<sst xmlns="http://schemas.openxmlformats.org/spreadsheetml/2006/main" count="318" uniqueCount="106">
  <si>
    <t>BACKLOG</t>
  </si>
  <si>
    <t>REQUISITOS</t>
  </si>
  <si>
    <t xml:space="preserve">DESCRIÇÃO </t>
  </si>
  <si>
    <t>CLASSIFICAÇÃO</t>
  </si>
  <si>
    <t xml:space="preserve">PESQUISA E APROFUNDAMENTO NO TEMA DO PROJETO </t>
  </si>
  <si>
    <t>ESSENCIAL</t>
  </si>
  <si>
    <t xml:space="preserve">CRIAÇÃO DE DOCUMENTAÇÃO PARA ORGANIZAÇÃO E DEFINIÇÃO DE TÓPICOS DO PROJETO </t>
  </si>
  <si>
    <t>CRIAÇÃO DE DIAGRAMA DE VISÃO DE NEGÓCIO, COM OBJETIVO DE COMPREENDER O FUNCIONAMENTO DO PROJETO DE FORMA VISUAL</t>
  </si>
  <si>
    <t>FERRAMENTA DE GESTÃO DO PROJETO</t>
  </si>
  <si>
    <t>CONFIGURAÇÃO DO AMBIENTE DE HOSPEDAGEM DO PROJETO</t>
  </si>
  <si>
    <t>IMPORTANTE</t>
  </si>
  <si>
    <t>CRIAÇÃO DE PROTÓTIPO DO SITE INSTITUCIONAL PARA APRESENTAR AO CLIENTE</t>
  </si>
  <si>
    <t>SIMULADOR FINANCEIRO PARA JUSTIFICAR CONTRATAÇÃO DO PROJETO</t>
  </si>
  <si>
    <t>CRIAR E DESENVOLVER O BANCO DE DADOS E TABELAS PARA RECEPÇÃO DE DADOS DO SISTEMA E DO SENSOR</t>
  </si>
  <si>
    <t>CONFIGURAÇÃO DO AMBIENTE DE DESENVOLVIMENTO PARA UTILIZAÇÃO DOS SENSORES</t>
  </si>
  <si>
    <t>DESENVOLVIMENTO DO CÓDIGO PARA OS SENSORES CORRETA CAPTAÇÃO DE DADOS</t>
  </si>
  <si>
    <t>INSTALAÇÃO E CRIAÇÃO DO VIRTUAL BOX PARA HOSPEDAGEM DE MÁQUINA VIRTUAL</t>
  </si>
  <si>
    <t>INSTALAÇÃO E CONFIGURAÇÃO DE MÁQUINA VIRTUAL PARA HOSPEDAGEM E TESTES DO SOFTWARE</t>
  </si>
  <si>
    <t>PROJETO ATUALIZADO NO GITHUB</t>
  </si>
  <si>
    <t>PLANILHA DE RISCO</t>
  </si>
  <si>
    <t>ESPECIFICAÇÃO DE DASHBOARD</t>
  </si>
  <si>
    <t>SITE ESTÁTICO INSTITUCIONAL</t>
  </si>
  <si>
    <t>SITE ESTÁTICO DASHBOARD</t>
  </si>
  <si>
    <t>SITE ESTÁTICO CADASTRO/LOGIN</t>
  </si>
  <si>
    <t>DIAGRAMA DE SOLUÇÃO</t>
  </si>
  <si>
    <t>BACKLOG SPRINT</t>
  </si>
  <si>
    <t>SCRIPT DE CRIAÇÃO DE BANCO DE DADOS</t>
  </si>
  <si>
    <t>SIMULAR INTEGRAÇÃO COM O SISTEMA</t>
  </si>
  <si>
    <t>VALIDAÇÃO DE DIAGRAMA DE SOLUÇÃO</t>
  </si>
  <si>
    <t>TESTE INTEGRADO ARDUINO + DATABASE</t>
  </si>
  <si>
    <t>SIMULAÇÃO DE DADOS</t>
  </si>
  <si>
    <t>SINCRONIZAÇÃO DE SENSOR COM API</t>
  </si>
  <si>
    <t>TESTE INTEGRADO DO ANALYTICS</t>
  </si>
  <si>
    <t>TESTE INTEGRADO SOLUÇÃO IoT</t>
  </si>
  <si>
    <t>DATA Acqu Ino + BobIA N3</t>
  </si>
  <si>
    <t xml:space="preserve">PROJETO EM CONSTANTE ATUALIZAÇÃO </t>
  </si>
  <si>
    <t>CRIAÇÃO DE SITE INSTITUCIONAL EM HTML/CSS/JS</t>
  </si>
  <si>
    <t>CRIAÇÃO DE SITE ESTÁTICO PARA DASHBOARDS EM HTML/CSS/JS</t>
  </si>
  <si>
    <t>CRIAÇÃO DE SITE ESTÁTICO INSTITUCIONAL EM HTML/CSS/JS</t>
  </si>
  <si>
    <t>CRIAÇÃO DE DIAGRAMA DE SOLUÇÃO PARA COMPREENSÃO DO FUNCIONAMENTO COMPLETO DO SOFTWARE</t>
  </si>
  <si>
    <t>ATUALIZAÇÃO DO TRELLO COM NOVOS REQUISITOS NO BACKLOG E BACKLOG SPRINT 2</t>
  </si>
  <si>
    <t>CRIAÇÃO DE SPRINT BACKLOG, SOMENTE COM OS REQUISITOS DA 2° SPRINT</t>
  </si>
  <si>
    <t>CRIAÇÃO DO SCRIPT DE BANCO DE DADOS PARA RECEPÇÃO DE DADOS DO SITE E SENSORES</t>
  </si>
  <si>
    <t>SIMULAÇÃO DE DADOS NO SITE ESTÁTICO DE DASHBOARD</t>
  </si>
  <si>
    <t>INSTALAÇÃO E CONFIGURAÇÃO DO SGBD WORKBENCH MYSQL NA MÁQUINA VIRTUAL</t>
  </si>
  <si>
    <t>VALIDAÇÃO DE DIAGRAMA DE SOLUÇÃO (EXPLICAÇÃO PENDENTE)</t>
  </si>
  <si>
    <t>DESEJÁVEL</t>
  </si>
  <si>
    <t>TAMANHO</t>
  </si>
  <si>
    <t>PRIORIDADE</t>
  </si>
  <si>
    <t>SPRINT</t>
  </si>
  <si>
    <t>PP</t>
  </si>
  <si>
    <t>P</t>
  </si>
  <si>
    <t>M</t>
  </si>
  <si>
    <t>G</t>
  </si>
  <si>
    <t>GG</t>
  </si>
  <si>
    <t>SP1</t>
  </si>
  <si>
    <t>SP2</t>
  </si>
  <si>
    <t>SP3</t>
  </si>
  <si>
    <t>Documentação do projeto</t>
  </si>
  <si>
    <t>Projeto criado e configurado no GitHub</t>
  </si>
  <si>
    <t>Documento de Contexto de Negócio e Justificativa do Projeto</t>
  </si>
  <si>
    <t>Visão de Negócio (Diagrama)</t>
  </si>
  <si>
    <t>Protótipo do Site Institucional</t>
  </si>
  <si>
    <t>Tela de simulador financeiro</t>
  </si>
  <si>
    <t>Ferramenta de Gestão de Projeto configurada</t>
  </si>
  <si>
    <t>Requisitos populados na ferramenta</t>
  </si>
  <si>
    <t>Tabelas criadas no MySQL</t>
  </si>
  <si>
    <t>Execução de Script de Inserção de Registros</t>
  </si>
  <si>
    <t>Instalação e Configuração IDE Arduíno</t>
  </si>
  <si>
    <t>Ligar Arduino e executar Código com 1 sensor</t>
  </si>
  <si>
    <t>Setup de Client de Virtualização</t>
  </si>
  <si>
    <t>Linux instalado na VM Local</t>
  </si>
  <si>
    <t>Atividades organizadas na ferramenta de Gestão</t>
  </si>
  <si>
    <t>Modelagem Lógica do Projeto v1</t>
  </si>
  <si>
    <t>Usar API Local / Sensor</t>
  </si>
  <si>
    <t>Instalar MYSQL na VMLinux e inserção de dados do Arduíno no MySQL na mesma máquina</t>
  </si>
  <si>
    <t>Modelagem Lógica e script SQL server</t>
  </si>
  <si>
    <t>Fluxograma de suporte</t>
  </si>
  <si>
    <t>Ferramenta de Help desk</t>
  </si>
  <si>
    <t>Documento de mudança</t>
  </si>
  <si>
    <t>Site institucional funcional</t>
  </si>
  <si>
    <t>Dashboard funcional</t>
  </si>
  <si>
    <t>Pagina de login e cadastro funcional</t>
  </si>
  <si>
    <t>Execução de Script de Consulta de Dados</t>
  </si>
  <si>
    <t>TOTAL</t>
  </si>
  <si>
    <t>ENTREGA</t>
  </si>
  <si>
    <t>PLANEJADO</t>
  </si>
  <si>
    <t>REALIZADO</t>
  </si>
  <si>
    <t>Matheus</t>
  </si>
  <si>
    <t>Rennan</t>
  </si>
  <si>
    <t>Ana</t>
  </si>
  <si>
    <t>Nicolly</t>
  </si>
  <si>
    <t>Leonardo</t>
  </si>
  <si>
    <t>Vinicius</t>
  </si>
  <si>
    <t>PREVISTO</t>
  </si>
  <si>
    <t>ETAPAS</t>
  </si>
  <si>
    <t>TABELA DE BURNDOWN</t>
  </si>
  <si>
    <t>RESPONSÁVEL</t>
  </si>
  <si>
    <t>STATUS</t>
  </si>
  <si>
    <t>Classificação</t>
  </si>
  <si>
    <t>DASHBOARD - BURNDOWN</t>
  </si>
  <si>
    <t>A realizar</t>
  </si>
  <si>
    <t>Realizando</t>
  </si>
  <si>
    <t>Realizado</t>
  </si>
  <si>
    <t>Status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</si>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</sst>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 Nova Light"/>
      <family val="2"/>
    </font>
    <font>
      <sz val="11"/>
      <color theme="1"/>
      <name val="Yu Gothic Medium"/>
      <family val="2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Arial Nova Light"/>
      <family val="2"/>
    </font>
    <font>
      <b/>
      <sz val="11"/>
      <color theme="0"/>
      <name val="Arial Nova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0078A6"/>
        <bgColor indexed="64"/>
      </patternFill>
    </fill>
    <fill>
      <patternFill patternType="solid">
        <fgColor rgb="FF0E617C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E617C"/>
      </left>
      <right/>
      <top/>
      <bottom/>
      <diagonal/>
    </border>
    <border>
      <left/>
      <right style="medium">
        <color rgb="FF0E617C"/>
      </right>
      <top/>
      <bottom/>
      <diagonal/>
    </border>
    <border>
      <left style="medium">
        <color rgb="FF0E617C"/>
      </left>
      <right/>
      <top/>
      <bottom style="medium">
        <color rgb="FF0E617C"/>
      </bottom>
      <diagonal/>
    </border>
    <border>
      <left/>
      <right/>
      <top/>
      <bottom style="medium">
        <color rgb="FF0E617C"/>
      </bottom>
      <diagonal/>
    </border>
    <border>
      <left/>
      <right style="medium">
        <color rgb="FF0E617C"/>
      </right>
      <top/>
      <bottom style="medium">
        <color rgb="FF0E617C"/>
      </bottom>
      <diagonal/>
    </border>
    <border>
      <left style="medium">
        <color rgb="FF0E617C"/>
      </left>
      <right/>
      <top style="medium">
        <color rgb="FF0E617C"/>
      </top>
      <bottom style="medium">
        <color rgb="FF0E617C"/>
      </bottom>
      <diagonal/>
    </border>
    <border>
      <left/>
      <right/>
      <top style="medium">
        <color rgb="FF0E617C"/>
      </top>
      <bottom style="medium">
        <color rgb="FF0E617C"/>
      </bottom>
      <diagonal/>
    </border>
    <border>
      <left/>
      <right style="medium">
        <color rgb="FF0E617C"/>
      </right>
      <top style="medium">
        <color rgb="FF0E617C"/>
      </top>
      <bottom style="medium">
        <color rgb="FF0E617C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00B050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E617C"/>
      <color rgb="FF0078A6"/>
      <color rgb="FF5CE1E6"/>
      <color rgb="FF5DE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BURNDOWN - PRODUTIVIDADE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HFSystem!$R$4:$R$8</c:f>
              <c:strCache>
                <c:ptCount val="5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  <c:pt idx="4">
                  <c:v>ENTREGA</c:v>
                </c:pt>
              </c:strCache>
            </c:strRef>
          </c:cat>
          <c:val>
            <c:numRef>
              <c:f>HFSystem!$S$4:$S$8</c:f>
              <c:numCache>
                <c:formatCode>General</c:formatCode>
                <c:ptCount val="5"/>
                <c:pt idx="0">
                  <c:v>449</c:v>
                </c:pt>
                <c:pt idx="1">
                  <c:v>149</c:v>
                </c:pt>
                <c:pt idx="2">
                  <c:v>150</c:v>
                </c:pt>
                <c:pt idx="3">
                  <c:v>150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D-440F-B63C-AA26796B96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329030186678439E-2"/>
                  <c:y val="-9.2017003194417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F22-4347-9949-BD8405753293}"/>
                </c:ext>
              </c:extLst>
            </c:dLbl>
            <c:dLbl>
              <c:idx val="1"/>
              <c:layout>
                <c:manualLayout>
                  <c:x val="-4.9395305699027323E-2"/>
                  <c:y val="4.4569264058078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22-4347-9949-BD8405753293}"/>
                </c:ext>
              </c:extLst>
            </c:dLbl>
            <c:dLbl>
              <c:idx val="2"/>
              <c:layout>
                <c:manualLayout>
                  <c:x val="-4.9395305699027323E-2"/>
                  <c:y val="5.8632694929856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22-4347-9949-BD8405753293}"/>
                </c:ext>
              </c:extLst>
            </c:dLbl>
            <c:dLbl>
              <c:idx val="3"/>
              <c:layout>
                <c:manualLayout>
                  <c:x val="-4.9395305699027441E-2"/>
                  <c:y val="-8.66894240785130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22-4347-9949-BD8405753293}"/>
                </c:ext>
              </c:extLst>
            </c:dLbl>
            <c:dLbl>
              <c:idx val="4"/>
              <c:layout>
                <c:manualLayout>
                  <c:x val="-3.4670086420709768E-2"/>
                  <c:y val="-9.03785563818641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F22-4347-9949-BD84057532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HFSystem!$R$4:$R$8</c:f>
              <c:strCache>
                <c:ptCount val="5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  <c:pt idx="4">
                  <c:v>ENTREGA</c:v>
                </c:pt>
              </c:strCache>
            </c:strRef>
          </c:cat>
          <c:val>
            <c:numRef>
              <c:f>HFSystem!$T$4:$T$8</c:f>
              <c:numCache>
                <c:formatCode>General</c:formatCode>
                <c:ptCount val="5"/>
                <c:pt idx="0">
                  <c:v>449</c:v>
                </c:pt>
                <c:pt idx="1">
                  <c:v>118</c:v>
                </c:pt>
                <c:pt idx="2">
                  <c:v>134</c:v>
                </c:pt>
                <c:pt idx="3">
                  <c:v>197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D-440F-B63C-AA26796B9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16719"/>
        <c:axId val="186686959"/>
      </c:lineChart>
      <c:catAx>
        <c:axId val="1867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686959"/>
        <c:crosses val="autoZero"/>
        <c:auto val="1"/>
        <c:lblAlgn val="ctr"/>
        <c:lblOffset val="100"/>
        <c:noMultiLvlLbl val="0"/>
      </c:catAx>
      <c:valAx>
        <c:axId val="1866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1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6484</xdr:colOff>
      <xdr:row>2</xdr:row>
      <xdr:rowOff>8106</xdr:rowOff>
    </xdr:from>
    <xdr:to>
      <xdr:col>15</xdr:col>
      <xdr:colOff>590549</xdr:colOff>
      <xdr:row>14</xdr:row>
      <xdr:rowOff>209550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71EC36-330F-4534-B2DC-09EB4EA02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46"/>
  <sheetViews>
    <sheetView showGridLines="0" tabSelected="1" zoomScale="85" zoomScaleNormal="85" workbookViewId="0">
      <selection activeCell="C18" sqref="C18"/>
    </sheetView>
  </sheetViews>
  <sheetFormatPr defaultColWidth="9.140625" defaultRowHeight="14.25" x14ac:dyDescent="0.2"/>
  <cols>
    <col min="1" max="1" width="1.42578125" style="9" customWidth="1"/>
    <col min="2" max="2" width="86.140625" style="9" bestFit="1" customWidth="1"/>
    <col min="3" max="3" width="123.140625" style="9" bestFit="1" customWidth="1"/>
    <col min="4" max="4" width="21.42578125" style="9" bestFit="1" customWidth="1"/>
    <col min="5" max="6" width="17" style="9" bestFit="1" customWidth="1"/>
    <col min="7" max="7" width="19" style="9" bestFit="1" customWidth="1"/>
    <col min="8" max="8" width="13.5703125" style="9" bestFit="1" customWidth="1"/>
    <col min="9" max="9" width="20.7109375" style="9" bestFit="1" customWidth="1"/>
    <col min="10" max="10" width="14.140625" style="9" bestFit="1" customWidth="1"/>
    <col min="11" max="11" width="2.140625" style="9" customWidth="1"/>
    <col min="12" max="12" width="11.5703125" style="9" bestFit="1" customWidth="1"/>
    <col min="13" max="13" width="15.42578125" style="9" customWidth="1"/>
    <col min="14" max="14" width="15" style="9" customWidth="1"/>
    <col min="15" max="15" width="14.85546875" style="9" customWidth="1"/>
    <col min="16" max="16" width="9.140625" style="9"/>
    <col min="17" max="17" width="2.140625" style="9" customWidth="1"/>
    <col min="18" max="18" width="10.42578125" style="9" bestFit="1" customWidth="1"/>
    <col min="19" max="19" width="15" style="9" bestFit="1" customWidth="1"/>
    <col min="20" max="20" width="12.28515625" style="9" bestFit="1" customWidth="1"/>
    <col min="21" max="21" width="14.42578125" style="9" bestFit="1" customWidth="1"/>
    <col min="22" max="16384" width="9.140625" style="9"/>
  </cols>
  <sheetData>
    <row r="1" spans="2:21" ht="7.5" customHeight="1" thickBot="1" x14ac:dyDescent="0.25"/>
    <row r="2" spans="2:21" ht="18.75" thickBot="1" x14ac:dyDescent="0.4">
      <c r="B2" s="17" t="s">
        <v>0</v>
      </c>
      <c r="C2" s="18"/>
      <c r="D2" s="18"/>
      <c r="E2" s="18"/>
      <c r="F2" s="18"/>
      <c r="G2" s="18"/>
      <c r="H2" s="19"/>
      <c r="I2" s="7"/>
      <c r="J2" s="7"/>
      <c r="K2" s="10"/>
      <c r="L2" s="30" t="s">
        <v>100</v>
      </c>
      <c r="M2" s="31"/>
      <c r="N2" s="31"/>
      <c r="O2" s="31"/>
      <c r="P2" s="32"/>
      <c r="R2" s="20" t="s">
        <v>96</v>
      </c>
      <c r="S2" s="20"/>
      <c r="T2" s="20"/>
      <c r="U2" s="20"/>
    </row>
    <row r="3" spans="2:21" ht="18" x14ac:dyDescent="0.35">
      <c r="B3" s="1" t="s">
        <v>1</v>
      </c>
      <c r="C3" s="1" t="s">
        <v>2</v>
      </c>
      <c r="D3" s="1" t="s">
        <v>3</v>
      </c>
      <c r="E3" s="1" t="s">
        <v>47</v>
      </c>
      <c r="F3" s="1" t="s">
        <v>47</v>
      </c>
      <c r="G3" s="1" t="s">
        <v>48</v>
      </c>
      <c r="H3" s="1" t="s">
        <v>49</v>
      </c>
      <c r="I3" s="8" t="s">
        <v>97</v>
      </c>
      <c r="J3" s="8" t="s">
        <v>98</v>
      </c>
      <c r="K3" s="10"/>
      <c r="L3" s="23"/>
      <c r="M3" s="21"/>
      <c r="N3" s="21"/>
      <c r="O3" s="21"/>
      <c r="P3" s="24"/>
      <c r="R3" s="33" t="s">
        <v>95</v>
      </c>
      <c r="S3" s="33" t="s">
        <v>86</v>
      </c>
      <c r="T3" s="33" t="s">
        <v>94</v>
      </c>
      <c r="U3" s="33" t="s">
        <v>87</v>
      </c>
    </row>
    <row r="4" spans="2:21" ht="18" x14ac:dyDescent="0.35">
      <c r="B4" s="11" t="s">
        <v>59</v>
      </c>
      <c r="C4" s="11"/>
      <c r="D4" s="2" t="s">
        <v>5</v>
      </c>
      <c r="E4" s="4" t="s">
        <v>50</v>
      </c>
      <c r="F4" s="6">
        <f>IF(E4="PP",3,IF(E4="P",5,IF(E4="M",8,IF(E4="G",13,21))))</f>
        <v>3</v>
      </c>
      <c r="G4" s="4">
        <v>2</v>
      </c>
      <c r="H4" s="2" t="s">
        <v>55</v>
      </c>
      <c r="I4" s="2" t="s">
        <v>93</v>
      </c>
      <c r="J4" s="2" t="s">
        <v>103</v>
      </c>
      <c r="K4" s="10"/>
      <c r="L4" s="23"/>
      <c r="M4" s="21"/>
      <c r="N4" s="21"/>
      <c r="O4" s="21"/>
      <c r="P4" s="24"/>
      <c r="R4" s="14" t="s">
        <v>84</v>
      </c>
      <c r="S4" s="14">
        <f>S5+S6+S7</f>
        <v>449</v>
      </c>
      <c r="T4" s="14">
        <f>SUM(T5:T7)</f>
        <v>449</v>
      </c>
      <c r="U4" s="14">
        <f>SUM(U5:U8)</f>
        <v>184</v>
      </c>
    </row>
    <row r="5" spans="2:21" s="13" customFormat="1" ht="18" x14ac:dyDescent="0.35">
      <c r="B5" s="12" t="s">
        <v>60</v>
      </c>
      <c r="C5" s="12" t="s">
        <v>4</v>
      </c>
      <c r="D5" s="2" t="s">
        <v>5</v>
      </c>
      <c r="E5" s="5" t="s">
        <v>53</v>
      </c>
      <c r="F5" s="6">
        <f t="shared" ref="F5:F46" si="0">IF(E5="PP",3,IF(E5="P",5,IF(E5="M",8,IF(E5="G",13,21))))</f>
        <v>13</v>
      </c>
      <c r="G5" s="4">
        <v>1</v>
      </c>
      <c r="H5" s="3" t="s">
        <v>55</v>
      </c>
      <c r="I5" s="2" t="s">
        <v>88</v>
      </c>
      <c r="J5" s="2" t="s">
        <v>103</v>
      </c>
      <c r="L5" s="23"/>
      <c r="M5" s="21"/>
      <c r="N5" s="21"/>
      <c r="O5" s="21"/>
      <c r="P5" s="24"/>
      <c r="R5" s="14" t="s">
        <v>55</v>
      </c>
      <c r="S5" s="14">
        <f>149</f>
        <v>149</v>
      </c>
      <c r="T5" s="15">
        <f>SUM(F4:F18)</f>
        <v>118</v>
      </c>
      <c r="U5" s="14">
        <v>118</v>
      </c>
    </row>
    <row r="6" spans="2:21" ht="18" x14ac:dyDescent="0.35">
      <c r="B6" s="11" t="s">
        <v>58</v>
      </c>
      <c r="C6" s="11" t="s">
        <v>6</v>
      </c>
      <c r="D6" s="2" t="s">
        <v>5</v>
      </c>
      <c r="E6" s="4" t="s">
        <v>54</v>
      </c>
      <c r="F6" s="6">
        <f t="shared" si="0"/>
        <v>21</v>
      </c>
      <c r="G6" s="4">
        <v>1</v>
      </c>
      <c r="H6" s="2" t="s">
        <v>55</v>
      </c>
      <c r="I6" s="2" t="s">
        <v>88</v>
      </c>
      <c r="J6" s="2" t="s">
        <v>103</v>
      </c>
      <c r="L6" s="25"/>
      <c r="M6" s="22"/>
      <c r="N6" s="22"/>
      <c r="O6" s="22"/>
      <c r="P6" s="26"/>
      <c r="R6" s="14" t="s">
        <v>56</v>
      </c>
      <c r="S6" s="14">
        <f>150</f>
        <v>150</v>
      </c>
      <c r="T6" s="15">
        <f>SUM(F19:F33)</f>
        <v>134</v>
      </c>
      <c r="U6" s="14">
        <v>66</v>
      </c>
    </row>
    <row r="7" spans="2:21" ht="18" x14ac:dyDescent="0.35">
      <c r="B7" s="11" t="s">
        <v>61</v>
      </c>
      <c r="C7" s="11" t="s">
        <v>7</v>
      </c>
      <c r="D7" s="2" t="s">
        <v>5</v>
      </c>
      <c r="E7" s="4" t="s">
        <v>52</v>
      </c>
      <c r="F7" s="6">
        <f t="shared" si="0"/>
        <v>8</v>
      </c>
      <c r="G7" s="4">
        <v>2</v>
      </c>
      <c r="H7" s="2" t="s">
        <v>55</v>
      </c>
      <c r="I7" s="2" t="s">
        <v>90</v>
      </c>
      <c r="J7" s="2" t="s">
        <v>103</v>
      </c>
      <c r="L7" s="23"/>
      <c r="M7" s="21"/>
      <c r="N7" s="21"/>
      <c r="O7" s="21"/>
      <c r="P7" s="24"/>
      <c r="R7" s="14" t="s">
        <v>57</v>
      </c>
      <c r="S7" s="14">
        <v>150</v>
      </c>
      <c r="T7" s="15">
        <f>SUM(F34:F46)</f>
        <v>197</v>
      </c>
      <c r="U7" s="14">
        <v>0</v>
      </c>
    </row>
    <row r="8" spans="2:21" ht="18" x14ac:dyDescent="0.25">
      <c r="B8" s="11" t="s">
        <v>67</v>
      </c>
      <c r="C8" s="11" t="s">
        <v>8</v>
      </c>
      <c r="D8" s="2" t="s">
        <v>5</v>
      </c>
      <c r="E8" s="4" t="s">
        <v>51</v>
      </c>
      <c r="F8" s="6">
        <f t="shared" si="0"/>
        <v>5</v>
      </c>
      <c r="G8" s="4">
        <v>3</v>
      </c>
      <c r="H8" s="2" t="s">
        <v>55</v>
      </c>
      <c r="I8" s="2" t="s">
        <v>91</v>
      </c>
      <c r="J8" s="2" t="s">
        <v>103</v>
      </c>
      <c r="L8" s="23"/>
      <c r="M8" s="21"/>
      <c r="N8" s="21"/>
      <c r="O8" s="21"/>
      <c r="P8" s="24"/>
      <c r="R8" s="14" t="s">
        <v>85</v>
      </c>
      <c r="S8" s="14">
        <v>0</v>
      </c>
      <c r="T8" s="14">
        <v>0</v>
      </c>
      <c r="U8" s="14">
        <v>0</v>
      </c>
    </row>
    <row r="9" spans="2:21" ht="18" x14ac:dyDescent="0.35">
      <c r="B9" s="11" t="s">
        <v>83</v>
      </c>
      <c r="C9" s="11" t="s">
        <v>9</v>
      </c>
      <c r="D9" s="2" t="s">
        <v>5</v>
      </c>
      <c r="E9" s="4" t="s">
        <v>51</v>
      </c>
      <c r="F9" s="6">
        <f t="shared" si="0"/>
        <v>5</v>
      </c>
      <c r="G9" s="4">
        <v>3</v>
      </c>
      <c r="H9" s="2" t="s">
        <v>55</v>
      </c>
      <c r="I9" s="2" t="s">
        <v>91</v>
      </c>
      <c r="J9" s="2" t="s">
        <v>103</v>
      </c>
      <c r="K9" s="10"/>
      <c r="L9" s="23"/>
      <c r="M9" s="21"/>
      <c r="N9" s="21"/>
      <c r="O9" s="21"/>
      <c r="P9" s="24"/>
    </row>
    <row r="10" spans="2:21" ht="18" x14ac:dyDescent="0.35">
      <c r="B10" s="11" t="s">
        <v>62</v>
      </c>
      <c r="C10" s="11" t="s">
        <v>11</v>
      </c>
      <c r="D10" s="2" t="s">
        <v>5</v>
      </c>
      <c r="E10" s="4" t="s">
        <v>53</v>
      </c>
      <c r="F10" s="6">
        <f t="shared" si="0"/>
        <v>13</v>
      </c>
      <c r="G10" s="4">
        <v>1</v>
      </c>
      <c r="H10" s="2" t="s">
        <v>55</v>
      </c>
      <c r="I10" s="2" t="s">
        <v>90</v>
      </c>
      <c r="J10" s="2" t="s">
        <v>103</v>
      </c>
      <c r="K10" s="10"/>
      <c r="L10" s="23"/>
      <c r="M10" s="21"/>
      <c r="N10" s="21"/>
      <c r="O10" s="21"/>
      <c r="P10" s="24"/>
    </row>
    <row r="11" spans="2:21" ht="18" x14ac:dyDescent="0.35">
      <c r="B11" s="11" t="s">
        <v>63</v>
      </c>
      <c r="C11" s="11" t="s">
        <v>12</v>
      </c>
      <c r="D11" s="2" t="s">
        <v>5</v>
      </c>
      <c r="E11" s="4" t="s">
        <v>54</v>
      </c>
      <c r="F11" s="6">
        <f t="shared" si="0"/>
        <v>21</v>
      </c>
      <c r="G11" s="4">
        <v>1</v>
      </c>
      <c r="H11" s="2" t="s">
        <v>55</v>
      </c>
      <c r="I11" s="2" t="s">
        <v>92</v>
      </c>
      <c r="J11" s="2" t="s">
        <v>103</v>
      </c>
      <c r="K11" s="10"/>
      <c r="L11" s="23"/>
      <c r="M11" s="21"/>
      <c r="N11" s="21"/>
      <c r="O11" s="21"/>
      <c r="P11" s="24"/>
    </row>
    <row r="12" spans="2:21" ht="18" x14ac:dyDescent="0.35">
      <c r="B12" s="11" t="s">
        <v>64</v>
      </c>
      <c r="C12" s="11"/>
      <c r="D12" s="2" t="s">
        <v>5</v>
      </c>
      <c r="E12" s="4" t="s">
        <v>50</v>
      </c>
      <c r="F12" s="6">
        <f t="shared" si="0"/>
        <v>3</v>
      </c>
      <c r="G12" s="4">
        <v>2</v>
      </c>
      <c r="H12" s="2" t="s">
        <v>55</v>
      </c>
      <c r="I12" s="2" t="s">
        <v>89</v>
      </c>
      <c r="J12" s="2" t="s">
        <v>103</v>
      </c>
      <c r="K12" s="10"/>
      <c r="L12" s="23"/>
      <c r="M12" s="21"/>
      <c r="N12" s="21"/>
      <c r="O12" s="21"/>
      <c r="P12" s="24"/>
    </row>
    <row r="13" spans="2:21" ht="18" x14ac:dyDescent="0.35">
      <c r="B13" s="11" t="s">
        <v>65</v>
      </c>
      <c r="C13" s="11"/>
      <c r="D13" s="2" t="s">
        <v>5</v>
      </c>
      <c r="E13" s="4" t="s">
        <v>50</v>
      </c>
      <c r="F13" s="6">
        <f t="shared" si="0"/>
        <v>3</v>
      </c>
      <c r="G13" s="4">
        <v>3</v>
      </c>
      <c r="H13" s="2" t="s">
        <v>55</v>
      </c>
      <c r="I13" s="2" t="s">
        <v>89</v>
      </c>
      <c r="J13" s="2" t="s">
        <v>103</v>
      </c>
      <c r="K13" s="10"/>
      <c r="L13" s="23"/>
      <c r="M13" s="21"/>
      <c r="N13" s="21"/>
      <c r="O13" s="21"/>
      <c r="P13" s="24"/>
    </row>
    <row r="14" spans="2:21" s="13" customFormat="1" ht="18" x14ac:dyDescent="0.35">
      <c r="B14" s="12" t="s">
        <v>66</v>
      </c>
      <c r="C14" s="12" t="s">
        <v>13</v>
      </c>
      <c r="D14" s="2" t="s">
        <v>5</v>
      </c>
      <c r="E14" s="5" t="s">
        <v>51</v>
      </c>
      <c r="F14" s="6">
        <f t="shared" si="0"/>
        <v>5</v>
      </c>
      <c r="G14" s="4">
        <v>1</v>
      </c>
      <c r="H14" s="3" t="s">
        <v>55</v>
      </c>
      <c r="I14" s="2" t="s">
        <v>91</v>
      </c>
      <c r="J14" s="2" t="s">
        <v>103</v>
      </c>
      <c r="K14" s="10"/>
      <c r="L14" s="23"/>
      <c r="M14" s="21"/>
      <c r="N14" s="21"/>
      <c r="O14" s="21"/>
      <c r="P14" s="24"/>
    </row>
    <row r="15" spans="2:21" ht="18.75" thickBot="1" x14ac:dyDescent="0.4">
      <c r="B15" s="11" t="s">
        <v>68</v>
      </c>
      <c r="C15" s="11" t="s">
        <v>14</v>
      </c>
      <c r="D15" s="2" t="s">
        <v>5</v>
      </c>
      <c r="E15" s="4" t="s">
        <v>51</v>
      </c>
      <c r="F15" s="6">
        <f t="shared" si="0"/>
        <v>5</v>
      </c>
      <c r="G15" s="4">
        <v>1</v>
      </c>
      <c r="H15" s="2" t="s">
        <v>55</v>
      </c>
      <c r="I15" s="2" t="s">
        <v>89</v>
      </c>
      <c r="J15" s="2" t="s">
        <v>103</v>
      </c>
      <c r="K15" s="10"/>
      <c r="L15" s="27"/>
      <c r="M15" s="28"/>
      <c r="N15" s="28"/>
      <c r="O15" s="28"/>
      <c r="P15" s="29"/>
    </row>
    <row r="16" spans="2:21" ht="18" x14ac:dyDescent="0.35">
      <c r="B16" s="11" t="s">
        <v>69</v>
      </c>
      <c r="C16" s="11" t="s">
        <v>15</v>
      </c>
      <c r="D16" s="2" t="s">
        <v>5</v>
      </c>
      <c r="E16" s="4" t="s">
        <v>51</v>
      </c>
      <c r="F16" s="6">
        <f t="shared" si="0"/>
        <v>5</v>
      </c>
      <c r="G16" s="4">
        <v>1</v>
      </c>
      <c r="H16" s="2" t="s">
        <v>55</v>
      </c>
      <c r="I16" s="2" t="s">
        <v>89</v>
      </c>
      <c r="J16" s="2" t="s">
        <v>103</v>
      </c>
      <c r="K16" s="10"/>
      <c r="Q16" s="16"/>
    </row>
    <row r="17" spans="2:11" ht="18" x14ac:dyDescent="0.35">
      <c r="B17" s="11" t="s">
        <v>70</v>
      </c>
      <c r="C17" s="11" t="s">
        <v>16</v>
      </c>
      <c r="D17" s="2" t="s">
        <v>5</v>
      </c>
      <c r="E17" s="4" t="s">
        <v>50</v>
      </c>
      <c r="F17" s="6">
        <f t="shared" si="0"/>
        <v>3</v>
      </c>
      <c r="G17" s="4">
        <v>3</v>
      </c>
      <c r="H17" s="2" t="s">
        <v>55</v>
      </c>
      <c r="I17" s="2" t="s">
        <v>93</v>
      </c>
      <c r="J17" s="2" t="s">
        <v>103</v>
      </c>
      <c r="K17" s="10"/>
    </row>
    <row r="18" spans="2:11" ht="18" x14ac:dyDescent="0.35">
      <c r="B18" s="11" t="s">
        <v>71</v>
      </c>
      <c r="C18" s="11" t="s">
        <v>17</v>
      </c>
      <c r="D18" s="2" t="s">
        <v>5</v>
      </c>
      <c r="E18" s="4" t="s">
        <v>51</v>
      </c>
      <c r="F18" s="6">
        <f t="shared" si="0"/>
        <v>5</v>
      </c>
      <c r="G18" s="4">
        <v>1</v>
      </c>
      <c r="H18" s="2" t="s">
        <v>55</v>
      </c>
      <c r="I18" s="2" t="s">
        <v>93</v>
      </c>
      <c r="J18" s="2" t="s">
        <v>103</v>
      </c>
      <c r="K18" s="10"/>
    </row>
    <row r="19" spans="2:11" ht="18" x14ac:dyDescent="0.35">
      <c r="B19" s="11" t="s">
        <v>18</v>
      </c>
      <c r="C19" s="11" t="s">
        <v>35</v>
      </c>
      <c r="D19" s="2" t="s">
        <v>10</v>
      </c>
      <c r="E19" s="4" t="s">
        <v>50</v>
      </c>
      <c r="F19" s="6">
        <f t="shared" si="0"/>
        <v>3</v>
      </c>
      <c r="G19" s="4">
        <v>2</v>
      </c>
      <c r="H19" s="2" t="s">
        <v>56</v>
      </c>
      <c r="I19" s="2" t="s">
        <v>93</v>
      </c>
      <c r="J19" s="2" t="s">
        <v>102</v>
      </c>
      <c r="K19" s="10"/>
    </row>
    <row r="20" spans="2:11" ht="18" x14ac:dyDescent="0.35">
      <c r="B20" s="11" t="s">
        <v>19</v>
      </c>
      <c r="C20" s="11" t="s">
        <v>105</v>
      </c>
      <c r="D20" s="2" t="s">
        <v>10</v>
      </c>
      <c r="E20" s="4" t="s">
        <v>52</v>
      </c>
      <c r="F20" s="6">
        <f t="shared" si="0"/>
        <v>8</v>
      </c>
      <c r="G20" s="4">
        <v>3</v>
      </c>
      <c r="H20" s="2" t="s">
        <v>56</v>
      </c>
      <c r="I20" s="2" t="s">
        <v>89</v>
      </c>
      <c r="J20" s="2" t="s">
        <v>102</v>
      </c>
      <c r="K20" s="10"/>
    </row>
    <row r="21" spans="2:11" ht="18" x14ac:dyDescent="0.35">
      <c r="B21" s="11" t="s">
        <v>20</v>
      </c>
      <c r="C21" s="11" t="s">
        <v>105</v>
      </c>
      <c r="D21" s="2" t="s">
        <v>10</v>
      </c>
      <c r="E21" s="4" t="s">
        <v>53</v>
      </c>
      <c r="F21" s="6">
        <f t="shared" si="0"/>
        <v>13</v>
      </c>
      <c r="G21" s="4">
        <v>3</v>
      </c>
      <c r="H21" s="2" t="s">
        <v>56</v>
      </c>
      <c r="I21" s="2" t="s">
        <v>92</v>
      </c>
      <c r="J21" s="2" t="s">
        <v>102</v>
      </c>
      <c r="K21" s="10"/>
    </row>
    <row r="22" spans="2:11" ht="18" x14ac:dyDescent="0.35">
      <c r="B22" s="11" t="s">
        <v>21</v>
      </c>
      <c r="C22" s="11" t="s">
        <v>36</v>
      </c>
      <c r="D22" s="2" t="s">
        <v>10</v>
      </c>
      <c r="E22" s="4" t="s">
        <v>53</v>
      </c>
      <c r="F22" s="6">
        <f t="shared" si="0"/>
        <v>13</v>
      </c>
      <c r="G22" s="4">
        <v>1</v>
      </c>
      <c r="H22" s="2" t="s">
        <v>56</v>
      </c>
      <c r="I22" s="2" t="s">
        <v>92</v>
      </c>
      <c r="J22" s="2" t="s">
        <v>102</v>
      </c>
      <c r="K22" s="10"/>
    </row>
    <row r="23" spans="2:11" ht="18" x14ac:dyDescent="0.35">
      <c r="B23" s="11" t="s">
        <v>22</v>
      </c>
      <c r="C23" s="11" t="s">
        <v>37</v>
      </c>
      <c r="D23" s="2" t="s">
        <v>10</v>
      </c>
      <c r="E23" s="4" t="s">
        <v>53</v>
      </c>
      <c r="F23" s="6">
        <f t="shared" si="0"/>
        <v>13</v>
      </c>
      <c r="G23" s="4">
        <v>1</v>
      </c>
      <c r="H23" s="2" t="s">
        <v>56</v>
      </c>
      <c r="I23" s="2" t="s">
        <v>92</v>
      </c>
      <c r="J23" s="2" t="s">
        <v>102</v>
      </c>
      <c r="K23" s="10"/>
    </row>
    <row r="24" spans="2:11" ht="18" x14ac:dyDescent="0.35">
      <c r="B24" s="11" t="s">
        <v>23</v>
      </c>
      <c r="C24" s="11" t="s">
        <v>38</v>
      </c>
      <c r="D24" s="2" t="s">
        <v>10</v>
      </c>
      <c r="E24" s="4" t="s">
        <v>52</v>
      </c>
      <c r="F24" s="6">
        <f t="shared" si="0"/>
        <v>8</v>
      </c>
      <c r="G24" s="4">
        <v>1</v>
      </c>
      <c r="H24" s="2" t="s">
        <v>56</v>
      </c>
      <c r="I24" s="2" t="s">
        <v>88</v>
      </c>
      <c r="J24" s="2" t="s">
        <v>102</v>
      </c>
      <c r="K24" s="10"/>
    </row>
    <row r="25" spans="2:11" ht="18" x14ac:dyDescent="0.35">
      <c r="B25" s="11" t="s">
        <v>24</v>
      </c>
      <c r="C25" s="11" t="s">
        <v>39</v>
      </c>
      <c r="D25" s="2" t="s">
        <v>10</v>
      </c>
      <c r="E25" s="4" t="s">
        <v>52</v>
      </c>
      <c r="F25" s="6">
        <f t="shared" si="0"/>
        <v>8</v>
      </c>
      <c r="G25" s="4">
        <v>2</v>
      </c>
      <c r="H25" s="2" t="s">
        <v>56</v>
      </c>
      <c r="I25" s="2" t="s">
        <v>90</v>
      </c>
      <c r="J25" s="2" t="s">
        <v>102</v>
      </c>
      <c r="K25" s="10"/>
    </row>
    <row r="26" spans="2:11" ht="18" x14ac:dyDescent="0.35">
      <c r="B26" s="11" t="s">
        <v>72</v>
      </c>
      <c r="C26" s="11" t="s">
        <v>40</v>
      </c>
      <c r="D26" s="2" t="s">
        <v>10</v>
      </c>
      <c r="E26" s="4" t="s">
        <v>51</v>
      </c>
      <c r="F26" s="6">
        <f t="shared" si="0"/>
        <v>5</v>
      </c>
      <c r="G26" s="4">
        <v>2</v>
      </c>
      <c r="H26" s="2" t="s">
        <v>56</v>
      </c>
      <c r="I26" s="2" t="s">
        <v>89</v>
      </c>
      <c r="J26" s="2" t="s">
        <v>102</v>
      </c>
      <c r="K26" s="10"/>
    </row>
    <row r="27" spans="2:11" ht="18" x14ac:dyDescent="0.35">
      <c r="B27" s="11" t="s">
        <v>25</v>
      </c>
      <c r="C27" s="11" t="s">
        <v>41</v>
      </c>
      <c r="D27" s="2" t="s">
        <v>10</v>
      </c>
      <c r="E27" s="4" t="s">
        <v>50</v>
      </c>
      <c r="F27" s="6">
        <f t="shared" si="0"/>
        <v>3</v>
      </c>
      <c r="G27" s="4">
        <v>2</v>
      </c>
      <c r="H27" s="2" t="s">
        <v>56</v>
      </c>
      <c r="I27" s="2" t="s">
        <v>91</v>
      </c>
      <c r="J27" s="2" t="s">
        <v>102</v>
      </c>
      <c r="K27" s="10"/>
    </row>
    <row r="28" spans="2:11" ht="18" x14ac:dyDescent="0.35">
      <c r="B28" s="11" t="s">
        <v>73</v>
      </c>
      <c r="C28" s="11"/>
      <c r="D28" s="2" t="s">
        <v>10</v>
      </c>
      <c r="E28" s="4" t="s">
        <v>52</v>
      </c>
      <c r="F28" s="6">
        <f t="shared" si="0"/>
        <v>8</v>
      </c>
      <c r="G28" s="4">
        <v>2</v>
      </c>
      <c r="H28" s="2" t="s">
        <v>56</v>
      </c>
      <c r="I28" s="2" t="s">
        <v>93</v>
      </c>
      <c r="J28" s="2" t="s">
        <v>102</v>
      </c>
      <c r="K28" s="10"/>
    </row>
    <row r="29" spans="2:11" ht="18" x14ac:dyDescent="0.35">
      <c r="B29" s="11" t="s">
        <v>74</v>
      </c>
      <c r="C29" s="11"/>
      <c r="D29" s="2" t="s">
        <v>10</v>
      </c>
      <c r="E29" s="4" t="s">
        <v>53</v>
      </c>
      <c r="F29" s="6">
        <f t="shared" si="0"/>
        <v>13</v>
      </c>
      <c r="G29" s="4">
        <v>1</v>
      </c>
      <c r="H29" s="2" t="s">
        <v>56</v>
      </c>
      <c r="I29" s="2" t="s">
        <v>89</v>
      </c>
      <c r="J29" s="2" t="s">
        <v>102</v>
      </c>
      <c r="K29" s="10"/>
    </row>
    <row r="30" spans="2:11" ht="18" x14ac:dyDescent="0.35">
      <c r="B30" s="11" t="s">
        <v>26</v>
      </c>
      <c r="C30" s="11" t="s">
        <v>42</v>
      </c>
      <c r="D30" s="2" t="s">
        <v>10</v>
      </c>
      <c r="E30" s="4" t="s">
        <v>51</v>
      </c>
      <c r="F30" s="6">
        <f t="shared" si="0"/>
        <v>5</v>
      </c>
      <c r="G30" s="4">
        <v>2</v>
      </c>
      <c r="H30" s="2" t="s">
        <v>56</v>
      </c>
      <c r="I30" s="2" t="s">
        <v>91</v>
      </c>
      <c r="J30" s="2" t="s">
        <v>102</v>
      </c>
      <c r="K30" s="10"/>
    </row>
    <row r="31" spans="2:11" ht="18" x14ac:dyDescent="0.35">
      <c r="B31" s="11" t="s">
        <v>27</v>
      </c>
      <c r="C31" s="11" t="s">
        <v>43</v>
      </c>
      <c r="D31" s="2" t="s">
        <v>10</v>
      </c>
      <c r="E31" s="4" t="s">
        <v>53</v>
      </c>
      <c r="F31" s="6">
        <f t="shared" si="0"/>
        <v>13</v>
      </c>
      <c r="G31" s="4">
        <v>2</v>
      </c>
      <c r="H31" s="2" t="s">
        <v>56</v>
      </c>
      <c r="I31" s="2" t="s">
        <v>88</v>
      </c>
      <c r="J31" s="2" t="s">
        <v>102</v>
      </c>
      <c r="K31" s="10"/>
    </row>
    <row r="32" spans="2:11" ht="18" x14ac:dyDescent="0.35">
      <c r="B32" s="11" t="s">
        <v>75</v>
      </c>
      <c r="C32" s="11" t="s">
        <v>44</v>
      </c>
      <c r="D32" s="2" t="s">
        <v>10</v>
      </c>
      <c r="E32" s="4" t="s">
        <v>53</v>
      </c>
      <c r="F32" s="6">
        <f t="shared" si="0"/>
        <v>13</v>
      </c>
      <c r="G32" s="4">
        <v>1</v>
      </c>
      <c r="H32" s="2" t="s">
        <v>56</v>
      </c>
      <c r="I32" s="2" t="s">
        <v>93</v>
      </c>
      <c r="J32" s="2" t="s">
        <v>102</v>
      </c>
      <c r="K32" s="10"/>
    </row>
    <row r="33" spans="2:11" ht="18" x14ac:dyDescent="0.35">
      <c r="B33" s="11" t="s">
        <v>28</v>
      </c>
      <c r="C33" s="11" t="s">
        <v>45</v>
      </c>
      <c r="D33" s="2" t="s">
        <v>10</v>
      </c>
      <c r="E33" s="4" t="s">
        <v>52</v>
      </c>
      <c r="F33" s="6">
        <f t="shared" si="0"/>
        <v>8</v>
      </c>
      <c r="G33" s="4">
        <v>3</v>
      </c>
      <c r="H33" s="2" t="s">
        <v>56</v>
      </c>
      <c r="I33" s="2" t="s">
        <v>90</v>
      </c>
      <c r="J33" s="2" t="s">
        <v>101</v>
      </c>
      <c r="K33" s="10"/>
    </row>
    <row r="34" spans="2:11" ht="18" x14ac:dyDescent="0.35">
      <c r="B34" s="11" t="s">
        <v>29</v>
      </c>
      <c r="C34" s="11" t="s">
        <v>105</v>
      </c>
      <c r="D34" s="2" t="s">
        <v>46</v>
      </c>
      <c r="E34" s="4" t="s">
        <v>52</v>
      </c>
      <c r="F34" s="6">
        <f t="shared" si="0"/>
        <v>8</v>
      </c>
      <c r="G34" s="4">
        <v>2</v>
      </c>
      <c r="H34" s="2" t="s">
        <v>57</v>
      </c>
      <c r="I34" s="2" t="s">
        <v>93</v>
      </c>
      <c r="J34" s="2" t="s">
        <v>101</v>
      </c>
      <c r="K34" s="10"/>
    </row>
    <row r="35" spans="2:11" ht="18" x14ac:dyDescent="0.35">
      <c r="B35" s="11" t="s">
        <v>30</v>
      </c>
      <c r="C35" s="11" t="s">
        <v>105</v>
      </c>
      <c r="D35" s="2" t="s">
        <v>46</v>
      </c>
      <c r="E35" s="4" t="s">
        <v>53</v>
      </c>
      <c r="F35" s="6">
        <f t="shared" si="0"/>
        <v>13</v>
      </c>
      <c r="G35" s="4">
        <v>3</v>
      </c>
      <c r="H35" s="2" t="s">
        <v>57</v>
      </c>
      <c r="I35" s="2" t="s">
        <v>93</v>
      </c>
      <c r="J35" s="2" t="s">
        <v>101</v>
      </c>
      <c r="K35" s="10"/>
    </row>
    <row r="36" spans="2:11" ht="18" x14ac:dyDescent="0.35">
      <c r="B36" s="11" t="s">
        <v>31</v>
      </c>
      <c r="C36" s="11" t="s">
        <v>105</v>
      </c>
      <c r="D36" s="2" t="s">
        <v>46</v>
      </c>
      <c r="E36" s="4" t="s">
        <v>53</v>
      </c>
      <c r="F36" s="6">
        <f t="shared" si="0"/>
        <v>13</v>
      </c>
      <c r="G36" s="4">
        <v>2</v>
      </c>
      <c r="H36" s="2" t="s">
        <v>57</v>
      </c>
      <c r="I36" s="2" t="s">
        <v>89</v>
      </c>
      <c r="J36" s="2" t="s">
        <v>101</v>
      </c>
      <c r="K36" s="10"/>
    </row>
    <row r="37" spans="2:11" ht="18" x14ac:dyDescent="0.35">
      <c r="B37" s="11" t="s">
        <v>32</v>
      </c>
      <c r="C37" s="11" t="s">
        <v>105</v>
      </c>
      <c r="D37" s="2" t="s">
        <v>46</v>
      </c>
      <c r="E37" s="4" t="s">
        <v>54</v>
      </c>
      <c r="F37" s="6">
        <f t="shared" si="0"/>
        <v>21</v>
      </c>
      <c r="G37" s="4">
        <v>1</v>
      </c>
      <c r="H37" s="2" t="s">
        <v>57</v>
      </c>
      <c r="I37" s="2" t="s">
        <v>90</v>
      </c>
      <c r="J37" s="2" t="s">
        <v>101</v>
      </c>
      <c r="K37" s="10"/>
    </row>
    <row r="38" spans="2:11" ht="18" x14ac:dyDescent="0.35">
      <c r="B38" s="11" t="s">
        <v>33</v>
      </c>
      <c r="C38" s="11" t="s">
        <v>105</v>
      </c>
      <c r="D38" s="2" t="s">
        <v>46</v>
      </c>
      <c r="E38" s="4" t="s">
        <v>54</v>
      </c>
      <c r="F38" s="6">
        <f t="shared" si="0"/>
        <v>21</v>
      </c>
      <c r="G38" s="4">
        <v>1</v>
      </c>
      <c r="H38" s="2" t="s">
        <v>57</v>
      </c>
      <c r="I38" s="2" t="s">
        <v>90</v>
      </c>
      <c r="J38" s="2" t="s">
        <v>101</v>
      </c>
      <c r="K38" s="10"/>
    </row>
    <row r="39" spans="2:11" ht="18" x14ac:dyDescent="0.35">
      <c r="B39" s="11" t="s">
        <v>76</v>
      </c>
      <c r="C39" s="11"/>
      <c r="D39" s="2" t="s">
        <v>46</v>
      </c>
      <c r="E39" s="4" t="s">
        <v>52</v>
      </c>
      <c r="F39" s="6">
        <f t="shared" si="0"/>
        <v>8</v>
      </c>
      <c r="G39" s="4">
        <v>2</v>
      </c>
      <c r="H39" s="2" t="s">
        <v>57</v>
      </c>
      <c r="I39" s="2" t="s">
        <v>91</v>
      </c>
      <c r="J39" s="2" t="s">
        <v>101</v>
      </c>
      <c r="K39" s="10"/>
    </row>
    <row r="40" spans="2:11" ht="18" x14ac:dyDescent="0.35">
      <c r="B40" s="11" t="s">
        <v>77</v>
      </c>
      <c r="C40" s="11"/>
      <c r="D40" s="2" t="s">
        <v>46</v>
      </c>
      <c r="E40" s="4" t="s">
        <v>53</v>
      </c>
      <c r="F40" s="6">
        <f t="shared" si="0"/>
        <v>13</v>
      </c>
      <c r="G40" s="4">
        <v>3</v>
      </c>
      <c r="H40" s="2" t="s">
        <v>57</v>
      </c>
      <c r="I40" s="2" t="s">
        <v>90</v>
      </c>
      <c r="J40" s="2" t="s">
        <v>101</v>
      </c>
      <c r="K40" s="10"/>
    </row>
    <row r="41" spans="2:11" ht="18" x14ac:dyDescent="0.35">
      <c r="B41" s="11" t="s">
        <v>78</v>
      </c>
      <c r="C41" s="11"/>
      <c r="D41" s="2" t="s">
        <v>46</v>
      </c>
      <c r="E41" s="4" t="s">
        <v>52</v>
      </c>
      <c r="F41" s="6">
        <f t="shared" si="0"/>
        <v>8</v>
      </c>
      <c r="G41" s="4">
        <v>2</v>
      </c>
      <c r="H41" s="2" t="s">
        <v>57</v>
      </c>
      <c r="I41" s="2" t="s">
        <v>92</v>
      </c>
      <c r="J41" s="2" t="s">
        <v>101</v>
      </c>
      <c r="K41" s="10"/>
    </row>
    <row r="42" spans="2:11" ht="18" x14ac:dyDescent="0.35">
      <c r="B42" s="11" t="s">
        <v>79</v>
      </c>
      <c r="C42" s="11"/>
      <c r="D42" s="2" t="s">
        <v>46</v>
      </c>
      <c r="E42" s="4" t="s">
        <v>52</v>
      </c>
      <c r="F42" s="6">
        <f t="shared" si="0"/>
        <v>8</v>
      </c>
      <c r="G42" s="4">
        <v>2</v>
      </c>
      <c r="H42" s="2" t="s">
        <v>57</v>
      </c>
      <c r="I42" s="2" t="s">
        <v>88</v>
      </c>
      <c r="J42" s="2" t="s">
        <v>101</v>
      </c>
      <c r="K42" s="10"/>
    </row>
    <row r="43" spans="2:11" ht="18" x14ac:dyDescent="0.35">
      <c r="B43" s="11" t="s">
        <v>80</v>
      </c>
      <c r="C43" s="11"/>
      <c r="D43" s="2" t="s">
        <v>46</v>
      </c>
      <c r="E43" s="4" t="s">
        <v>54</v>
      </c>
      <c r="F43" s="6">
        <f t="shared" si="0"/>
        <v>21</v>
      </c>
      <c r="G43" s="4">
        <v>1</v>
      </c>
      <c r="H43" s="2" t="s">
        <v>57</v>
      </c>
      <c r="I43" s="2" t="s">
        <v>92</v>
      </c>
      <c r="J43" s="2" t="s">
        <v>101</v>
      </c>
      <c r="K43" s="10"/>
    </row>
    <row r="44" spans="2:11" ht="18" x14ac:dyDescent="0.35">
      <c r="B44" s="11" t="s">
        <v>81</v>
      </c>
      <c r="C44" s="11"/>
      <c r="D44" s="2" t="s">
        <v>46</v>
      </c>
      <c r="E44" s="4" t="s">
        <v>54</v>
      </c>
      <c r="F44" s="6">
        <f t="shared" si="0"/>
        <v>21</v>
      </c>
      <c r="G44" s="4">
        <v>1</v>
      </c>
      <c r="H44" s="2" t="s">
        <v>57</v>
      </c>
      <c r="I44" s="2" t="s">
        <v>89</v>
      </c>
      <c r="J44" s="2" t="s">
        <v>101</v>
      </c>
      <c r="K44" s="10"/>
    </row>
    <row r="45" spans="2:11" ht="18" x14ac:dyDescent="0.35">
      <c r="B45" s="11" t="s">
        <v>82</v>
      </c>
      <c r="C45" s="11"/>
      <c r="D45" s="2" t="s">
        <v>46</v>
      </c>
      <c r="E45" s="4" t="s">
        <v>54</v>
      </c>
      <c r="F45" s="6">
        <f t="shared" si="0"/>
        <v>21</v>
      </c>
      <c r="G45" s="4">
        <v>1</v>
      </c>
      <c r="H45" s="2" t="s">
        <v>57</v>
      </c>
      <c r="I45" s="2" t="s">
        <v>89</v>
      </c>
      <c r="J45" s="2" t="s">
        <v>101</v>
      </c>
      <c r="K45" s="10"/>
    </row>
    <row r="46" spans="2:11" ht="18" x14ac:dyDescent="0.35">
      <c r="B46" s="11" t="s">
        <v>34</v>
      </c>
      <c r="C46" s="11" t="s">
        <v>105</v>
      </c>
      <c r="D46" s="2" t="s">
        <v>46</v>
      </c>
      <c r="E46" s="4" t="s">
        <v>54</v>
      </c>
      <c r="F46" s="6">
        <f t="shared" si="0"/>
        <v>21</v>
      </c>
      <c r="G46" s="4">
        <v>1</v>
      </c>
      <c r="H46" s="2" t="s">
        <v>57</v>
      </c>
      <c r="I46" s="2" t="s">
        <v>88</v>
      </c>
      <c r="J46" s="2" t="s">
        <v>101</v>
      </c>
      <c r="K46" s="10"/>
    </row>
  </sheetData>
  <autoFilter ref="B3:J46" xr:uid="{00000000-0001-0000-0000-000000000000}"/>
  <mergeCells count="3">
    <mergeCell ref="B2:H2"/>
    <mergeCell ref="R2:U2"/>
    <mergeCell ref="L2:P2"/>
  </mergeCells>
  <phoneticPr fontId="5" type="noConversion"/>
  <dataValidations count="2">
    <dataValidation type="list" allowBlank="1" showInputMessage="1" showErrorMessage="1" sqref="E5:E46" xr:uid="{367C11EB-FC9E-42D9-AD1B-E8D3575B0C70}">
      <formula1>#REF!</formula1>
    </dataValidation>
    <dataValidation type="list" allowBlank="1" showInputMessage="1" showErrorMessage="1" sqref="H5:H46" xr:uid="{60436FE9-F290-49A5-AF78-C5478B063B7C}">
      <formula1>#REF!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56A57BB8-5038-40B3-B0B8-425BF2D3D617}">
            <xm:f>NOT(ISERROR(SEARCH('Banco de dados'!$B$2,J4)))</xm:f>
            <xm:f>'Banco de dados'!$B$2</xm:f>
            <x14:dxf>
              <font>
                <color rgb="FFFF0000"/>
              </font>
              <fill>
                <patternFill>
                  <bgColor theme="5" tint="0.79998168889431442"/>
                </patternFill>
              </fill>
            </x14:dxf>
          </x14:cfRule>
          <xm:sqref>J4:J46</xm:sqref>
        </x14:conditionalFormatting>
        <x14:conditionalFormatting xmlns:xm="http://schemas.microsoft.com/office/excel/2006/main">
          <x14:cfRule type="containsText" priority="2" operator="containsText" id="{DAC070DB-A49A-401D-A275-DDA2BD6A97CB}">
            <xm:f>NOT(ISERROR(SEARCH('Banco de dados'!$B$4,J4)))</xm:f>
            <xm:f>'Banco de dados'!$B$4</xm:f>
            <x14:dxf>
              <font>
                <color rgb="FF00B050"/>
              </font>
              <fill>
                <patternFill>
                  <bgColor theme="9" tint="0.79998168889431442"/>
                </patternFill>
              </fill>
            </x14:dxf>
          </x14:cfRule>
          <x14:cfRule type="containsText" priority="1" operator="containsText" id="{7B148E7E-E100-47C8-948B-3C7AD8AB7191}">
            <xm:f>NOT(ISERROR(SEARCH('Banco de dados'!$B$3,J4)))</xm:f>
            <xm:f>'Banco de dados'!$B$3</xm:f>
            <x14:dxf>
              <font>
                <color theme="7"/>
              </font>
              <fill>
                <patternFill>
                  <bgColor theme="7" tint="0.79998168889431442"/>
                </patternFill>
              </fill>
            </x14:dxf>
          </x14:cfRule>
          <xm:sqref>J4:J46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2CE0B0A-37DF-4939-816D-81E895BC8B62}">
          <x14:formula1>
            <xm:f>'Banco de dados'!$B$2:$B$4</xm:f>
          </x14:formula1>
          <xm:sqref>J4:J46</xm:sqref>
        </x14:dataValidation>
        <x14:dataValidation type="list" allowBlank="1" showInputMessage="1" showErrorMessage="1" xr:uid="{CCB23AFF-6DEB-4467-B2E8-5C3C9F00F886}">
          <x14:formula1>
            <xm:f>'Banco de dados'!$A$2:$A$4</xm:f>
          </x14:formula1>
          <xm:sqref>D4:D46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F8FD-0295-424D-BFA2-4D3F6325DB71}">
  <dimension ref="A1:B4"/>
  <sheetViews>
    <sheetView workbookViewId="0">
      <selection activeCell="A5" sqref="A5"/>
    </sheetView>
  </sheetViews>
  <sheetFormatPr defaultRowHeight="15" x14ac:dyDescent="0.25"/>
  <cols>
    <col min="1" max="1" width="12.140625" bestFit="1" customWidth="1"/>
    <col min="2" max="2" width="10.7109375" bestFit="1" customWidth="1"/>
  </cols>
  <sheetData>
    <row r="1" spans="1:2" x14ac:dyDescent="0.25">
      <c r="A1" t="s">
        <v>99</v>
      </c>
      <c r="B1" t="s">
        <v>104</v>
      </c>
    </row>
    <row r="2" spans="1:2" x14ac:dyDescent="0.25">
      <c r="A2" t="s">
        <v>5</v>
      </c>
      <c r="B2" t="s">
        <v>101</v>
      </c>
    </row>
    <row r="3" spans="1:2" x14ac:dyDescent="0.25">
      <c r="A3" t="s">
        <v>10</v>
      </c>
      <c r="B3" t="s">
        <v>102</v>
      </c>
    </row>
    <row r="4" spans="1:2" x14ac:dyDescent="0.25">
      <c r="A4" t="s">
        <v>46</v>
      </c>
      <c r="B4" t="s">
        <v>103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HFSystem</vt:lpstr>
      <vt:lpstr>Banco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Gonçalves</dc:creator>
  <cp:lastModifiedBy>Vinicius Gonçalves</cp:lastModifiedBy>
  <dcterms:created xsi:type="dcterms:W3CDTF">2015-06-05T18:19:34Z</dcterms:created>
  <dcterms:modified xsi:type="dcterms:W3CDTF">2024-10-12T15:29:14Z</dcterms:modified>
</cp:coreProperties>
</file>