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a146a09249998/Documentos/"/>
    </mc:Choice>
  </mc:AlternateContent>
  <xr:revisionPtr revIDLastSave="0" documentId="8_{4D3B6C1A-6279-42F1-8E53-09889CA9D5E5}" xr6:coauthVersionLast="47" xr6:coauthVersionMax="47" xr10:uidLastSave="{00000000-0000-0000-0000-000000000000}"/>
  <bookViews>
    <workbookView xWindow="-108" yWindow="-108" windowWidth="23256" windowHeight="12456" activeTab="1" xr2:uid="{9504D507-3B1B-4BA3-8A27-5C4284C0FF3F}"/>
  </bookViews>
  <sheets>
    <sheet name="Dados" sheetId="2" r:id="rId1"/>
    <sheet name="Planilha1" sheetId="5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5" l="1"/>
  <c r="D5" i="5" a="1"/>
  <c r="D5" i="5" s="1"/>
  <c r="F5" i="5"/>
  <c r="B5" i="5"/>
  <c r="M25" i="2"/>
  <c r="M28" i="2"/>
  <c r="M27" i="2"/>
  <c r="M26" i="2"/>
  <c r="M24" i="2"/>
  <c r="M23" i="2"/>
  <c r="M22" i="2"/>
  <c r="M21" i="2"/>
  <c r="H3" i="2"/>
  <c r="H8" i="2" s="1"/>
  <c r="H15" i="2" l="1"/>
  <c r="H14" i="2"/>
  <c r="H7" i="2"/>
  <c r="H21" i="2"/>
  <c r="H13" i="2"/>
  <c r="H22" i="2"/>
  <c r="H28" i="2"/>
  <c r="H20" i="2"/>
  <c r="H12" i="2"/>
  <c r="H11" i="2"/>
  <c r="H26" i="2"/>
  <c r="H18" i="2"/>
  <c r="H10" i="2"/>
  <c r="H23" i="2"/>
  <c r="H19" i="2"/>
  <c r="H25" i="2"/>
  <c r="H17" i="2"/>
  <c r="H9" i="2"/>
  <c r="H27" i="2"/>
  <c r="H24" i="2"/>
  <c r="H16" i="2"/>
  <c r="M31" i="2" l="1"/>
  <c r="M29" i="2"/>
  <c r="M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<sst xmlns="http://schemas.openxmlformats.org/spreadsheetml/2006/main" count="142" uniqueCount="54">
  <si>
    <t>ID</t>
  </si>
  <si>
    <t>Valor</t>
  </si>
  <si>
    <t>Unidade de Medida</t>
  </si>
  <si>
    <t>Data hora</t>
  </si>
  <si>
    <t>Origem</t>
  </si>
  <si>
    <t>m</t>
  </si>
  <si>
    <t>HC-SR04</t>
  </si>
  <si>
    <t>HC-SR05</t>
  </si>
  <si>
    <t>HC-SR06</t>
  </si>
  <si>
    <t>HC-SR07</t>
  </si>
  <si>
    <t>HC-SR08</t>
  </si>
  <si>
    <t>HC-SR09</t>
  </si>
  <si>
    <t>HC-SR10</t>
  </si>
  <si>
    <t>HC-SR11</t>
  </si>
  <si>
    <t>HC-SR12</t>
  </si>
  <si>
    <t>HC-SR13</t>
  </si>
  <si>
    <t>HC-SR14</t>
  </si>
  <si>
    <t>HC-SR15</t>
  </si>
  <si>
    <t>HC-SR16</t>
  </si>
  <si>
    <t>HC-SR17</t>
  </si>
  <si>
    <t>HC-SR18</t>
  </si>
  <si>
    <t>HC-SR19</t>
  </si>
  <si>
    <t>HC-SR20</t>
  </si>
  <si>
    <t>HC-SR21</t>
  </si>
  <si>
    <t>HC-SR22</t>
  </si>
  <si>
    <t>HC-SR23</t>
  </si>
  <si>
    <t>HC-SR24</t>
  </si>
  <si>
    <t>HC-SR25</t>
  </si>
  <si>
    <t>Fluxo de Água Diário do Reservatório</t>
  </si>
  <si>
    <t>Temperatura Média Diária</t>
  </si>
  <si>
    <t>ºC</t>
  </si>
  <si>
    <t>API OpenWeather</t>
  </si>
  <si>
    <t>Capacidade total do Reaervatório</t>
  </si>
  <si>
    <t>L</t>
  </si>
  <si>
    <t>Conversão</t>
  </si>
  <si>
    <t>Altura</t>
  </si>
  <si>
    <t>Proporção</t>
  </si>
  <si>
    <t>L/m</t>
  </si>
  <si>
    <t>Gasto de Água Diário</t>
  </si>
  <si>
    <t>Capacidade Consumida do Reservatório</t>
  </si>
  <si>
    <t>Temperatura Atual</t>
  </si>
  <si>
    <t>27ºC</t>
  </si>
  <si>
    <t>Dias Restantes de Água no Reservatório</t>
  </si>
  <si>
    <t>Água Disponível (L)</t>
  </si>
  <si>
    <t>40ºC</t>
  </si>
  <si>
    <t>Previsão Temperatura  p/ Amanhâ</t>
  </si>
  <si>
    <t>Consumo Médio de Água da Semana (L)</t>
  </si>
  <si>
    <t>razao social</t>
  </si>
  <si>
    <t>nome fantasia</t>
  </si>
  <si>
    <t>cnpj</t>
  </si>
  <si>
    <t>representante legal</t>
  </si>
  <si>
    <t>o representante cadastra outros usuários</t>
  </si>
  <si>
    <t>Controle do nivel para controlar a logistica de abastecimento do reservatório</t>
  </si>
  <si>
    <t>trazer na documentação o problema do rio solimões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</si>
</sst>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26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3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2" fontId="7" fillId="2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E400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Fluxo de Água Diário do Reservatório (Últimos</a:t>
            </a:r>
            <a:r>
              <a:rPr lang="pt-BR" baseline="0"/>
              <a:t> 7 dias)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Dados!$D$15:$D$28</c:f>
              <c:numCache>
                <c:formatCode>m/d/yyyy\ h:mm</c:formatCode>
                <c:ptCount val="14"/>
                <c:pt idx="0">
                  <c:v>45296.333333333336</c:v>
                </c:pt>
                <c:pt idx="1">
                  <c:v>45296.75</c:v>
                </c:pt>
                <c:pt idx="2">
                  <c:v>45297.333333333336</c:v>
                </c:pt>
                <c:pt idx="3">
                  <c:v>45297.75</c:v>
                </c:pt>
                <c:pt idx="4">
                  <c:v>45298.333333333336</c:v>
                </c:pt>
                <c:pt idx="5">
                  <c:v>45298.75</c:v>
                </c:pt>
                <c:pt idx="6">
                  <c:v>45299.333333333336</c:v>
                </c:pt>
                <c:pt idx="7">
                  <c:v>45299.75</c:v>
                </c:pt>
                <c:pt idx="8">
                  <c:v>45300.333333333336</c:v>
                </c:pt>
                <c:pt idx="9">
                  <c:v>45300.75</c:v>
                </c:pt>
                <c:pt idx="10">
                  <c:v>45301.333333333336</c:v>
                </c:pt>
                <c:pt idx="11">
                  <c:v>45301.75</c:v>
                </c:pt>
                <c:pt idx="12">
                  <c:v>45302.333333333336</c:v>
                </c:pt>
                <c:pt idx="13">
                  <c:v>45302.75</c:v>
                </c:pt>
              </c:numCache>
            </c:numRef>
          </c:cat>
          <c:val>
            <c:numRef>
              <c:f>Dados!$H$15:$H$28</c:f>
              <c:numCache>
                <c:formatCode>#,##0</c:formatCode>
                <c:ptCount val="14"/>
                <c:pt idx="0">
                  <c:v>60000</c:v>
                </c:pt>
                <c:pt idx="1">
                  <c:v>36666.666666666672</c:v>
                </c:pt>
                <c:pt idx="2">
                  <c:v>33333.333333333336</c:v>
                </c:pt>
                <c:pt idx="3">
                  <c:v>13333.333333333334</c:v>
                </c:pt>
                <c:pt idx="4">
                  <c:v>100000</c:v>
                </c:pt>
                <c:pt idx="5">
                  <c:v>76666.666666666672</c:v>
                </c:pt>
                <c:pt idx="6">
                  <c:v>73333.333333333343</c:v>
                </c:pt>
                <c:pt idx="7">
                  <c:v>53333.333333333336</c:v>
                </c:pt>
                <c:pt idx="8">
                  <c:v>50000</c:v>
                </c:pt>
                <c:pt idx="9">
                  <c:v>46666.666666666672</c:v>
                </c:pt>
                <c:pt idx="10">
                  <c:v>46666.666666666672</c:v>
                </c:pt>
                <c:pt idx="11">
                  <c:v>43333.333333333336</c:v>
                </c:pt>
                <c:pt idx="12">
                  <c:v>43333.333333333336</c:v>
                </c:pt>
                <c:pt idx="13">
                  <c:v>16666.666666666668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A-4C76-A7F7-CA3B2115E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83535"/>
        <c:axId val="124480655"/>
      </c:barChart>
      <c:catAx>
        <c:axId val="124483535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480655"/>
        <c:crosses val="autoZero"/>
        <c:auto val="0"/>
        <c:lblAlgn val="ctr"/>
        <c:lblOffset val="100"/>
        <c:noMultiLvlLbl val="0"/>
      </c:catAx>
      <c:valAx>
        <c:axId val="12448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48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</a:t>
            </a:r>
            <a:r>
              <a:rPr lang="pt-BR" baseline="0"/>
              <a:t> de Água Diário em Função da Temperatura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Dados!$M$7:$M$17</c:f>
              <c:numCache>
                <c:formatCode>General</c:formatCode>
                <c:ptCount val="11"/>
                <c:pt idx="0">
                  <c:v>22</c:v>
                </c:pt>
                <c:pt idx="1">
                  <c:v>25</c:v>
                </c:pt>
                <c:pt idx="2">
                  <c:v>35</c:v>
                </c:pt>
                <c:pt idx="3">
                  <c:v>37</c:v>
                </c:pt>
                <c:pt idx="4">
                  <c:v>40</c:v>
                </c:pt>
                <c:pt idx="5">
                  <c:v>38</c:v>
                </c:pt>
                <c:pt idx="6">
                  <c:v>39</c:v>
                </c:pt>
                <c:pt idx="7">
                  <c:v>37</c:v>
                </c:pt>
                <c:pt idx="8">
                  <c:v>22</c:v>
                </c:pt>
                <c:pt idx="9">
                  <c:v>25</c:v>
                </c:pt>
                <c:pt idx="10">
                  <c:v>36</c:v>
                </c:pt>
              </c:numCache>
            </c:numRef>
          </c:xVal>
          <c:yVal>
            <c:numRef>
              <c:f>Dados!$M$21:$M$31</c:f>
              <c:numCache>
                <c:formatCode>#,##0</c:formatCode>
                <c:ptCount val="11"/>
                <c:pt idx="0">
                  <c:v>3333.3333333333285</c:v>
                </c:pt>
                <c:pt idx="1">
                  <c:v>3333.3333333333285</c:v>
                </c:pt>
                <c:pt idx="2">
                  <c:v>16666.666666666672</c:v>
                </c:pt>
                <c:pt idx="3">
                  <c:v>16666.666666666672</c:v>
                </c:pt>
                <c:pt idx="4">
                  <c:v>26666.666666666664</c:v>
                </c:pt>
                <c:pt idx="5">
                  <c:v>20000</c:v>
                </c:pt>
                <c:pt idx="6">
                  <c:v>26666.666666666657</c:v>
                </c:pt>
                <c:pt idx="7">
                  <c:v>23333.333333333343</c:v>
                </c:pt>
                <c:pt idx="8">
                  <c:v>3333.3333333333285</c:v>
                </c:pt>
                <c:pt idx="9">
                  <c:v>3333.3333333333358</c:v>
                </c:pt>
                <c:pt idx="10">
                  <c:v>26666.666666666668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1A-4BE2-9F51-5CF53E2B6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296255"/>
        <c:axId val="2068298655"/>
      </c:scatterChart>
      <c:valAx>
        <c:axId val="2068296255"/>
        <c:scaling>
          <c:orientation val="minMax"/>
          <c:max val="4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 ºC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8298655"/>
        <c:crosses val="autoZero"/>
        <c:crossBetween val="midCat"/>
        <c:majorUnit val="2"/>
      </c:valAx>
      <c:valAx>
        <c:axId val="206829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Consumo de água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82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de Água</a:t>
            </a:r>
            <a:r>
              <a:rPr lang="pt-BR" baseline="0"/>
              <a:t> Diário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Dados!$L$21:$L$31</c:f>
              <c:numCache>
                <c:formatCode>m/d/yyyy</c:formatCode>
                <c:ptCount val="11"/>
                <c:pt idx="0">
                  <c:v>45292.333333333336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</c:numCache>
            </c:numRef>
          </c:cat>
          <c:val>
            <c:numRef>
              <c:f>Dados!$M$21:$M$31</c:f>
              <c:numCache>
                <c:formatCode>#,##0</c:formatCode>
                <c:ptCount val="11"/>
                <c:pt idx="0">
                  <c:v>3333.3333333333285</c:v>
                </c:pt>
                <c:pt idx="1">
                  <c:v>3333.3333333333285</c:v>
                </c:pt>
                <c:pt idx="2">
                  <c:v>16666.666666666672</c:v>
                </c:pt>
                <c:pt idx="3">
                  <c:v>16666.666666666672</c:v>
                </c:pt>
                <c:pt idx="4">
                  <c:v>26666.666666666664</c:v>
                </c:pt>
                <c:pt idx="5">
                  <c:v>20000</c:v>
                </c:pt>
                <c:pt idx="6">
                  <c:v>26666.666666666657</c:v>
                </c:pt>
                <c:pt idx="7">
                  <c:v>23333.333333333343</c:v>
                </c:pt>
                <c:pt idx="8">
                  <c:v>3333.3333333333285</c:v>
                </c:pt>
                <c:pt idx="9">
                  <c:v>3333.3333333333358</c:v>
                </c:pt>
                <c:pt idx="10">
                  <c:v>26666.666666666668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9-4D40-A3BD-D909256F4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104959"/>
        <c:axId val="2038105919"/>
      </c:lineChart>
      <c:dateAx>
        <c:axId val="20381049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8105919"/>
        <c:crosses val="autoZero"/>
        <c:auto val="1"/>
        <c:lblOffset val="100"/>
        <c:baseTimeUnit val="days"/>
      </c:dateAx>
      <c:valAx>
        <c:axId val="20381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810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26291</xdr:colOff>
      <xdr:row>21</xdr:row>
      <xdr:rowOff>171125</xdr:rowOff>
    </xdr:from>
    <xdr:to>
      <xdr:col>6</xdr:col>
      <xdr:colOff>22746</xdr:colOff>
      <xdr:row>37</xdr:row>
      <xdr:rowOff>125103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33ED9B-29E6-49CA-B0E8-5B0A91A0D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2060986</xdr:colOff>
      <xdr:row>6</xdr:row>
      <xdr:rowOff>164165</xdr:rowOff>
    </xdr:from>
    <xdr:to>
      <xdr:col>9</xdr:col>
      <xdr:colOff>2336096</xdr:colOff>
      <xdr:row>21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DB6093-FA16-462F-8AF0-7A0690F47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2349</xdr:colOff>
      <xdr:row>6</xdr:row>
      <xdr:rowOff>156107</xdr:rowOff>
    </xdr:from>
    <xdr:to>
      <xdr:col>5</xdr:col>
      <xdr:colOff>1651000</xdr:colOff>
      <xdr:row>21</xdr:row>
      <xdr:rowOff>22412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191963-9BD9-4B6E-9300-3A1975A2C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1B15-5BDC-4018-808C-1B3B68569F9B}">
  <dimension ref="C2:T31"/>
  <sheetViews>
    <sheetView zoomScale="48" zoomScaleNormal="57" workbookViewId="0">
      <selection activeCell="P40" sqref="P40"/>
    </sheetView>
  </sheetViews>
  <sheetFormatPr defaultRowHeight="14.4" x14ac:dyDescent="0.3"/>
  <cols>
    <col min="1" max="2" width="3.5546875" customWidth="1"/>
    <col min="3" max="3" width="9" bestFit="1" customWidth="1"/>
    <col min="4" max="4" width="30.44140625" bestFit="1" customWidth="1"/>
    <col min="5" max="5" width="18" bestFit="1" customWidth="1"/>
    <col min="6" max="6" width="16.33203125" bestFit="1" customWidth="1"/>
    <col min="7" max="7" width="18" bestFit="1" customWidth="1"/>
    <col min="8" max="8" width="13.88671875" bestFit="1" customWidth="1"/>
    <col min="9" max="9" width="23" customWidth="1"/>
    <col min="10" max="10" width="15.33203125" bestFit="1" customWidth="1"/>
    <col min="11" max="11" width="5.21875" bestFit="1" customWidth="1"/>
    <col min="12" max="12" width="16.44140625" bestFit="1" customWidth="1"/>
    <col min="13" max="13" width="15.44140625" bestFit="1" customWidth="1"/>
    <col min="14" max="14" width="18" bestFit="1" customWidth="1"/>
    <col min="15" max="15" width="28.44140625" bestFit="1" customWidth="1"/>
    <col min="16" max="16" width="9" bestFit="1" customWidth="1"/>
    <col min="17" max="17" width="10.33203125" bestFit="1" customWidth="1"/>
    <col min="18" max="18" width="9" bestFit="1" customWidth="1"/>
    <col min="22" max="22" width="9" bestFit="1" customWidth="1"/>
  </cols>
  <sheetData>
    <row r="2" spans="3:20" x14ac:dyDescent="0.3">
      <c r="C2" s="1"/>
      <c r="D2" s="3" t="s">
        <v>32</v>
      </c>
      <c r="E2" s="3" t="s">
        <v>2</v>
      </c>
      <c r="F2" s="3" t="s">
        <v>35</v>
      </c>
      <c r="G2" s="3" t="s">
        <v>2</v>
      </c>
      <c r="H2" s="3" t="s">
        <v>36</v>
      </c>
      <c r="I2" s="3" t="s">
        <v>2</v>
      </c>
    </row>
    <row r="3" spans="3:20" x14ac:dyDescent="0.3">
      <c r="C3" s="1"/>
      <c r="D3" s="4">
        <v>100000</v>
      </c>
      <c r="E3" s="5" t="s">
        <v>33</v>
      </c>
      <c r="F3" s="5">
        <v>30</v>
      </c>
      <c r="G3" s="5" t="s">
        <v>5</v>
      </c>
      <c r="H3" s="5">
        <f>D3/F3</f>
        <v>3333.3333333333335</v>
      </c>
      <c r="I3" s="5" t="s">
        <v>37</v>
      </c>
    </row>
    <row r="4" spans="3:20" x14ac:dyDescent="0.3">
      <c r="C4" s="1"/>
      <c r="D4" s="1"/>
      <c r="E4" s="1"/>
      <c r="F4" s="1"/>
      <c r="G4" s="1"/>
      <c r="H4" s="1"/>
      <c r="I4" s="1"/>
    </row>
    <row r="5" spans="3:20" ht="22.8" customHeight="1" x14ac:dyDescent="0.3">
      <c r="C5" s="22" t="s">
        <v>28</v>
      </c>
      <c r="D5" s="23"/>
      <c r="E5" s="23"/>
      <c r="F5" s="23"/>
      <c r="G5" s="23"/>
      <c r="H5" s="23"/>
      <c r="I5" s="24"/>
      <c r="K5" s="25" t="s">
        <v>29</v>
      </c>
      <c r="L5" s="25"/>
      <c r="M5" s="25"/>
      <c r="N5" s="25"/>
      <c r="O5" s="25"/>
    </row>
    <row r="6" spans="3:20" x14ac:dyDescent="0.3">
      <c r="C6" s="9" t="s">
        <v>0</v>
      </c>
      <c r="D6" s="9" t="s">
        <v>3</v>
      </c>
      <c r="E6" s="9" t="s">
        <v>1</v>
      </c>
      <c r="F6" s="9" t="s">
        <v>2</v>
      </c>
      <c r="G6" s="9" t="s">
        <v>4</v>
      </c>
      <c r="H6" s="9" t="s">
        <v>34</v>
      </c>
      <c r="I6" s="9" t="s">
        <v>2</v>
      </c>
      <c r="K6" s="9" t="s">
        <v>0</v>
      </c>
      <c r="L6" s="9" t="s">
        <v>3</v>
      </c>
      <c r="M6" s="9" t="s">
        <v>1</v>
      </c>
      <c r="N6" s="9" t="s">
        <v>2</v>
      </c>
      <c r="O6" s="9" t="s">
        <v>4</v>
      </c>
    </row>
    <row r="7" spans="3:20" x14ac:dyDescent="0.3">
      <c r="C7" s="5">
        <v>1</v>
      </c>
      <c r="D7" s="8">
        <v>45292.333333333336</v>
      </c>
      <c r="E7" s="5">
        <v>1</v>
      </c>
      <c r="F7" s="5" t="s">
        <v>5</v>
      </c>
      <c r="G7" s="5" t="s">
        <v>6</v>
      </c>
      <c r="H7" s="4">
        <f t="shared" ref="H7:H28" si="0">($F$3-E7+1) * $H$3</f>
        <v>100000</v>
      </c>
      <c r="I7" s="5" t="s">
        <v>33</v>
      </c>
      <c r="K7" s="6">
        <v>1</v>
      </c>
      <c r="L7" s="10">
        <v>45292.333333333336</v>
      </c>
      <c r="M7" s="6">
        <v>22</v>
      </c>
      <c r="N7" s="6" t="s">
        <v>30</v>
      </c>
      <c r="O7" s="6" t="s">
        <v>31</v>
      </c>
      <c r="P7" s="21"/>
      <c r="Q7" s="21"/>
      <c r="R7" s="21"/>
      <c r="S7" s="21"/>
      <c r="T7" s="21"/>
    </row>
    <row r="8" spans="3:20" x14ac:dyDescent="0.3">
      <c r="C8" s="5">
        <v>2</v>
      </c>
      <c r="D8" s="8">
        <v>45292.75</v>
      </c>
      <c r="E8" s="5">
        <v>2</v>
      </c>
      <c r="F8" s="5" t="s">
        <v>5</v>
      </c>
      <c r="G8" s="5" t="s">
        <v>7</v>
      </c>
      <c r="H8" s="4">
        <f t="shared" si="0"/>
        <v>96666.666666666672</v>
      </c>
      <c r="I8" s="5" t="s">
        <v>33</v>
      </c>
      <c r="K8" s="6">
        <v>2</v>
      </c>
      <c r="L8" s="10">
        <v>45293</v>
      </c>
      <c r="M8" s="6">
        <v>25</v>
      </c>
      <c r="N8" s="6" t="s">
        <v>30</v>
      </c>
      <c r="O8" s="6" t="s">
        <v>31</v>
      </c>
    </row>
    <row r="9" spans="3:20" x14ac:dyDescent="0.3">
      <c r="C9" s="5">
        <v>3</v>
      </c>
      <c r="D9" s="8">
        <v>45293.333333333336</v>
      </c>
      <c r="E9" s="5">
        <v>2</v>
      </c>
      <c r="F9" s="5" t="s">
        <v>5</v>
      </c>
      <c r="G9" s="5" t="s">
        <v>8</v>
      </c>
      <c r="H9" s="4">
        <f t="shared" si="0"/>
        <v>96666.666666666672</v>
      </c>
      <c r="I9" s="5" t="s">
        <v>33</v>
      </c>
      <c r="K9" s="6">
        <v>3</v>
      </c>
      <c r="L9" s="10">
        <v>45294</v>
      </c>
      <c r="M9" s="6">
        <v>35</v>
      </c>
      <c r="N9" s="6" t="s">
        <v>30</v>
      </c>
      <c r="O9" s="6" t="s">
        <v>31</v>
      </c>
      <c r="Q9" s="2"/>
    </row>
    <row r="10" spans="3:20" x14ac:dyDescent="0.3">
      <c r="C10" s="5">
        <v>4</v>
      </c>
      <c r="D10" s="8">
        <v>45293.75</v>
      </c>
      <c r="E10" s="5">
        <v>3</v>
      </c>
      <c r="F10" s="5" t="s">
        <v>5</v>
      </c>
      <c r="G10" s="5" t="s">
        <v>9</v>
      </c>
      <c r="H10" s="4">
        <f t="shared" si="0"/>
        <v>93333.333333333343</v>
      </c>
      <c r="I10" s="5" t="s">
        <v>33</v>
      </c>
      <c r="K10" s="6">
        <v>4</v>
      </c>
      <c r="L10" s="10">
        <v>45295</v>
      </c>
      <c r="M10" s="6">
        <v>37</v>
      </c>
      <c r="N10" s="6" t="s">
        <v>30</v>
      </c>
      <c r="O10" s="6" t="s">
        <v>31</v>
      </c>
      <c r="Q10" s="2"/>
    </row>
    <row r="11" spans="3:20" x14ac:dyDescent="0.3">
      <c r="C11" s="5">
        <v>5</v>
      </c>
      <c r="D11" s="8">
        <v>45294.333333333336</v>
      </c>
      <c r="E11" s="5">
        <v>3</v>
      </c>
      <c r="F11" s="5" t="s">
        <v>5</v>
      </c>
      <c r="G11" s="5" t="s">
        <v>10</v>
      </c>
      <c r="H11" s="4">
        <f t="shared" si="0"/>
        <v>93333.333333333343</v>
      </c>
      <c r="I11" s="5" t="s">
        <v>33</v>
      </c>
      <c r="K11" s="6">
        <v>5</v>
      </c>
      <c r="L11" s="10">
        <v>45296</v>
      </c>
      <c r="M11" s="6">
        <v>40</v>
      </c>
      <c r="N11" s="6" t="s">
        <v>30</v>
      </c>
      <c r="O11" s="6" t="s">
        <v>31</v>
      </c>
      <c r="Q11" s="2"/>
    </row>
    <row r="12" spans="3:20" x14ac:dyDescent="0.3">
      <c r="C12" s="5">
        <v>6</v>
      </c>
      <c r="D12" s="8">
        <v>45294.75</v>
      </c>
      <c r="E12" s="5">
        <v>7</v>
      </c>
      <c r="F12" s="5" t="s">
        <v>5</v>
      </c>
      <c r="G12" s="5" t="s">
        <v>11</v>
      </c>
      <c r="H12" s="4">
        <f t="shared" si="0"/>
        <v>80000</v>
      </c>
      <c r="I12" s="5" t="s">
        <v>33</v>
      </c>
      <c r="K12" s="6">
        <v>6</v>
      </c>
      <c r="L12" s="10">
        <v>45297</v>
      </c>
      <c r="M12" s="6">
        <v>38</v>
      </c>
      <c r="N12" s="6" t="s">
        <v>30</v>
      </c>
      <c r="O12" s="6" t="s">
        <v>31</v>
      </c>
      <c r="Q12" s="2"/>
    </row>
    <row r="13" spans="3:20" x14ac:dyDescent="0.3">
      <c r="C13" s="5">
        <v>7</v>
      </c>
      <c r="D13" s="8">
        <v>45295.333333333336</v>
      </c>
      <c r="E13" s="5">
        <v>8</v>
      </c>
      <c r="F13" s="5" t="s">
        <v>5</v>
      </c>
      <c r="G13" s="5" t="s">
        <v>12</v>
      </c>
      <c r="H13" s="4">
        <f t="shared" si="0"/>
        <v>76666.666666666672</v>
      </c>
      <c r="I13" s="5" t="s">
        <v>33</v>
      </c>
      <c r="K13" s="6">
        <v>7</v>
      </c>
      <c r="L13" s="10">
        <v>45298</v>
      </c>
      <c r="M13" s="6">
        <v>39</v>
      </c>
      <c r="N13" s="6" t="s">
        <v>30</v>
      </c>
      <c r="O13" s="6" t="s">
        <v>31</v>
      </c>
      <c r="Q13" s="2"/>
    </row>
    <row r="14" spans="3:20" x14ac:dyDescent="0.3">
      <c r="C14" s="5">
        <v>8</v>
      </c>
      <c r="D14" s="8">
        <v>45295.75</v>
      </c>
      <c r="E14" s="5">
        <v>12</v>
      </c>
      <c r="F14" s="5" t="s">
        <v>5</v>
      </c>
      <c r="G14" s="5" t="s">
        <v>13</v>
      </c>
      <c r="H14" s="4">
        <f t="shared" si="0"/>
        <v>63333.333333333336</v>
      </c>
      <c r="I14" s="5" t="s">
        <v>33</v>
      </c>
      <c r="K14" s="6">
        <v>8</v>
      </c>
      <c r="L14" s="10">
        <v>45299</v>
      </c>
      <c r="M14" s="6">
        <v>37</v>
      </c>
      <c r="N14" s="6" t="s">
        <v>30</v>
      </c>
      <c r="O14" s="6" t="s">
        <v>31</v>
      </c>
      <c r="Q14" s="2"/>
    </row>
    <row r="15" spans="3:20" x14ac:dyDescent="0.3">
      <c r="C15" s="5">
        <v>9</v>
      </c>
      <c r="D15" s="8">
        <v>45296.333333333336</v>
      </c>
      <c r="E15" s="5">
        <v>13</v>
      </c>
      <c r="F15" s="5" t="s">
        <v>5</v>
      </c>
      <c r="G15" s="5" t="s">
        <v>14</v>
      </c>
      <c r="H15" s="4">
        <f t="shared" si="0"/>
        <v>60000</v>
      </c>
      <c r="I15" s="5" t="s">
        <v>33</v>
      </c>
      <c r="K15" s="6">
        <v>9</v>
      </c>
      <c r="L15" s="10">
        <v>45300</v>
      </c>
      <c r="M15" s="6">
        <v>22</v>
      </c>
      <c r="N15" s="6" t="s">
        <v>30</v>
      </c>
      <c r="O15" s="6" t="s">
        <v>31</v>
      </c>
      <c r="Q15" s="2"/>
    </row>
    <row r="16" spans="3:20" x14ac:dyDescent="0.3">
      <c r="C16" s="5">
        <v>10</v>
      </c>
      <c r="D16" s="8">
        <v>45296.75</v>
      </c>
      <c r="E16" s="5">
        <v>20</v>
      </c>
      <c r="F16" s="5" t="s">
        <v>5</v>
      </c>
      <c r="G16" s="5" t="s">
        <v>15</v>
      </c>
      <c r="H16" s="4">
        <f t="shared" si="0"/>
        <v>36666.666666666672</v>
      </c>
      <c r="I16" s="5" t="s">
        <v>33</v>
      </c>
      <c r="K16" s="6">
        <v>10</v>
      </c>
      <c r="L16" s="10">
        <v>45301</v>
      </c>
      <c r="M16" s="6">
        <v>25</v>
      </c>
      <c r="N16" s="6" t="s">
        <v>30</v>
      </c>
      <c r="O16" s="6" t="s">
        <v>31</v>
      </c>
      <c r="Q16" s="2"/>
    </row>
    <row r="17" spans="3:17" x14ac:dyDescent="0.3">
      <c r="C17" s="5">
        <v>11</v>
      </c>
      <c r="D17" s="8">
        <v>45297.333333333336</v>
      </c>
      <c r="E17" s="5">
        <v>21</v>
      </c>
      <c r="F17" s="5" t="s">
        <v>5</v>
      </c>
      <c r="G17" s="5" t="s">
        <v>16</v>
      </c>
      <c r="H17" s="4">
        <f t="shared" si="0"/>
        <v>33333.333333333336</v>
      </c>
      <c r="I17" s="5" t="s">
        <v>33</v>
      </c>
      <c r="K17" s="6">
        <v>11</v>
      </c>
      <c r="L17" s="10">
        <v>45302</v>
      </c>
      <c r="M17" s="6">
        <v>36</v>
      </c>
      <c r="N17" s="6" t="s">
        <v>30</v>
      </c>
      <c r="O17" s="6" t="s">
        <v>31</v>
      </c>
      <c r="Q17" s="2"/>
    </row>
    <row r="18" spans="3:17" x14ac:dyDescent="0.3">
      <c r="C18" s="5">
        <v>12</v>
      </c>
      <c r="D18" s="8">
        <v>45297.75</v>
      </c>
      <c r="E18" s="5">
        <v>27</v>
      </c>
      <c r="F18" s="5" t="s">
        <v>5</v>
      </c>
      <c r="G18" s="5" t="s">
        <v>17</v>
      </c>
      <c r="H18" s="4">
        <f t="shared" si="0"/>
        <v>13333.333333333334</v>
      </c>
      <c r="I18" s="5" t="s">
        <v>33</v>
      </c>
      <c r="Q18" s="2"/>
    </row>
    <row r="19" spans="3:17" x14ac:dyDescent="0.3">
      <c r="C19" s="5">
        <v>13</v>
      </c>
      <c r="D19" s="8">
        <v>45298.333333333336</v>
      </c>
      <c r="E19" s="5">
        <v>1</v>
      </c>
      <c r="F19" s="5" t="s">
        <v>5</v>
      </c>
      <c r="G19" s="5" t="s">
        <v>18</v>
      </c>
      <c r="H19" s="4">
        <f t="shared" si="0"/>
        <v>100000</v>
      </c>
      <c r="I19" s="5" t="s">
        <v>33</v>
      </c>
      <c r="K19" s="25" t="s">
        <v>38</v>
      </c>
      <c r="L19" s="25"/>
      <c r="M19" s="25"/>
      <c r="N19" s="25"/>
      <c r="O19" s="11"/>
      <c r="Q19" s="2"/>
    </row>
    <row r="20" spans="3:17" x14ac:dyDescent="0.3">
      <c r="C20" s="5">
        <v>14</v>
      </c>
      <c r="D20" s="8">
        <v>45298.75</v>
      </c>
      <c r="E20" s="5">
        <v>8</v>
      </c>
      <c r="F20" s="5" t="s">
        <v>5</v>
      </c>
      <c r="G20" s="5" t="s">
        <v>19</v>
      </c>
      <c r="H20" s="4">
        <f t="shared" si="0"/>
        <v>76666.666666666672</v>
      </c>
      <c r="I20" s="5" t="s">
        <v>33</v>
      </c>
      <c r="K20" s="9" t="s">
        <v>0</v>
      </c>
      <c r="L20" s="9" t="s">
        <v>3</v>
      </c>
      <c r="M20" s="9" t="s">
        <v>1</v>
      </c>
      <c r="N20" s="9" t="s">
        <v>2</v>
      </c>
      <c r="O20" s="12"/>
    </row>
    <row r="21" spans="3:17" x14ac:dyDescent="0.3">
      <c r="C21" s="5">
        <v>15</v>
      </c>
      <c r="D21" s="8">
        <v>45299.333333333336</v>
      </c>
      <c r="E21" s="5">
        <v>9</v>
      </c>
      <c r="F21" s="5" t="s">
        <v>5</v>
      </c>
      <c r="G21" s="5" t="s">
        <v>20</v>
      </c>
      <c r="H21" s="4">
        <f t="shared" si="0"/>
        <v>73333.333333333343</v>
      </c>
      <c r="I21" s="5" t="s">
        <v>33</v>
      </c>
      <c r="K21" s="6">
        <v>1</v>
      </c>
      <c r="L21" s="10">
        <v>45292.333333333336</v>
      </c>
      <c r="M21" s="7">
        <f>H7-H9</f>
        <v>3333.3333333333285</v>
      </c>
      <c r="N21" s="6" t="s">
        <v>33</v>
      </c>
      <c r="O21" s="13"/>
    </row>
    <row r="22" spans="3:17" x14ac:dyDescent="0.3">
      <c r="C22" s="5">
        <v>16</v>
      </c>
      <c r="D22" s="8">
        <v>45299.75</v>
      </c>
      <c r="E22" s="5">
        <v>15</v>
      </c>
      <c r="F22" s="5" t="s">
        <v>5</v>
      </c>
      <c r="G22" s="5" t="s">
        <v>21</v>
      </c>
      <c r="H22" s="4">
        <f t="shared" si="0"/>
        <v>53333.333333333336</v>
      </c>
      <c r="I22" s="5" t="s">
        <v>33</v>
      </c>
      <c r="K22" s="6">
        <v>2</v>
      </c>
      <c r="L22" s="10">
        <v>45293</v>
      </c>
      <c r="M22" s="7">
        <f>H9-H11</f>
        <v>3333.3333333333285</v>
      </c>
      <c r="N22" s="6" t="s">
        <v>33</v>
      </c>
      <c r="O22" s="13"/>
    </row>
    <row r="23" spans="3:17" x14ac:dyDescent="0.3">
      <c r="C23" s="5">
        <v>17</v>
      </c>
      <c r="D23" s="8">
        <v>45300.333333333336</v>
      </c>
      <c r="E23" s="5">
        <v>16</v>
      </c>
      <c r="F23" s="5" t="s">
        <v>5</v>
      </c>
      <c r="G23" s="5" t="s">
        <v>22</v>
      </c>
      <c r="H23" s="4">
        <f t="shared" si="0"/>
        <v>50000</v>
      </c>
      <c r="I23" s="5" t="s">
        <v>33</v>
      </c>
      <c r="K23" s="6">
        <v>3</v>
      </c>
      <c r="L23" s="10">
        <v>45294</v>
      </c>
      <c r="M23" s="7">
        <f>H11-H13</f>
        <v>16666.666666666672</v>
      </c>
      <c r="N23" s="6" t="s">
        <v>33</v>
      </c>
      <c r="O23" s="13"/>
    </row>
    <row r="24" spans="3:17" x14ac:dyDescent="0.3">
      <c r="C24" s="5">
        <v>18</v>
      </c>
      <c r="D24" s="8">
        <v>45300.75</v>
      </c>
      <c r="E24" s="5">
        <v>17</v>
      </c>
      <c r="F24" s="5" t="s">
        <v>5</v>
      </c>
      <c r="G24" s="5" t="s">
        <v>23</v>
      </c>
      <c r="H24" s="4">
        <f t="shared" si="0"/>
        <v>46666.666666666672</v>
      </c>
      <c r="I24" s="5" t="s">
        <v>33</v>
      </c>
      <c r="K24" s="6">
        <v>4</v>
      </c>
      <c r="L24" s="10">
        <v>45295</v>
      </c>
      <c r="M24" s="7">
        <f>H13-H15</f>
        <v>16666.666666666672</v>
      </c>
      <c r="N24" s="6" t="s">
        <v>33</v>
      </c>
      <c r="O24" s="13"/>
    </row>
    <row r="25" spans="3:17" x14ac:dyDescent="0.3">
      <c r="C25" s="5">
        <v>19</v>
      </c>
      <c r="D25" s="8">
        <v>45301.333333333336</v>
      </c>
      <c r="E25" s="5">
        <v>17</v>
      </c>
      <c r="F25" s="5" t="s">
        <v>5</v>
      </c>
      <c r="G25" s="5" t="s">
        <v>24</v>
      </c>
      <c r="H25" s="4">
        <f t="shared" si="0"/>
        <v>46666.666666666672</v>
      </c>
      <c r="I25" s="5" t="s">
        <v>33</v>
      </c>
      <c r="K25" s="6">
        <v>5</v>
      </c>
      <c r="L25" s="10">
        <v>45296</v>
      </c>
      <c r="M25" s="7">
        <f>H15-H17</f>
        <v>26666.666666666664</v>
      </c>
      <c r="N25" s="6" t="s">
        <v>33</v>
      </c>
      <c r="O25" s="13"/>
    </row>
    <row r="26" spans="3:17" x14ac:dyDescent="0.3">
      <c r="C26" s="5">
        <v>20</v>
      </c>
      <c r="D26" s="8">
        <v>45301.75</v>
      </c>
      <c r="E26" s="5">
        <v>18</v>
      </c>
      <c r="F26" s="5" t="s">
        <v>5</v>
      </c>
      <c r="G26" s="5" t="s">
        <v>25</v>
      </c>
      <c r="H26" s="4">
        <f t="shared" si="0"/>
        <v>43333.333333333336</v>
      </c>
      <c r="I26" s="5" t="s">
        <v>33</v>
      </c>
      <c r="K26" s="6">
        <v>6</v>
      </c>
      <c r="L26" s="10">
        <v>45297</v>
      </c>
      <c r="M26" s="7">
        <f>H17-H18</f>
        <v>20000</v>
      </c>
      <c r="N26" s="6" t="s">
        <v>33</v>
      </c>
      <c r="O26" s="13"/>
    </row>
    <row r="27" spans="3:17" x14ac:dyDescent="0.3">
      <c r="C27" s="5">
        <v>21</v>
      </c>
      <c r="D27" s="8">
        <v>45302.333333333336</v>
      </c>
      <c r="E27" s="5">
        <v>18</v>
      </c>
      <c r="F27" s="5" t="s">
        <v>5</v>
      </c>
      <c r="G27" s="5" t="s">
        <v>26</v>
      </c>
      <c r="H27" s="4">
        <f t="shared" si="0"/>
        <v>43333.333333333336</v>
      </c>
      <c r="I27" s="5" t="s">
        <v>33</v>
      </c>
      <c r="K27" s="6">
        <v>7</v>
      </c>
      <c r="L27" s="10">
        <v>45298</v>
      </c>
      <c r="M27" s="7">
        <f>H19-H21</f>
        <v>26666.666666666657</v>
      </c>
      <c r="N27" s="6" t="s">
        <v>33</v>
      </c>
      <c r="O27" s="13"/>
    </row>
    <row r="28" spans="3:17" x14ac:dyDescent="0.3">
      <c r="C28" s="5">
        <v>22</v>
      </c>
      <c r="D28" s="8">
        <v>45302.75</v>
      </c>
      <c r="E28" s="5">
        <v>26</v>
      </c>
      <c r="F28" s="5" t="s">
        <v>5</v>
      </c>
      <c r="G28" s="5" t="s">
        <v>27</v>
      </c>
      <c r="H28" s="4">
        <f t="shared" si="0"/>
        <v>16666.666666666668</v>
      </c>
      <c r="I28" s="5" t="s">
        <v>33</v>
      </c>
      <c r="K28" s="6">
        <v>8</v>
      </c>
      <c r="L28" s="10">
        <v>45299</v>
      </c>
      <c r="M28" s="7">
        <f>H21-H23</f>
        <v>23333.333333333343</v>
      </c>
      <c r="N28" s="6" t="s">
        <v>33</v>
      </c>
      <c r="O28" s="13"/>
    </row>
    <row r="29" spans="3:17" x14ac:dyDescent="0.3">
      <c r="K29" s="6">
        <v>9</v>
      </c>
      <c r="L29" s="10">
        <v>45300</v>
      </c>
      <c r="M29" s="7">
        <f>H23-H25</f>
        <v>3333.3333333333285</v>
      </c>
      <c r="N29" s="6" t="s">
        <v>33</v>
      </c>
      <c r="O29" s="13"/>
    </row>
    <row r="30" spans="3:17" x14ac:dyDescent="0.3">
      <c r="K30" s="6">
        <v>10</v>
      </c>
      <c r="L30" s="10">
        <v>45301</v>
      </c>
      <c r="M30" s="7">
        <f>H25-H27</f>
        <v>3333.3333333333358</v>
      </c>
      <c r="N30" s="6" t="s">
        <v>33</v>
      </c>
      <c r="O30" s="13"/>
    </row>
    <row r="31" spans="3:17" x14ac:dyDescent="0.3">
      <c r="K31" s="6">
        <v>11</v>
      </c>
      <c r="L31" s="10">
        <v>45302</v>
      </c>
      <c r="M31" s="7">
        <f>H27-H28</f>
        <v>26666.666666666668</v>
      </c>
      <c r="N31" s="6" t="s">
        <v>33</v>
      </c>
      <c r="O31" s="13"/>
    </row>
  </sheetData>
  <mergeCells count="4">
    <mergeCell ref="P7:T7"/>
    <mergeCell ref="C5:I5"/>
    <mergeCell ref="K5:O5"/>
    <mergeCell ref="K19:N19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E89D-CCA3-4353-AA94-DDABE478AB75}">
  <dimension ref="B4:W38"/>
  <sheetViews>
    <sheetView tabSelected="1" topLeftCell="L1" zoomScale="92" zoomScaleNormal="85" workbookViewId="0">
      <selection activeCell="P18" sqref="P18"/>
    </sheetView>
  </sheetViews>
  <sheetFormatPr defaultRowHeight="14.4" x14ac:dyDescent="0.3"/>
  <cols>
    <col min="2" max="2" width="20.21875" customWidth="1"/>
    <col min="3" max="3" width="2.88671875" customWidth="1"/>
    <col min="4" max="4" width="37.6640625" customWidth="1"/>
    <col min="5" max="5" width="2.88671875" customWidth="1"/>
    <col min="6" max="6" width="42.109375" customWidth="1"/>
    <col min="7" max="7" width="3.33203125" customWidth="1"/>
    <col min="8" max="8" width="21" customWidth="1"/>
    <col min="9" max="9" width="2.44140625" customWidth="1"/>
    <col min="10" max="10" width="34.21875" customWidth="1"/>
    <col min="14" max="14" width="64.88671875" bestFit="1" customWidth="1"/>
    <col min="18" max="18" width="18.109375" customWidth="1"/>
    <col min="19" max="19" width="4.33203125" customWidth="1"/>
    <col min="20" max="20" width="17.88671875" customWidth="1"/>
    <col min="23" max="23" width="34.5546875" bestFit="1" customWidth="1"/>
  </cols>
  <sheetData>
    <row r="4" spans="2:23" x14ac:dyDescent="0.3">
      <c r="B4" s="15" t="s">
        <v>43</v>
      </c>
      <c r="C4" s="16"/>
      <c r="D4" s="15" t="s">
        <v>42</v>
      </c>
      <c r="E4" s="16"/>
      <c r="F4" s="15" t="s">
        <v>39</v>
      </c>
      <c r="G4" s="16"/>
      <c r="H4" s="15" t="s">
        <v>40</v>
      </c>
      <c r="I4" s="17"/>
      <c r="J4" s="15" t="s">
        <v>45</v>
      </c>
    </row>
    <row r="5" spans="2:23" ht="27.6" customHeight="1" x14ac:dyDescent="0.3">
      <c r="B5" s="18">
        <f>Dados!H28</f>
        <v>16666.666666666668</v>
      </c>
      <c r="C5" s="16"/>
      <c r="D5" s="19" cm="1">
        <f t="array" ref="D5">B5/(SUM(Dados!M25:M31/7))</f>
        <v>0.89743589743589747</v>
      </c>
      <c r="E5" s="16"/>
      <c r="F5" s="20">
        <f>(Dados!D3-Dados!H28)/Dados!D3</f>
        <v>0.83333333333333326</v>
      </c>
      <c r="G5" s="16"/>
      <c r="H5" s="15" t="s">
        <v>41</v>
      </c>
      <c r="I5" s="17"/>
      <c r="J5" s="15" t="s">
        <v>44</v>
      </c>
      <c r="N5" t="s">
        <v>52</v>
      </c>
      <c r="R5" t="s">
        <v>47</v>
      </c>
      <c r="T5" t="s">
        <v>48</v>
      </c>
      <c r="V5" t="s">
        <v>49</v>
      </c>
      <c r="W5" t="s">
        <v>50</v>
      </c>
    </row>
    <row r="6" spans="2:23" x14ac:dyDescent="0.3">
      <c r="B6" s="14"/>
      <c r="C6" s="14"/>
      <c r="D6" s="14"/>
      <c r="E6" s="14"/>
      <c r="F6" s="14"/>
      <c r="G6" s="14"/>
      <c r="H6" s="14"/>
      <c r="N6" t="s">
        <v>53</v>
      </c>
      <c r="W6" t="s">
        <v>51</v>
      </c>
    </row>
    <row r="23" spans="8:10" x14ac:dyDescent="0.3">
      <c r="H23" s="27" t="s">
        <v>46</v>
      </c>
      <c r="I23" s="27"/>
      <c r="J23" s="27"/>
    </row>
    <row r="24" spans="8:10" ht="14.4" customHeight="1" x14ac:dyDescent="0.3">
      <c r="H24" s="27"/>
      <c r="I24" s="27"/>
      <c r="J24" s="27"/>
    </row>
    <row r="25" spans="8:10" ht="14.4" customHeight="1" x14ac:dyDescent="0.3">
      <c r="H25" s="27"/>
      <c r="I25" s="27"/>
      <c r="J25" s="27"/>
    </row>
    <row r="26" spans="8:10" ht="14.4" customHeight="1" x14ac:dyDescent="0.3">
      <c r="H26" s="27"/>
      <c r="I26" s="27"/>
      <c r="J26" s="27"/>
    </row>
    <row r="27" spans="8:10" ht="14.4" customHeight="1" x14ac:dyDescent="0.3">
      <c r="H27" s="27"/>
      <c r="I27" s="27"/>
      <c r="J27" s="27"/>
    </row>
    <row r="28" spans="8:10" ht="14.4" customHeight="1" x14ac:dyDescent="0.3">
      <c r="H28" s="26">
        <f>SUM(Dados!M25:M31)/7</f>
        <v>18571.428571428569</v>
      </c>
      <c r="I28" s="26"/>
      <c r="J28" s="26"/>
    </row>
    <row r="29" spans="8:10" ht="14.4" customHeight="1" x14ac:dyDescent="0.3">
      <c r="H29" s="26"/>
      <c r="I29" s="26"/>
      <c r="J29" s="26"/>
    </row>
    <row r="30" spans="8:10" ht="14.4" customHeight="1" x14ac:dyDescent="0.3">
      <c r="H30" s="26"/>
      <c r="I30" s="26"/>
      <c r="J30" s="26"/>
    </row>
    <row r="31" spans="8:10" ht="14.4" customHeight="1" x14ac:dyDescent="0.3">
      <c r="H31" s="26"/>
      <c r="I31" s="26"/>
      <c r="J31" s="26"/>
    </row>
    <row r="32" spans="8:10" ht="14.4" customHeight="1" x14ac:dyDescent="0.3">
      <c r="H32" s="26"/>
      <c r="I32" s="26"/>
      <c r="J32" s="26"/>
    </row>
    <row r="33" spans="8:10" ht="14.4" customHeight="1" x14ac:dyDescent="0.3">
      <c r="H33" s="26"/>
      <c r="I33" s="26"/>
      <c r="J33" s="26"/>
    </row>
    <row r="34" spans="8:10" ht="14.4" customHeight="1" x14ac:dyDescent="0.3">
      <c r="H34" s="26"/>
      <c r="I34" s="26"/>
      <c r="J34" s="26"/>
    </row>
    <row r="35" spans="8:10" ht="14.4" customHeight="1" x14ac:dyDescent="0.3">
      <c r="H35" s="26"/>
      <c r="I35" s="26"/>
      <c r="J35" s="26"/>
    </row>
    <row r="36" spans="8:10" ht="14.4" customHeight="1" x14ac:dyDescent="0.3">
      <c r="H36" s="26"/>
      <c r="I36" s="26"/>
      <c r="J36" s="26"/>
    </row>
    <row r="37" spans="8:10" ht="14.4" customHeight="1" x14ac:dyDescent="0.3">
      <c r="H37" s="26"/>
      <c r="I37" s="26"/>
      <c r="J37" s="26"/>
    </row>
    <row r="38" spans="8:10" ht="14.4" customHeight="1" x14ac:dyDescent="0.3">
      <c r="H38" s="26"/>
      <c r="I38" s="26"/>
      <c r="J38" s="26"/>
    </row>
  </sheetData>
  <mergeCells count="2">
    <mergeCell ref="H28:J38"/>
    <mergeCell ref="H23:J2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CCDF04E857464297EB39D2D9F68213" ma:contentTypeVersion="14" ma:contentTypeDescription="Crie um novo documento." ma:contentTypeScope="" ma:versionID="bfcb94940b541fb67df584f190227471">
  <xsd:schema xmlns:xsd="http://www.w3.org/2001/XMLSchema" xmlns:xs="http://www.w3.org/2001/XMLSchema" xmlns:p="http://schemas.microsoft.com/office/2006/metadata/properties" xmlns:ns2="90fcf95d-5720-49ef-8433-32c5e8162615" xmlns:ns3="07a9b4e4-bfce-4f58-a40d-3b802b92b068" targetNamespace="http://schemas.microsoft.com/office/2006/metadata/properties" ma:root="true" ma:fieldsID="0160e998d5a8272d52ac926b82942df2" ns2:_="" ns3:_="">
    <xsd:import namespace="90fcf95d-5720-49ef-8433-32c5e8162615"/>
    <xsd:import namespace="07a9b4e4-bfce-4f58-a40d-3b802b92b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f95d-5720-49ef-8433-32c5e8162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9b4e4-bfce-4f58-a40d-3b802b92b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f95d-5720-49ef-8433-32c5e816261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28A72-B4B3-4619-B7AB-1A1C0AD3A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cf95d-5720-49ef-8433-32c5e8162615"/>
    <ds:schemaRef ds:uri="07a9b4e4-bfce-4f58-a40d-3b802b92b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DDD95-D2F0-4266-A4B5-2CD0720E3AA9}">
  <ds:schemaRefs>
    <ds:schemaRef ds:uri="http://schemas.microsoft.com/office/2006/metadata/properties"/>
    <ds:schemaRef ds:uri="http://schemas.microsoft.com/office/infopath/2007/PartnerControls"/>
    <ds:schemaRef ds:uri="90fcf95d-5720-49ef-8433-32c5e8162615"/>
  </ds:schemaRefs>
</ds:datastoreItem>
</file>

<file path=customXml/itemProps3.xml><?xml version="1.0" encoding="utf-8"?>
<ds:datastoreItem xmlns:ds="http://schemas.openxmlformats.org/officeDocument/2006/customXml" ds:itemID="{644901F6-D494-434C-8948-F604DCF7F0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FERREIRA CARAMICO</dc:creator>
  <cp:lastModifiedBy>Leonardo Sardinha</cp:lastModifiedBy>
  <dcterms:created xsi:type="dcterms:W3CDTF">2024-04-02T13:26:07Z</dcterms:created>
  <dcterms:modified xsi:type="dcterms:W3CDTF">2024-10-09T19:39:55Z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0x010100ECCCDF04E857464297EB39D2D9F68213</vt:lpwstr>
  </property>
</Properties>
</file>