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CMUT\HK231\Math_Modelling\BTL\code\"/>
    </mc:Choice>
  </mc:AlternateContent>
  <xr:revisionPtr revIDLastSave="0" documentId="13_ncr:1_{863B9629-5D24-4D00-91C8-08B03D0609B9}" xr6:coauthVersionLast="47" xr6:coauthVersionMax="47" xr10:uidLastSave="{00000000-0000-0000-0000-000000000000}"/>
  <bookViews>
    <workbookView xWindow="-384" yWindow="0" windowWidth="15024" windowHeight="13056" activeTab="3" xr2:uid="{B7331D0F-1D6B-49E1-A443-EE87FE5BA1BD}"/>
  </bookViews>
  <sheets>
    <sheet name="parts" sheetId="1" r:id="rId1"/>
    <sheet name="products" sheetId="4" r:id="rId2"/>
    <sheet name="manufacture" sheetId="3" r:id="rId3"/>
    <sheet name="solver" sheetId="5" r:id="rId4"/>
  </sheets>
  <definedNames>
    <definedName name="solver_adj" localSheetId="3" hidden="1">solver!$E$14:$E$18,solver!$H$15:$H$22,solver!$H$24:$H$28,solver!$L$15:$L$22,solver!$L$24:$L$28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solver!$E$14:$E$18</definedName>
    <definedName name="solver_lhs2" localSheetId="3" hidden="1">solver!$H$15:$H$22</definedName>
    <definedName name="solver_lhs3" localSheetId="3" hidden="1">solver!$H$15:$H$22</definedName>
    <definedName name="solver_lhs4" localSheetId="3" hidden="1">solver!$H$24:$H$28</definedName>
    <definedName name="solver_lhs5" localSheetId="3" hidden="1">solver!$H$24:$H$28</definedName>
    <definedName name="solver_lhs6" localSheetId="3" hidden="1">solver!$L$15:$L$22</definedName>
    <definedName name="solver_lhs7" localSheetId="3" hidden="1">solver!$L$15:$L$22</definedName>
    <definedName name="solver_lhs8" localSheetId="3" hidden="1">solver!$L$24:$L$28</definedName>
    <definedName name="solver_lhs9" localSheetId="3" hidden="1">solver!$L$24:$L$28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9</definedName>
    <definedName name="solver_nwt" localSheetId="3" hidden="1">1</definedName>
    <definedName name="solver_opt" localSheetId="3" hidden="1">solver!$E$24</definedName>
    <definedName name="solver_pre" localSheetId="3" hidden="1">0.000001</definedName>
    <definedName name="solver_rbv" localSheetId="3" hidden="1">1</definedName>
    <definedName name="solver_rel1" localSheetId="3" hidden="1">4</definedName>
    <definedName name="solver_rel2" localSheetId="3" hidden="1">1</definedName>
    <definedName name="solver_rel3" localSheetId="3" hidden="1">4</definedName>
    <definedName name="solver_rel4" localSheetId="3" hidden="1">2</definedName>
    <definedName name="solver_rel5" localSheetId="3" hidden="1">4</definedName>
    <definedName name="solver_rel6" localSheetId="3" hidden="1">1</definedName>
    <definedName name="solver_rel7" localSheetId="3" hidden="1">4</definedName>
    <definedName name="solver_rel8" localSheetId="3" hidden="1">2</definedName>
    <definedName name="solver_rel9" localSheetId="3" hidden="1">4</definedName>
    <definedName name="solver_rhs1" localSheetId="3" hidden="1">"integer"</definedName>
    <definedName name="solver_rhs2" localSheetId="3" hidden="1">solver!$J$15:$J$22</definedName>
    <definedName name="solver_rhs3" localSheetId="3" hidden="1">"integer"</definedName>
    <definedName name="solver_rhs4" localSheetId="3" hidden="1">solver!$J$24:$J$28</definedName>
    <definedName name="solver_rhs5" localSheetId="3" hidden="1">"integer"</definedName>
    <definedName name="solver_rhs6" localSheetId="3" hidden="1">solver!$N$15:$N$22</definedName>
    <definedName name="solver_rhs7" localSheetId="3" hidden="1">"integer"</definedName>
    <definedName name="solver_rhs8" localSheetId="3" hidden="1">solver!$N$24:$N$28</definedName>
    <definedName name="solver_rhs9" localSheetId="3" hidden="1">"integer"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5" l="1"/>
  <c r="L5" i="5"/>
  <c r="L6" i="5"/>
  <c r="L7" i="5"/>
  <c r="L8" i="5"/>
  <c r="L9" i="5"/>
  <c r="L10" i="5"/>
  <c r="J28" i="5" l="1"/>
  <c r="J24" i="5"/>
  <c r="B2" i="3" a="1"/>
  <c r="B2" i="3" s="1"/>
  <c r="B2" i="4" a="1"/>
  <c r="B2" i="4" s="1"/>
  <c r="B2" i="1" a="1"/>
  <c r="B2" i="1" s="1"/>
  <c r="L3" i="5"/>
  <c r="N28" i="5"/>
  <c r="N27" i="5"/>
  <c r="N26" i="5"/>
  <c r="N25" i="5"/>
  <c r="N24" i="5"/>
  <c r="J27" i="5"/>
  <c r="J26" i="5"/>
  <c r="J25" i="5"/>
  <c r="E2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<sst xmlns="http://schemas.openxmlformats.org/spreadsheetml/2006/main" count="149" uniqueCount="39">
  <si>
    <t>k</t>
  </si>
  <si>
    <t>m</t>
  </si>
  <si>
    <t>n</t>
  </si>
  <si>
    <t>o</t>
  </si>
  <si>
    <t>p</t>
  </si>
  <si>
    <t>A</t>
  </si>
  <si>
    <t>B</t>
  </si>
  <si>
    <t>C</t>
  </si>
  <si>
    <t>D</t>
  </si>
  <si>
    <t>E</t>
  </si>
  <si>
    <t>F</t>
  </si>
  <si>
    <t>G</t>
  </si>
  <si>
    <t>H</t>
  </si>
  <si>
    <t>part</t>
  </si>
  <si>
    <t>preorder cost</t>
  </si>
  <si>
    <t>salvage value</t>
  </si>
  <si>
    <t>product</t>
  </si>
  <si>
    <t>assembly cost</t>
  </si>
  <si>
    <t>selling price</t>
  </si>
  <si>
    <t>stage 1</t>
  </si>
  <si>
    <t>x (preorder)</t>
  </si>
  <si>
    <t>stage 2</t>
  </si>
  <si>
    <t>scenario 1</t>
  </si>
  <si>
    <t>z1 (product)</t>
  </si>
  <si>
    <t>condition</t>
  </si>
  <si>
    <t>demand1</t>
  </si>
  <si>
    <t>&lt;=</t>
  </si>
  <si>
    <t>y1 (left part)</t>
  </si>
  <si>
    <t>x-A*z1</t>
  </si>
  <si>
    <t>==</t>
  </si>
  <si>
    <t>scenario 2</t>
  </si>
  <si>
    <t>z2 (product)</t>
  </si>
  <si>
    <t>demand2</t>
  </si>
  <si>
    <t>y2 (left part)</t>
  </si>
  <si>
    <t>total cost</t>
  </si>
  <si>
    <t>p1</t>
  </si>
  <si>
    <t>p2</t>
  </si>
  <si>
    <t>x-a*z2</t>
  </si>
  <si>
    <t>l -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</si>
</sst>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BADE7"/>
        <bgColor indexed="64"/>
      </patternFill>
    </fill>
    <fill>
      <patternFill patternType="solid">
        <fgColor rgb="FFDEBADB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3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3" borderId="3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B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2C8B-4544-422B-AD12-F5D9AA2434A0}">
  <dimension ref="A1:C6"/>
  <sheetViews>
    <sheetView zoomScale="105" zoomScaleNormal="205" workbookViewId="0">
      <selection activeCell="D9" sqref="D9"/>
    </sheetView>
  </sheetViews>
  <sheetFormatPr defaultRowHeight="15.6" x14ac:dyDescent="0.3"/>
  <cols>
    <col min="1" max="1" width="8.796875" style="1"/>
    <col min="2" max="2" width="15.8984375" style="1" customWidth="1"/>
    <col min="3" max="3" width="14.5" style="1" bestFit="1" customWidth="1"/>
    <col min="4" max="4" width="14.5" style="1" customWidth="1"/>
    <col min="5" max="5" width="13.09765625" style="1" customWidth="1"/>
    <col min="6" max="13" width="10.69921875" style="1" customWidth="1"/>
    <col min="14" max="16384" width="8.796875" style="1"/>
  </cols>
  <sheetData>
    <row r="1" spans="1:3" ht="18" customHeight="1" thickBot="1" x14ac:dyDescent="0.35">
      <c r="A1" s="47" t="s">
        <v>13</v>
      </c>
      <c r="B1" s="48" t="s">
        <v>14</v>
      </c>
      <c r="C1" s="49" t="s">
        <v>15</v>
      </c>
    </row>
    <row r="2" spans="1:3" ht="18" customHeight="1" x14ac:dyDescent="0.3">
      <c r="A2" s="44" t="s">
        <v>0</v>
      </c>
      <c r="B2" s="45" cm="1">
        <f t="array" ref="B2:C6">+solver!N3:O7</f>
        <v>6</v>
      </c>
      <c r="C2" s="46">
        <v>4.5</v>
      </c>
    </row>
    <row r="3" spans="1:3" ht="18" customHeight="1" x14ac:dyDescent="0.3">
      <c r="A3" s="27" t="s">
        <v>1</v>
      </c>
      <c r="B3" s="2">
        <v>4.5</v>
      </c>
      <c r="C3" s="22">
        <v>3.5</v>
      </c>
    </row>
    <row r="4" spans="1:3" ht="18" customHeight="1" x14ac:dyDescent="0.3">
      <c r="A4" s="27" t="s">
        <v>2</v>
      </c>
      <c r="B4" s="2">
        <v>7.5</v>
      </c>
      <c r="C4" s="22">
        <v>6.5</v>
      </c>
    </row>
    <row r="5" spans="1:3" ht="18" customHeight="1" x14ac:dyDescent="0.3">
      <c r="A5" s="27" t="s">
        <v>3</v>
      </c>
      <c r="B5" s="2">
        <v>3.5</v>
      </c>
      <c r="C5" s="22">
        <v>3</v>
      </c>
    </row>
    <row r="6" spans="1:3" ht="18" customHeight="1" thickBot="1" x14ac:dyDescent="0.35">
      <c r="A6" s="28" t="s">
        <v>4</v>
      </c>
      <c r="B6" s="24">
        <v>5</v>
      </c>
      <c r="C6" s="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E775-BA3D-4DB9-91B9-F577EB49711B}">
  <dimension ref="A1:C9"/>
  <sheetViews>
    <sheetView workbookViewId="0">
      <selection activeCell="B3" sqref="B3"/>
    </sheetView>
  </sheetViews>
  <sheetFormatPr defaultRowHeight="15.6" x14ac:dyDescent="0.3"/>
  <cols>
    <col min="1" max="1" width="8.8984375" customWidth="1"/>
    <col min="2" max="2" width="12.3984375" bestFit="1" customWidth="1"/>
    <col min="3" max="3" width="10.8984375" bestFit="1" customWidth="1"/>
  </cols>
  <sheetData>
    <row r="1" spans="1:3" ht="18" customHeight="1" thickBot="1" x14ac:dyDescent="0.35">
      <c r="A1" s="47" t="s">
        <v>16</v>
      </c>
      <c r="B1" s="48" t="s">
        <v>17</v>
      </c>
      <c r="C1" s="49" t="s">
        <v>18</v>
      </c>
    </row>
    <row r="2" spans="1:3" ht="18" customHeight="1" x14ac:dyDescent="0.3">
      <c r="A2" s="44" t="s">
        <v>5</v>
      </c>
      <c r="B2" s="45" cm="1">
        <f t="array" ref="B2:C9">+solver!J3:K10</f>
        <v>3.5</v>
      </c>
      <c r="C2" s="46">
        <v>44</v>
      </c>
    </row>
    <row r="3" spans="1:3" ht="18" customHeight="1" x14ac:dyDescent="0.3">
      <c r="A3" s="27" t="s">
        <v>6</v>
      </c>
      <c r="B3" s="2">
        <v>2</v>
      </c>
      <c r="C3" s="22">
        <v>45.5</v>
      </c>
    </row>
    <row r="4" spans="1:3" ht="18" customHeight="1" x14ac:dyDescent="0.3">
      <c r="A4" s="27" t="s">
        <v>7</v>
      </c>
      <c r="B4" s="2">
        <v>3</v>
      </c>
      <c r="C4" s="22">
        <v>37</v>
      </c>
    </row>
    <row r="5" spans="1:3" ht="18" customHeight="1" x14ac:dyDescent="0.3">
      <c r="A5" s="27" t="s">
        <v>8</v>
      </c>
      <c r="B5" s="2">
        <v>6</v>
      </c>
      <c r="C5" s="22">
        <v>41</v>
      </c>
    </row>
    <row r="6" spans="1:3" ht="18" customHeight="1" x14ac:dyDescent="0.3">
      <c r="A6" s="27" t="s">
        <v>9</v>
      </c>
      <c r="B6" s="2">
        <v>2.5</v>
      </c>
      <c r="C6" s="22">
        <v>48.5</v>
      </c>
    </row>
    <row r="7" spans="1:3" ht="18" customHeight="1" x14ac:dyDescent="0.3">
      <c r="A7" s="27" t="s">
        <v>10</v>
      </c>
      <c r="B7" s="2">
        <v>5</v>
      </c>
      <c r="C7" s="22">
        <v>53</v>
      </c>
    </row>
    <row r="8" spans="1:3" ht="18" customHeight="1" x14ac:dyDescent="0.3">
      <c r="A8" s="27" t="s">
        <v>11</v>
      </c>
      <c r="B8" s="2">
        <v>3</v>
      </c>
      <c r="C8" s="22">
        <v>59.5</v>
      </c>
    </row>
    <row r="9" spans="1:3" ht="18" customHeight="1" thickBot="1" x14ac:dyDescent="0.35">
      <c r="A9" s="28" t="s">
        <v>12</v>
      </c>
      <c r="B9" s="24">
        <v>4</v>
      </c>
      <c r="C9" s="25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3515-9BB5-439B-8895-06E09C6DF04F}">
  <dimension ref="A1:F9"/>
  <sheetViews>
    <sheetView workbookViewId="0">
      <selection activeCell="B3" sqref="B3"/>
    </sheetView>
  </sheetViews>
  <sheetFormatPr defaultRowHeight="15.6" x14ac:dyDescent="0.3"/>
  <sheetData>
    <row r="1" spans="1:6" ht="18" customHeight="1" thickBot="1" x14ac:dyDescent="0.35">
      <c r="A1" s="47" t="s">
        <v>13</v>
      </c>
      <c r="B1" s="48" t="s">
        <v>0</v>
      </c>
      <c r="C1" s="48" t="s">
        <v>1</v>
      </c>
      <c r="D1" s="48" t="s">
        <v>2</v>
      </c>
      <c r="E1" s="48" t="s">
        <v>3</v>
      </c>
      <c r="F1" s="49" t="s">
        <v>4</v>
      </c>
    </row>
    <row r="2" spans="1:6" ht="18" customHeight="1" x14ac:dyDescent="0.3">
      <c r="A2" s="50" t="s">
        <v>5</v>
      </c>
      <c r="B2" s="45" cm="1">
        <f t="array" ref="B2:F9">+solver!C3:G10</f>
        <v>2</v>
      </c>
      <c r="C2" s="45">
        <v>1</v>
      </c>
      <c r="D2" s="45">
        <v>0</v>
      </c>
      <c r="E2" s="45">
        <v>0</v>
      </c>
      <c r="F2" s="46">
        <v>4</v>
      </c>
    </row>
    <row r="3" spans="1:6" ht="18" customHeight="1" x14ac:dyDescent="0.3">
      <c r="A3" s="26" t="s">
        <v>6</v>
      </c>
      <c r="B3" s="2">
        <v>1</v>
      </c>
      <c r="C3" s="2">
        <v>1</v>
      </c>
      <c r="D3" s="2">
        <v>2</v>
      </c>
      <c r="E3" s="2">
        <v>3</v>
      </c>
      <c r="F3" s="22">
        <v>0</v>
      </c>
    </row>
    <row r="4" spans="1:6" ht="18" customHeight="1" x14ac:dyDescent="0.3">
      <c r="A4" s="26" t="s">
        <v>7</v>
      </c>
      <c r="B4" s="2">
        <v>0</v>
      </c>
      <c r="C4" s="2">
        <v>3</v>
      </c>
      <c r="D4" s="2">
        <v>0</v>
      </c>
      <c r="E4" s="2">
        <v>1</v>
      </c>
      <c r="F4" s="22">
        <v>2</v>
      </c>
    </row>
    <row r="5" spans="1:6" ht="18" customHeight="1" x14ac:dyDescent="0.3">
      <c r="A5" s="26" t="s">
        <v>8</v>
      </c>
      <c r="B5" s="2">
        <v>2</v>
      </c>
      <c r="C5" s="2">
        <v>1</v>
      </c>
      <c r="D5" s="2">
        <v>0</v>
      </c>
      <c r="E5" s="2">
        <v>3</v>
      </c>
      <c r="F5" s="22">
        <v>1</v>
      </c>
    </row>
    <row r="6" spans="1:6" ht="18" customHeight="1" x14ac:dyDescent="0.3">
      <c r="A6" s="26" t="s">
        <v>9</v>
      </c>
      <c r="B6" s="2">
        <v>0</v>
      </c>
      <c r="C6" s="2">
        <v>2</v>
      </c>
      <c r="D6" s="2">
        <v>1</v>
      </c>
      <c r="E6" s="2">
        <v>1</v>
      </c>
      <c r="F6" s="22">
        <v>4</v>
      </c>
    </row>
    <row r="7" spans="1:6" ht="18" customHeight="1" x14ac:dyDescent="0.3">
      <c r="A7" s="26" t="s">
        <v>10</v>
      </c>
      <c r="B7" s="2">
        <v>3</v>
      </c>
      <c r="C7" s="2">
        <v>0</v>
      </c>
      <c r="D7" s="2">
        <v>0</v>
      </c>
      <c r="E7" s="2">
        <v>2</v>
      </c>
      <c r="F7" s="22">
        <v>2</v>
      </c>
    </row>
    <row r="8" spans="1:6" ht="18" customHeight="1" x14ac:dyDescent="0.3">
      <c r="A8" s="26" t="s">
        <v>11</v>
      </c>
      <c r="B8" s="2">
        <v>2</v>
      </c>
      <c r="C8" s="2">
        <v>1</v>
      </c>
      <c r="D8" s="2">
        <v>2</v>
      </c>
      <c r="E8" s="2">
        <v>0</v>
      </c>
      <c r="F8" s="22">
        <v>1</v>
      </c>
    </row>
    <row r="9" spans="1:6" ht="18" customHeight="1" thickBot="1" x14ac:dyDescent="0.35">
      <c r="A9" s="29" t="s">
        <v>12</v>
      </c>
      <c r="B9" s="24">
        <v>1</v>
      </c>
      <c r="C9" s="24">
        <v>0</v>
      </c>
      <c r="D9" s="24">
        <v>2</v>
      </c>
      <c r="E9" s="24">
        <v>0</v>
      </c>
      <c r="F9" s="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0151-0FC4-4EFA-8728-F8B6B13504FB}">
  <dimension ref="B1:O45"/>
  <sheetViews>
    <sheetView tabSelected="1" zoomScale="85" zoomScaleNormal="85" workbookViewId="0">
      <selection activeCell="O19" sqref="O19"/>
    </sheetView>
  </sheetViews>
  <sheetFormatPr defaultRowHeight="15.6" x14ac:dyDescent="0.3"/>
  <cols>
    <col min="1" max="1" width="8.296875" style="30" customWidth="1"/>
    <col min="2" max="2" width="9.3984375" style="30" bestFit="1" customWidth="1"/>
    <col min="3" max="3" width="12.3984375" style="30" bestFit="1" customWidth="1"/>
    <col min="4" max="4" width="12.19921875" style="30" bestFit="1" customWidth="1"/>
    <col min="5" max="5" width="11.69921875" style="30" bestFit="1" customWidth="1"/>
    <col min="6" max="6" width="8.796875" style="30"/>
    <col min="7" max="7" width="11" style="30" customWidth="1"/>
    <col min="8" max="9" width="11.69921875" style="30" bestFit="1" customWidth="1"/>
    <col min="10" max="10" width="13" style="30" customWidth="1"/>
    <col min="11" max="11" width="13.796875" style="30" customWidth="1"/>
    <col min="12" max="12" width="12" style="30" bestFit="1" customWidth="1"/>
    <col min="13" max="13" width="10.5" style="30" customWidth="1"/>
    <col min="14" max="16" width="12.19921875" style="30" bestFit="1" customWidth="1"/>
    <col min="17" max="16384" width="8.796875" style="30"/>
  </cols>
  <sheetData>
    <row r="1" spans="2:15" ht="16.2" thickBot="1" x14ac:dyDescent="0.35"/>
    <row r="2" spans="2:15" ht="18" customHeight="1" thickBot="1" x14ac:dyDescent="0.35">
      <c r="B2" s="33" t="s">
        <v>13</v>
      </c>
      <c r="C2" s="34" t="s">
        <v>0</v>
      </c>
      <c r="D2" s="34" t="s">
        <v>1</v>
      </c>
      <c r="E2" s="34" t="s">
        <v>2</v>
      </c>
      <c r="F2" s="34" t="s">
        <v>3</v>
      </c>
      <c r="G2" s="35" t="s">
        <v>4</v>
      </c>
      <c r="I2" s="33" t="s">
        <v>16</v>
      </c>
      <c r="J2" s="34" t="s">
        <v>17</v>
      </c>
      <c r="K2" s="43" t="s">
        <v>18</v>
      </c>
      <c r="L2" s="66" t="s">
        <v>38</v>
      </c>
      <c r="M2" s="51" t="s">
        <v>13</v>
      </c>
      <c r="N2" s="34" t="s">
        <v>14</v>
      </c>
      <c r="O2" s="35" t="s">
        <v>15</v>
      </c>
    </row>
    <row r="3" spans="2:15" ht="18" customHeight="1" x14ac:dyDescent="0.3">
      <c r="B3" s="32" t="s">
        <v>5</v>
      </c>
      <c r="C3" s="45">
        <v>2</v>
      </c>
      <c r="D3" s="45">
        <v>1</v>
      </c>
      <c r="E3" s="45">
        <v>0</v>
      </c>
      <c r="F3" s="45">
        <v>0</v>
      </c>
      <c r="G3" s="46">
        <v>4</v>
      </c>
      <c r="I3" s="36" t="s">
        <v>5</v>
      </c>
      <c r="J3" s="45">
        <v>3.5</v>
      </c>
      <c r="K3" s="63">
        <v>44</v>
      </c>
      <c r="L3" s="67">
        <f>J3-K3</f>
        <v>-40.5</v>
      </c>
      <c r="M3" s="52" t="s">
        <v>0</v>
      </c>
      <c r="N3" s="45">
        <v>6</v>
      </c>
      <c r="O3" s="46">
        <v>4.5</v>
      </c>
    </row>
    <row r="4" spans="2:15" ht="18" customHeight="1" x14ac:dyDescent="0.3">
      <c r="B4" s="21" t="s">
        <v>6</v>
      </c>
      <c r="C4" s="2">
        <v>1</v>
      </c>
      <c r="D4" s="2">
        <v>1</v>
      </c>
      <c r="E4" s="2">
        <v>2</v>
      </c>
      <c r="F4" s="2">
        <v>3</v>
      </c>
      <c r="G4" s="22">
        <v>0</v>
      </c>
      <c r="I4" s="10" t="s">
        <v>6</v>
      </c>
      <c r="J4" s="2">
        <v>2</v>
      </c>
      <c r="K4" s="64">
        <v>45.5</v>
      </c>
      <c r="L4" s="67">
        <f t="shared" ref="L4:L10" si="0">J4-K4</f>
        <v>-43.5</v>
      </c>
      <c r="M4" s="9" t="s">
        <v>1</v>
      </c>
      <c r="N4" s="2">
        <v>4.5</v>
      </c>
      <c r="O4" s="22">
        <v>3.5</v>
      </c>
    </row>
    <row r="5" spans="2:15" ht="18" customHeight="1" x14ac:dyDescent="0.3">
      <c r="B5" s="21" t="s">
        <v>7</v>
      </c>
      <c r="C5" s="2">
        <v>0</v>
      </c>
      <c r="D5" s="2">
        <v>3</v>
      </c>
      <c r="E5" s="2">
        <v>0</v>
      </c>
      <c r="F5" s="2">
        <v>1</v>
      </c>
      <c r="G5" s="22">
        <v>2</v>
      </c>
      <c r="I5" s="10" t="s">
        <v>7</v>
      </c>
      <c r="J5" s="2">
        <v>3</v>
      </c>
      <c r="K5" s="64">
        <v>37</v>
      </c>
      <c r="L5" s="67">
        <f t="shared" si="0"/>
        <v>-34</v>
      </c>
      <c r="M5" s="9" t="s">
        <v>2</v>
      </c>
      <c r="N5" s="2">
        <v>7.5</v>
      </c>
      <c r="O5" s="22">
        <v>6.5</v>
      </c>
    </row>
    <row r="6" spans="2:15" ht="18" customHeight="1" x14ac:dyDescent="0.3">
      <c r="B6" s="21" t="s">
        <v>8</v>
      </c>
      <c r="C6" s="2">
        <v>2</v>
      </c>
      <c r="D6" s="2">
        <v>1</v>
      </c>
      <c r="E6" s="2">
        <v>0</v>
      </c>
      <c r="F6" s="2">
        <v>3</v>
      </c>
      <c r="G6" s="22">
        <v>1</v>
      </c>
      <c r="I6" s="10" t="s">
        <v>8</v>
      </c>
      <c r="J6" s="2">
        <v>6</v>
      </c>
      <c r="K6" s="64">
        <v>41</v>
      </c>
      <c r="L6" s="67">
        <f t="shared" si="0"/>
        <v>-35</v>
      </c>
      <c r="M6" s="9" t="s">
        <v>3</v>
      </c>
      <c r="N6" s="2">
        <v>3.5</v>
      </c>
      <c r="O6" s="22">
        <v>3</v>
      </c>
    </row>
    <row r="7" spans="2:15" ht="18" customHeight="1" thickBot="1" x14ac:dyDescent="0.35">
      <c r="B7" s="21" t="s">
        <v>9</v>
      </c>
      <c r="C7" s="2">
        <v>0</v>
      </c>
      <c r="D7" s="2">
        <v>2</v>
      </c>
      <c r="E7" s="2">
        <v>1</v>
      </c>
      <c r="F7" s="2">
        <v>1</v>
      </c>
      <c r="G7" s="22">
        <v>4</v>
      </c>
      <c r="I7" s="10" t="s">
        <v>9</v>
      </c>
      <c r="J7" s="2">
        <v>2.5</v>
      </c>
      <c r="K7" s="64">
        <v>48.5</v>
      </c>
      <c r="L7" s="67">
        <f t="shared" si="0"/>
        <v>-46</v>
      </c>
      <c r="M7" s="53" t="s">
        <v>4</v>
      </c>
      <c r="N7" s="24">
        <v>5</v>
      </c>
      <c r="O7" s="25">
        <v>4</v>
      </c>
    </row>
    <row r="8" spans="2:15" ht="18" customHeight="1" x14ac:dyDescent="0.3">
      <c r="B8" s="21" t="s">
        <v>10</v>
      </c>
      <c r="C8" s="2">
        <v>3</v>
      </c>
      <c r="D8" s="2">
        <v>0</v>
      </c>
      <c r="E8" s="2">
        <v>0</v>
      </c>
      <c r="F8" s="2">
        <v>2</v>
      </c>
      <c r="G8" s="22">
        <v>2</v>
      </c>
      <c r="I8" s="10" t="s">
        <v>10</v>
      </c>
      <c r="J8" s="2">
        <v>5</v>
      </c>
      <c r="K8" s="64">
        <v>53</v>
      </c>
      <c r="L8" s="67">
        <f t="shared" si="0"/>
        <v>-48</v>
      </c>
    </row>
    <row r="9" spans="2:15" ht="18" customHeight="1" x14ac:dyDescent="0.3">
      <c r="B9" s="21" t="s">
        <v>11</v>
      </c>
      <c r="C9" s="2">
        <v>2</v>
      </c>
      <c r="D9" s="2">
        <v>1</v>
      </c>
      <c r="E9" s="2">
        <v>2</v>
      </c>
      <c r="F9" s="2">
        <v>0</v>
      </c>
      <c r="G9" s="22">
        <v>1</v>
      </c>
      <c r="I9" s="10" t="s">
        <v>11</v>
      </c>
      <c r="J9" s="2">
        <v>3</v>
      </c>
      <c r="K9" s="64">
        <v>59.5</v>
      </c>
      <c r="L9" s="67">
        <f t="shared" si="0"/>
        <v>-56.5</v>
      </c>
    </row>
    <row r="10" spans="2:15" ht="18" customHeight="1" thickBot="1" x14ac:dyDescent="0.35">
      <c r="B10" s="23" t="s">
        <v>12</v>
      </c>
      <c r="C10" s="24">
        <v>1</v>
      </c>
      <c r="D10" s="24">
        <v>0</v>
      </c>
      <c r="E10" s="24">
        <v>2</v>
      </c>
      <c r="F10" s="24">
        <v>0</v>
      </c>
      <c r="G10" s="25">
        <v>3</v>
      </c>
      <c r="I10" s="12" t="s">
        <v>12</v>
      </c>
      <c r="J10" s="24">
        <v>4</v>
      </c>
      <c r="K10" s="65">
        <v>42</v>
      </c>
      <c r="L10" s="68">
        <f t="shared" si="0"/>
        <v>-38</v>
      </c>
    </row>
    <row r="11" spans="2:15" ht="18" customHeight="1" thickBot="1" x14ac:dyDescent="0.35">
      <c r="B11" s="3"/>
      <c r="C11" s="3"/>
      <c r="D11" s="3"/>
      <c r="E11" s="3"/>
      <c r="F11" s="3"/>
      <c r="G11" s="3"/>
    </row>
    <row r="12" spans="2:15" ht="18" customHeight="1" thickBot="1" x14ac:dyDescent="0.35">
      <c r="D12" s="54" t="s">
        <v>19</v>
      </c>
      <c r="E12" s="55"/>
      <c r="F12" s="3"/>
      <c r="G12" s="54" t="s">
        <v>21</v>
      </c>
      <c r="H12" s="56"/>
      <c r="I12" s="56"/>
      <c r="J12" s="56"/>
      <c r="K12" s="56"/>
      <c r="L12" s="56"/>
      <c r="M12" s="56"/>
      <c r="N12" s="55"/>
    </row>
    <row r="13" spans="2:15" ht="18" customHeight="1" thickBot="1" x14ac:dyDescent="0.35">
      <c r="D13" s="18" t="s">
        <v>13</v>
      </c>
      <c r="E13" s="20" t="s">
        <v>20</v>
      </c>
      <c r="F13" s="3"/>
      <c r="G13" s="57" t="s">
        <v>22</v>
      </c>
      <c r="H13" s="58"/>
      <c r="I13" s="41" t="s">
        <v>35</v>
      </c>
      <c r="J13" s="42">
        <v>0.5</v>
      </c>
      <c r="K13" s="57" t="s">
        <v>30</v>
      </c>
      <c r="L13" s="58"/>
      <c r="M13" s="41" t="s">
        <v>36</v>
      </c>
      <c r="N13" s="42">
        <v>0.5</v>
      </c>
    </row>
    <row r="14" spans="2:15" ht="18" customHeight="1" x14ac:dyDescent="0.3">
      <c r="D14" s="10" t="s">
        <v>0</v>
      </c>
      <c r="E14" s="16">
        <v>61</v>
      </c>
      <c r="F14" s="3"/>
      <c r="G14" s="18" t="s">
        <v>16</v>
      </c>
      <c r="H14" s="19" t="s">
        <v>23</v>
      </c>
      <c r="I14" s="19" t="s">
        <v>24</v>
      </c>
      <c r="J14" s="20" t="s">
        <v>25</v>
      </c>
      <c r="K14" s="18" t="s">
        <v>16</v>
      </c>
      <c r="L14" s="19" t="s">
        <v>31</v>
      </c>
      <c r="M14" s="19" t="s">
        <v>24</v>
      </c>
      <c r="N14" s="20" t="s">
        <v>32</v>
      </c>
    </row>
    <row r="15" spans="2:15" ht="18" customHeight="1" x14ac:dyDescent="0.3">
      <c r="D15" s="10" t="s">
        <v>1</v>
      </c>
      <c r="E15" s="16">
        <v>50</v>
      </c>
      <c r="F15" s="3"/>
      <c r="G15" s="10" t="s">
        <v>5</v>
      </c>
      <c r="H15" s="5">
        <v>7</v>
      </c>
      <c r="I15" s="4" t="s">
        <v>26</v>
      </c>
      <c r="J15" s="11">
        <v>7</v>
      </c>
      <c r="K15" s="10" t="s">
        <v>5</v>
      </c>
      <c r="L15" s="5">
        <v>5</v>
      </c>
      <c r="M15" s="4" t="s">
        <v>26</v>
      </c>
      <c r="N15" s="11">
        <v>5</v>
      </c>
    </row>
    <row r="16" spans="2:15" ht="18" customHeight="1" x14ac:dyDescent="0.3">
      <c r="D16" s="10" t="s">
        <v>2</v>
      </c>
      <c r="E16" s="16">
        <v>37</v>
      </c>
      <c r="F16" s="3"/>
      <c r="G16" s="10" t="s">
        <v>6</v>
      </c>
      <c r="H16" s="5">
        <v>4</v>
      </c>
      <c r="I16" s="4" t="s">
        <v>26</v>
      </c>
      <c r="J16" s="11">
        <v>4</v>
      </c>
      <c r="K16" s="10" t="s">
        <v>6</v>
      </c>
      <c r="L16" s="5">
        <v>6</v>
      </c>
      <c r="M16" s="4" t="s">
        <v>26</v>
      </c>
      <c r="N16" s="11">
        <v>6</v>
      </c>
    </row>
    <row r="17" spans="4:14" ht="18" customHeight="1" x14ac:dyDescent="0.3">
      <c r="D17" s="10" t="s">
        <v>3</v>
      </c>
      <c r="E17" s="16">
        <v>48</v>
      </c>
      <c r="G17" s="10" t="s">
        <v>7</v>
      </c>
      <c r="H17" s="5">
        <v>3</v>
      </c>
      <c r="I17" s="4" t="s">
        <v>26</v>
      </c>
      <c r="J17" s="11">
        <v>3</v>
      </c>
      <c r="K17" s="10" t="s">
        <v>7</v>
      </c>
      <c r="L17" s="5">
        <v>7</v>
      </c>
      <c r="M17" s="4" t="s">
        <v>26</v>
      </c>
      <c r="N17" s="11">
        <v>7</v>
      </c>
    </row>
    <row r="18" spans="4:14" ht="18" customHeight="1" thickBot="1" x14ac:dyDescent="0.35">
      <c r="D18" s="12" t="s">
        <v>4</v>
      </c>
      <c r="E18" s="17">
        <v>87</v>
      </c>
      <c r="G18" s="10" t="s">
        <v>8</v>
      </c>
      <c r="H18" s="5">
        <v>2</v>
      </c>
      <c r="I18" s="4" t="s">
        <v>26</v>
      </c>
      <c r="J18" s="11">
        <v>2</v>
      </c>
      <c r="K18" s="10" t="s">
        <v>8</v>
      </c>
      <c r="L18" s="5">
        <v>0</v>
      </c>
      <c r="M18" s="4" t="s">
        <v>26</v>
      </c>
      <c r="N18" s="11">
        <v>5</v>
      </c>
    </row>
    <row r="19" spans="4:14" ht="18" customHeight="1" x14ac:dyDescent="0.3">
      <c r="G19" s="10" t="s">
        <v>9</v>
      </c>
      <c r="H19" s="5">
        <v>4</v>
      </c>
      <c r="I19" s="4" t="s">
        <v>26</v>
      </c>
      <c r="J19" s="11">
        <v>4</v>
      </c>
      <c r="K19" s="10" t="s">
        <v>9</v>
      </c>
      <c r="L19" s="5">
        <v>5</v>
      </c>
      <c r="M19" s="4" t="s">
        <v>26</v>
      </c>
      <c r="N19" s="11">
        <v>5</v>
      </c>
    </row>
    <row r="20" spans="4:14" ht="18" customHeight="1" x14ac:dyDescent="0.3">
      <c r="G20" s="10" t="s">
        <v>10</v>
      </c>
      <c r="H20" s="5">
        <v>5</v>
      </c>
      <c r="I20" s="4" t="s">
        <v>26</v>
      </c>
      <c r="J20" s="11">
        <v>5</v>
      </c>
      <c r="K20" s="10" t="s">
        <v>10</v>
      </c>
      <c r="L20" s="5">
        <v>9</v>
      </c>
      <c r="M20" s="4" t="s">
        <v>26</v>
      </c>
      <c r="N20" s="11">
        <v>9</v>
      </c>
    </row>
    <row r="21" spans="4:14" x14ac:dyDescent="0.3">
      <c r="G21" s="10" t="s">
        <v>11</v>
      </c>
      <c r="H21" s="5">
        <v>1</v>
      </c>
      <c r="I21" s="4" t="s">
        <v>26</v>
      </c>
      <c r="J21" s="11">
        <v>1</v>
      </c>
      <c r="K21" s="10" t="s">
        <v>11</v>
      </c>
      <c r="L21" s="5">
        <v>8</v>
      </c>
      <c r="M21" s="4" t="s">
        <v>26</v>
      </c>
      <c r="N21" s="11">
        <v>8</v>
      </c>
    </row>
    <row r="22" spans="4:14" ht="16.2" thickBot="1" x14ac:dyDescent="0.35">
      <c r="G22" s="12" t="s">
        <v>12</v>
      </c>
      <c r="H22" s="40">
        <v>8</v>
      </c>
      <c r="I22" s="31" t="s">
        <v>26</v>
      </c>
      <c r="J22" s="15">
        <v>8</v>
      </c>
      <c r="K22" s="12" t="s">
        <v>12</v>
      </c>
      <c r="L22" s="40">
        <v>2</v>
      </c>
      <c r="M22" s="31" t="s">
        <v>26</v>
      </c>
      <c r="N22" s="15">
        <v>6</v>
      </c>
    </row>
    <row r="23" spans="4:14" ht="16.2" thickBot="1" x14ac:dyDescent="0.35">
      <c r="G23" s="18" t="s">
        <v>13</v>
      </c>
      <c r="H23" s="19" t="s">
        <v>27</v>
      </c>
      <c r="I23" s="19" t="s">
        <v>24</v>
      </c>
      <c r="J23" s="20" t="s">
        <v>28</v>
      </c>
      <c r="K23" s="37" t="s">
        <v>13</v>
      </c>
      <c r="L23" s="38" t="s">
        <v>33</v>
      </c>
      <c r="M23" s="38" t="s">
        <v>24</v>
      </c>
      <c r="N23" s="39" t="s">
        <v>37</v>
      </c>
    </row>
    <row r="24" spans="4:14" x14ac:dyDescent="0.3">
      <c r="D24" s="59" t="s">
        <v>34</v>
      </c>
      <c r="E24" s="61">
        <f>SUMPRODUCT(N3:N7,E14:E18)+J13*(SUMPRODUCT(L3:L10,H15:H22)-SUMPRODUCT(O3:O7,H24:H28))+N13*(SUMPRODUCT(L3:L10,L15:L22) - SUMPRODUCT(O3:O7,L24:L28))</f>
        <v>-290.25</v>
      </c>
      <c r="G24" s="10" t="s">
        <v>0</v>
      </c>
      <c r="H24" s="6">
        <v>14</v>
      </c>
      <c r="I24" s="7" t="s">
        <v>29</v>
      </c>
      <c r="J24" s="11">
        <f>E14-SUMPRODUCT(C3:C10,H15:H22)</f>
        <v>14</v>
      </c>
      <c r="K24" s="10" t="s">
        <v>0</v>
      </c>
      <c r="L24" s="6">
        <v>0</v>
      </c>
      <c r="M24" s="7" t="s">
        <v>29</v>
      </c>
      <c r="N24" s="11">
        <f>E14-SUMPRODUCT(C3:C10,L15:L22)</f>
        <v>0</v>
      </c>
    </row>
    <row r="25" spans="4:14" ht="16.2" thickBot="1" x14ac:dyDescent="0.35">
      <c r="D25" s="60"/>
      <c r="E25" s="62"/>
      <c r="G25" s="10" t="s">
        <v>1</v>
      </c>
      <c r="H25" s="6">
        <v>19</v>
      </c>
      <c r="I25" s="7" t="s">
        <v>29</v>
      </c>
      <c r="J25" s="11">
        <f>E15-SUMPRODUCT(D3:D10,H15:H22)</f>
        <v>19</v>
      </c>
      <c r="K25" s="10" t="s">
        <v>1</v>
      </c>
      <c r="L25" s="6">
        <v>0</v>
      </c>
      <c r="M25" s="7" t="s">
        <v>29</v>
      </c>
      <c r="N25" s="11">
        <f>E15-SUMPRODUCT(D3:D10,L15:L22)</f>
        <v>0</v>
      </c>
    </row>
    <row r="26" spans="4:14" x14ac:dyDescent="0.3">
      <c r="G26" s="10" t="s">
        <v>2</v>
      </c>
      <c r="H26" s="6">
        <v>7</v>
      </c>
      <c r="I26" s="7" t="s">
        <v>29</v>
      </c>
      <c r="J26" s="11">
        <f>E16-SUMPRODUCT(E3:E10,H15:H22)</f>
        <v>7</v>
      </c>
      <c r="K26" s="10" t="s">
        <v>2</v>
      </c>
      <c r="L26" s="6">
        <v>0</v>
      </c>
      <c r="M26" s="7" t="s">
        <v>29</v>
      </c>
      <c r="N26" s="11">
        <f>E16-SUMPRODUCT(E3:E10,L15:L22)</f>
        <v>0</v>
      </c>
    </row>
    <row r="27" spans="4:14" x14ac:dyDescent="0.3">
      <c r="F27" s="3"/>
      <c r="G27" s="10" t="s">
        <v>3</v>
      </c>
      <c r="H27" s="6">
        <v>13</v>
      </c>
      <c r="I27" s="7" t="s">
        <v>29</v>
      </c>
      <c r="J27" s="11">
        <f>E17-SUMPRODUCT(F3:F10,H15:H22)</f>
        <v>13</v>
      </c>
      <c r="K27" s="10" t="s">
        <v>3</v>
      </c>
      <c r="L27" s="6">
        <v>0</v>
      </c>
      <c r="M27" s="7" t="s">
        <v>29</v>
      </c>
      <c r="N27" s="11">
        <f>E17-SUMPRODUCT(F3:F10,L15:L22)</f>
        <v>0</v>
      </c>
    </row>
    <row r="28" spans="4:14" ht="16.2" thickBot="1" x14ac:dyDescent="0.35">
      <c r="G28" s="12" t="s">
        <v>4</v>
      </c>
      <c r="H28" s="13">
        <v>0</v>
      </c>
      <c r="I28" s="14" t="s">
        <v>29</v>
      </c>
      <c r="J28" s="15">
        <f>E18-SUMPRODUCT(G3:G10,H15:H22)</f>
        <v>0</v>
      </c>
      <c r="K28" s="12" t="s">
        <v>4</v>
      </c>
      <c r="L28" s="13">
        <v>1</v>
      </c>
      <c r="M28" s="14" t="s">
        <v>29</v>
      </c>
      <c r="N28" s="15">
        <f>E18-SUMPRODUCT(G3:G10,L15:L22)</f>
        <v>1</v>
      </c>
    </row>
    <row r="35" spans="4:7" x14ac:dyDescent="0.3">
      <c r="D35" s="3"/>
      <c r="E35" s="3"/>
      <c r="F35" s="3"/>
      <c r="G35" s="3"/>
    </row>
    <row r="38" spans="4:7" x14ac:dyDescent="0.3">
      <c r="D38" s="3"/>
      <c r="E38" s="3"/>
      <c r="F38" s="3"/>
      <c r="G38" s="3"/>
    </row>
    <row r="39" spans="4:7" x14ac:dyDescent="0.3">
      <c r="D39" s="3"/>
      <c r="E39" s="3"/>
      <c r="F39" s="3"/>
      <c r="G39" s="3"/>
    </row>
    <row r="40" spans="4:7" x14ac:dyDescent="0.3">
      <c r="D40" s="8"/>
      <c r="E40" s="3"/>
      <c r="F40" s="3"/>
      <c r="G40" s="3"/>
    </row>
    <row r="41" spans="4:7" x14ac:dyDescent="0.3">
      <c r="F41" s="3"/>
      <c r="G41" s="3"/>
    </row>
    <row r="42" spans="4:7" x14ac:dyDescent="0.3">
      <c r="F42" s="3"/>
      <c r="G42" s="3"/>
    </row>
    <row r="43" spans="4:7" x14ac:dyDescent="0.3">
      <c r="F43" s="3"/>
      <c r="G43" s="3"/>
    </row>
    <row r="44" spans="4:7" x14ac:dyDescent="0.3">
      <c r="F44" s="3"/>
      <c r="G44" s="3"/>
    </row>
    <row r="45" spans="4:7" x14ac:dyDescent="0.3">
      <c r="F45" s="3"/>
      <c r="G45" s="3"/>
    </row>
  </sheetData>
  <mergeCells count="6">
    <mergeCell ref="D12:E12"/>
    <mergeCell ref="G12:N12"/>
    <mergeCell ref="G13:H13"/>
    <mergeCell ref="K13:L13"/>
    <mergeCell ref="D24:D25"/>
    <mergeCell ref="E24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</vt:lpstr>
      <vt:lpstr>products</vt:lpstr>
      <vt:lpstr>manufacture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 Thinh Tran</dc:creator>
  <cp:lastModifiedBy>Khanh Linh Thinh Tran</cp:lastModifiedBy>
  <dcterms:created xsi:type="dcterms:W3CDTF">2023-11-21T09:51:19Z</dcterms:created>
  <dcterms:modified xsi:type="dcterms:W3CDTF">2023-12-04T03:56:55Z</dcterms:modified>
</cp:coreProperties>
</file>