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7DA6BE98-FC62-4252-9F87-2465D87D8D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ésumé" sheetId="5" r:id="rId1"/>
    <sheet name="Cours_Cryptos" sheetId="2" r:id="rId2"/>
    <sheet name="Historique par crypto" sheetId="1" r:id="rId3"/>
    <sheet name="Historique des transactions" sheetId="3" r:id="rId4"/>
    <sheet name="Historique_EUR" sheetId="4" r:id="rId5"/>
  </sheets>
  <definedNames>
    <definedName name="_xlnm._FilterDatabase" localSheetId="1" hidden="1">Cours_Cryptos!$A$1:$E$1</definedName>
    <definedName name="_xlnm._FilterDatabase" localSheetId="3" hidden="1">'Historique des transactions'!$A$3:$U$3</definedName>
    <definedName name="_xlnm._FilterDatabase" localSheetId="2" hidden="1">'Historique par crypto'!$A$1:$M$1</definedName>
    <definedName name="_xlnm._FilterDatabase" localSheetId="4" hidden="1">Historique_EUR!$A$1:$C$1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5" l="1"/>
  <c r="C25" i="5"/>
  <c r="D25" i="5"/>
  <c r="E25" i="5"/>
  <c r="I25" i="5"/>
  <c r="J25" i="5"/>
  <c r="C24" i="5"/>
  <c r="D24" i="5"/>
  <c r="E24" i="5"/>
  <c r="I24" i="5"/>
  <c r="J24" i="5"/>
  <c r="B24" i="5"/>
  <c r="C23" i="5"/>
  <c r="D23" i="5"/>
  <c r="E23" i="5"/>
  <c r="I23" i="5"/>
  <c r="J23" i="5"/>
  <c r="B23" i="5"/>
  <c r="B21" i="5"/>
  <c r="C21" i="5"/>
  <c r="D21" i="5"/>
  <c r="E21" i="5"/>
  <c r="I21" i="5"/>
  <c r="J21" i="5"/>
  <c r="B22" i="5"/>
  <c r="C22" i="5"/>
  <c r="D22" i="5"/>
  <c r="E22" i="5"/>
  <c r="I22" i="5"/>
  <c r="J22" i="5"/>
  <c r="E19" i="5"/>
  <c r="E20" i="5"/>
  <c r="D19" i="5"/>
  <c r="D20" i="5"/>
  <c r="C20" i="5"/>
  <c r="I20" i="5"/>
  <c r="J20" i="5"/>
  <c r="B2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4" i="5"/>
  <c r="F25" i="5" l="1"/>
  <c r="G25" i="5" s="1"/>
  <c r="H25" i="5" s="1"/>
  <c r="K25" i="5" s="1"/>
  <c r="F23" i="5"/>
  <c r="G23" i="5" s="1"/>
  <c r="H23" i="5" s="1"/>
  <c r="K23" i="5" s="1"/>
  <c r="F24" i="5"/>
  <c r="G24" i="5" s="1"/>
  <c r="H24" i="5" s="1"/>
  <c r="K24" i="5" s="1"/>
  <c r="F21" i="5"/>
  <c r="G21" i="5" s="1"/>
  <c r="H21" i="5" s="1"/>
  <c r="K21" i="5" s="1"/>
  <c r="F22" i="5"/>
  <c r="G22" i="5" s="1"/>
  <c r="H22" i="5" s="1"/>
  <c r="K22" i="5" s="1"/>
  <c r="F20" i="5"/>
  <c r="G20" i="5" s="1"/>
  <c r="H20" i="5" s="1"/>
  <c r="K20" i="5" s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4" i="5"/>
  <c r="F5" i="5" l="1"/>
  <c r="G5" i="5" s="1"/>
  <c r="H5" i="5" s="1"/>
  <c r="K5" i="5" s="1"/>
  <c r="F16" i="5"/>
  <c r="G16" i="5" s="1"/>
  <c r="H16" i="5" s="1"/>
  <c r="K16" i="5" s="1"/>
  <c r="B32" i="5"/>
  <c r="F13" i="5"/>
  <c r="G13" i="5" s="1"/>
  <c r="H13" i="5" s="1"/>
  <c r="K13" i="5" s="1"/>
  <c r="F8" i="5"/>
  <c r="G8" i="5" s="1"/>
  <c r="H8" i="5" s="1"/>
  <c r="K8" i="5" s="1"/>
  <c r="F9" i="5"/>
  <c r="G9" i="5" s="1"/>
  <c r="H9" i="5" s="1"/>
  <c r="K9" i="5" s="1"/>
  <c r="F15" i="5"/>
  <c r="G15" i="5" s="1"/>
  <c r="H15" i="5" s="1"/>
  <c r="K15" i="5" s="1"/>
  <c r="F7" i="5"/>
  <c r="G7" i="5" s="1"/>
  <c r="H7" i="5" s="1"/>
  <c r="K7" i="5" s="1"/>
  <c r="F17" i="5"/>
  <c r="G17" i="5" s="1"/>
  <c r="H17" i="5" s="1"/>
  <c r="K17" i="5" s="1"/>
  <c r="F4" i="5"/>
  <c r="G4" i="5" s="1"/>
  <c r="F18" i="5"/>
  <c r="G18" i="5" s="1"/>
  <c r="H18" i="5" s="1"/>
  <c r="K18" i="5" s="1"/>
  <c r="F10" i="5"/>
  <c r="G10" i="5" s="1"/>
  <c r="H10" i="5" s="1"/>
  <c r="K10" i="5" s="1"/>
  <c r="F14" i="5"/>
  <c r="G14" i="5" s="1"/>
  <c r="H14" i="5" s="1"/>
  <c r="K14" i="5" s="1"/>
  <c r="F6" i="5"/>
  <c r="G6" i="5" s="1"/>
  <c r="H6" i="5" s="1"/>
  <c r="K6" i="5" s="1"/>
  <c r="B29" i="5"/>
  <c r="F12" i="5"/>
  <c r="G12" i="5" s="1"/>
  <c r="H12" i="5" s="1"/>
  <c r="K12" i="5" s="1"/>
  <c r="F11" i="5"/>
  <c r="G11" i="5" s="1"/>
  <c r="H11" i="5" s="1"/>
  <c r="K11" i="5" s="1"/>
  <c r="F19" i="5"/>
  <c r="G19" i="5" s="1"/>
  <c r="H19" i="5" s="1"/>
  <c r="K19" i="5" s="1"/>
  <c r="F29" i="5" l="1"/>
  <c r="H4" i="5"/>
  <c r="D29" i="5"/>
  <c r="D32" i="5" s="1"/>
  <c r="J30" i="5" l="1"/>
  <c r="H30" i="5"/>
  <c r="J29" i="5"/>
  <c r="H29" i="5"/>
  <c r="K4" i="5"/>
</calcChain>
</file>

<file path=xl/sharedStrings.xml><?xml version="1.0" encoding="utf-8"?>
<sst xmlns="http://schemas.openxmlformats.org/spreadsheetml/2006/main" count="67" uniqueCount="57">
  <si>
    <t>Coin</t>
  </si>
  <si>
    <t>Variation quantité possédée ($)</t>
  </si>
  <si>
    <t>Variation quantité possédée (%)</t>
  </si>
  <si>
    <t>Gains réalisés sur les ventes ($)</t>
  </si>
  <si>
    <t>Prix unitaire actuel ($)</t>
  </si>
  <si>
    <t>Evolution du cours sur 24h (%)</t>
  </si>
  <si>
    <t>Prix moyen d'achat ($)</t>
  </si>
  <si>
    <t>Prix moyen de vente ($)</t>
  </si>
  <si>
    <t xml:space="preserve">Quantité possédée </t>
  </si>
  <si>
    <t>Nombre d'achats</t>
  </si>
  <si>
    <t>Nombre de ventes</t>
  </si>
  <si>
    <t>Pair</t>
  </si>
  <si>
    <t>Evolution prix sur 24h (en %)</t>
  </si>
  <si>
    <t>Prix actuel</t>
  </si>
  <si>
    <t>Coin de transaction</t>
  </si>
  <si>
    <t>VISION DETAILLEE</t>
  </si>
  <si>
    <t>VISION CUMULEE</t>
  </si>
  <si>
    <t>INFORMATIONS GENERALES</t>
  </si>
  <si>
    <t>ACHATS</t>
  </si>
  <si>
    <t>VENTES</t>
  </si>
  <si>
    <t>AUTRES</t>
  </si>
  <si>
    <t>Date</t>
  </si>
  <si>
    <t>Type</t>
  </si>
  <si>
    <t xml:space="preserve">Quantité achetée </t>
  </si>
  <si>
    <t>Prix d'achat ($)</t>
  </si>
  <si>
    <t>Montant d'achat ($)</t>
  </si>
  <si>
    <t>Quantité vendue</t>
  </si>
  <si>
    <t>Prix de vente ($)</t>
  </si>
  <si>
    <t>Montant de vente ($)</t>
  </si>
  <si>
    <t xml:space="preserve">Quantité achetée au total </t>
  </si>
  <si>
    <t>Montant achat au total ($)</t>
  </si>
  <si>
    <t>Nombre d'achats effectués</t>
  </si>
  <si>
    <t xml:space="preserve">Quantité vendue au total </t>
  </si>
  <si>
    <t>Montant vente au total ($)</t>
  </si>
  <si>
    <t>Nombre de ventes effectuées</t>
  </si>
  <si>
    <t xml:space="preserve">Quantité possédée au total </t>
  </si>
  <si>
    <t>Profits réalisés sur les ventes</t>
  </si>
  <si>
    <t>Montant (en €)</t>
  </si>
  <si>
    <t>Montant (en $)</t>
  </si>
  <si>
    <t>Crypto</t>
  </si>
  <si>
    <t>Quantité</t>
  </si>
  <si>
    <t>Investissement $</t>
  </si>
  <si>
    <t>Valeur actuelle $</t>
  </si>
  <si>
    <t>Gain/Perte $</t>
  </si>
  <si>
    <t>ROI %</t>
  </si>
  <si>
    <t>Variation H24 %</t>
  </si>
  <si>
    <t>Prix actuel $</t>
  </si>
  <si>
    <t>ROI quotidien %</t>
  </si>
  <si>
    <t>Coût</t>
  </si>
  <si>
    <t>Gain/Perte</t>
  </si>
  <si>
    <t>Holding</t>
  </si>
  <si>
    <t>Pire rendement</t>
  </si>
  <si>
    <t>Meilleur rendement</t>
  </si>
  <si>
    <t>ROI Total</t>
  </si>
  <si>
    <t>Première transaction</t>
  </si>
  <si>
    <t>Dernière transaction</t>
  </si>
  <si>
    <t>Variation 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</si>
</sst>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yyyy\-mm\-dd\ hh:mm:ss"/>
    <numFmt numFmtId="166" formatCode="_-[$$-409]* #,##0.00_ ;_-[$$-409]* \-#,##0.00\ ;_-[$$-409]* &quot;-&quot;??_ ;_-@_ "/>
    <numFmt numFmtId="167" formatCode="_-* #,##0.00\ [$€-40C]_-;\-* #,##0.00\ [$€-40C]_-;_-* &quot;-&quot;??\ [$€-40C]_-;_-@_-"/>
    <numFmt numFmtId="168" formatCode="_-[$$-409]* #,##0.0000_ ;_-[$$-409]* \-#,##0.0000\ ;_-[$$-409]* &quot;-&quot;??_ ;_-@_ "/>
    <numFmt numFmtId="169" formatCode="_-[$$-409]* #,##0.00000_ ;_-[$$-409]* \-#,##0.00000\ ;_-[$$-409]* &quot;-&quot;??_ ;_-@_ "/>
    <numFmt numFmtId="170" formatCode="0.0%"/>
    <numFmt numFmtId="171" formatCode="_-[$$-409]* #,##0.000_ ;_-[$$-409]* \-#,##0.0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6E6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4" fontId="2" fillId="0" borderId="0"/>
    <xf numFmtId="44" fontId="2" fillId="0" borderId="0"/>
    <xf numFmtId="0" fontId="2" fillId="0" borderId="0"/>
    <xf numFmtId="164" fontId="2" fillId="0" borderId="0"/>
    <xf numFmtId="44" fontId="2" fillId="0" borderId="0"/>
    <xf numFmtId="9" fontId="2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9" fontId="0" fillId="0" borderId="0" xfId="6" applyFont="1"/>
    <xf numFmtId="166" fontId="0" fillId="0" borderId="0" xfId="0" applyNumberFormat="1"/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 applyAlignment="1">
      <alignment horizontal="left"/>
    </xf>
    <xf numFmtId="0" fontId="3" fillId="0" borderId="0" xfId="0" applyFont="1"/>
    <xf numFmtId="9" fontId="3" fillId="0" borderId="0" xfId="6" applyFont="1"/>
    <xf numFmtId="166" fontId="3" fillId="0" borderId="0" xfId="0" applyNumberFormat="1" applyFont="1"/>
    <xf numFmtId="167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168" fontId="1" fillId="0" borderId="2" xfId="0" applyNumberFormat="1" applyFont="1" applyBorder="1" applyAlignment="1">
      <alignment horizontal="center" vertical="top"/>
    </xf>
    <xf numFmtId="165" fontId="0" fillId="0" borderId="0" xfId="0" applyNumberFormat="1"/>
    <xf numFmtId="0" fontId="0" fillId="9" borderId="0" xfId="0" applyFill="1"/>
    <xf numFmtId="14" fontId="0" fillId="9" borderId="0" xfId="0" applyNumberFormat="1" applyFill="1"/>
    <xf numFmtId="166" fontId="0" fillId="9" borderId="0" xfId="0" applyNumberFormat="1" applyFill="1"/>
    <xf numFmtId="170" fontId="0" fillId="9" borderId="0" xfId="6" applyNumberFormat="1" applyFont="1" applyFill="1"/>
    <xf numFmtId="170" fontId="2" fillId="9" borderId="0" xfId="6" applyNumberFormat="1" applyFill="1"/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66" fontId="6" fillId="9" borderId="1" xfId="0" applyNumberFormat="1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170" fontId="5" fillId="8" borderId="5" xfId="0" applyNumberFormat="1" applyFont="1" applyFill="1" applyBorder="1" applyAlignment="1">
      <alignment horizontal="center"/>
    </xf>
    <xf numFmtId="171" fontId="0" fillId="9" borderId="0" xfId="0" applyNumberFormat="1" applyFill="1"/>
    <xf numFmtId="2" fontId="0" fillId="9" borderId="0" xfId="6" applyNumberFormat="1" applyFont="1" applyFill="1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2" fontId="2" fillId="9" borderId="0" xfId="6" applyNumberFormat="1" applyFill="1"/>
    <xf numFmtId="170" fontId="9" fillId="9" borderId="0" xfId="6" applyNumberFormat="1" applyFont="1" applyFill="1"/>
    <xf numFmtId="10" fontId="6" fillId="9" borderId="1" xfId="6" applyNumberFormat="1" applyFont="1" applyFill="1" applyBorder="1" applyAlignment="1">
      <alignment horizontal="center"/>
    </xf>
    <xf numFmtId="0" fontId="0" fillId="0" borderId="0" xfId="0"/>
    <xf numFmtId="0" fontId="0" fillId="9" borderId="0" xfId="0" applyNumberFormat="1" applyFill="1"/>
    <xf numFmtId="0" fontId="10" fillId="10" borderId="0" xfId="0" applyFont="1" applyFill="1" applyAlignment="1">
      <alignment horizontal="center"/>
    </xf>
    <xf numFmtId="0" fontId="0" fillId="0" borderId="0" xfId="0"/>
    <xf numFmtId="0" fontId="5" fillId="8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0" fillId="5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</cellXfs>
  <cellStyles count="7">
    <cellStyle name="Milliers 2" xfId="4" xr:uid="{00000000-0005-0000-0000-000000000000}"/>
    <cellStyle name="Milliers 3" xfId="1" xr:uid="{00000000-0005-0000-0000-000001000000}"/>
    <cellStyle name="Monétaire 2" xfId="5" xr:uid="{00000000-0005-0000-0000-000002000000}"/>
    <cellStyle name="Monétaire 3" xfId="2" xr:uid="{00000000-0005-0000-0000-000003000000}"/>
    <cellStyle name="Normal" xfId="0" builtinId="0"/>
    <cellStyle name="Pourcentage" xfId="6" builtinId="5"/>
    <cellStyle name="Pourcentage 2" xfId="3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.0%"/>
      <fill>
        <patternFill patternType="solid">
          <fgColor indexed="64"/>
          <bgColor theme="7" tint="0.79998168889431442"/>
        </patternFill>
      </fill>
    </dxf>
    <dxf>
      <numFmt numFmtId="171" formatCode="_-[$$-409]* #,##0.000_ ;_-[$$-409]* \-#,##0.000\ ;_-[$$-409]* &quot;-&quot;??_ ;_-@_ 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170" formatCode="0.0%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rPr>
              <a:t>Répartition du portefeuille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635960398567201"/>
          <c:y val="0.11327293765698644"/>
          <c:w val="0.59624328873784394"/>
          <c:h val="0.84371630965484157"/>
        </c:manualLayout>
      </c:layout>
      <c:doughnut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b="1"/>
              <a:t>Profits</a:t>
            </a:r>
            <a:r>
              <a:rPr lang="fr-FR" b="1" baseline="0"/>
              <a:t> et investissements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Résumé!$E$3</c:f>
              <c:strCache>
                <c:ptCount val="1"/>
                <c:pt idx="0">
                  <c:v>Investissement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Résumé!$B$4:$B$25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cat>
          <c:val>
            <c:numRef>
              <c:f>Résumé!$E$4:$E$25</c:f>
              <c:numCache>
                <c:formatCode>_-[$$-409]* #\ ##0.00_ ;_-[$$-409]* \-#\ ##0.00\ ;_-[$$-409]* "-"??_ ;_-@_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F4A-8A26-0D3073F2256A}"/>
            </c:ext>
          </c:extLst>
        </c:ser>
        <c:ser>
          <c:idx val="1"/>
          <c:order val="1"/>
          <c:tx>
            <c:strRef>
              <c:f>Résumé!$G$3</c:f>
              <c:strCache>
                <c:ptCount val="1"/>
                <c:pt idx="0">
                  <c:v>Gain/Perte 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Résumé!$B$4:$B$25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cat>
          <c:val>
            <c:numRef>
              <c:f>Résumé!$G$4:$G$25</c:f>
              <c:numCache>
                <c:formatCode>_-[$$-409]* #\ ##0.00_ ;_-[$$-409]* \-#\ ##0.00\ ;_-[$$-409]* "-"??_ ;_-@_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F4A-8A26-0D3073F2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036016"/>
        <c:axId val="-2067045264"/>
      </c:barChart>
      <c:catAx>
        <c:axId val="-20670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5264"/>
        <c:crosses val="autoZero"/>
        <c:auto val="1"/>
        <c:lblAlgn val="ctr"/>
        <c:lblOffset val="100"/>
        <c:noMultiLvlLbl val="0"/>
      </c:catAx>
      <c:valAx>
        <c:axId val="-20670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Résumé!$H$3</c:f>
              <c:strCache>
                <c:ptCount val="1"/>
                <c:pt idx="0">
                  <c:v>ROI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0.13856209150326798"/>
                  <c:y val="6.974082283156292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25-4A76-86AA-D2F2DB098B0F}"/>
                </c:ext>
              </c:extLst>
            </c:dLbl>
            <c:dLbl>
              <c:idx val="9"/>
              <c:layout>
                <c:manualLayout>
                  <c:x val="-0.10457516339869281"/>
                  <c:y val="-6.974082283156292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5-4A76-86AA-D2F2DB098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Résumé!$B$4:$B$25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cat>
          <c:val>
            <c:numRef>
              <c:f>Résumé!$H$4:$H$25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A76-86AA-D2F2DB098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7043632"/>
        <c:axId val="-2067042544"/>
      </c:barChart>
      <c:catAx>
        <c:axId val="-206704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2544"/>
        <c:crosses val="autoZero"/>
        <c:auto val="1"/>
        <c:lblAlgn val="ctr"/>
        <c:lblOffset val="100"/>
        <c:noMultiLvlLbl val="0"/>
      </c:catAx>
      <c:valAx>
        <c:axId val="-206704254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-20670436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+mj-lt"/>
              </a:rPr>
              <a:t>Répartition du portefeuille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930034355461664"/>
          <c:y val="0.13659052482970457"/>
          <c:w val="0.56848925591618116"/>
          <c:h val="0.80646998048215746"/>
        </c:manualLayout>
      </c:layout>
      <c:doughnutChart>
        <c:varyColors val="1"/>
        <c:ser>
          <c:idx val="0"/>
          <c:order val="0"/>
          <c:tx>
            <c:strRef>
              <c:f>Résumé!$F$3</c:f>
              <c:strCache>
                <c:ptCount val="1"/>
                <c:pt idx="0">
                  <c:v>Valeur actuelle $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D-4AC3-86B3-B18853FF426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D-4AC3-86B3-B18853FF426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DD-4AC3-86B3-B18853FF426B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DD-4AC3-86B3-B18853FF426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DD-4AC3-86B3-B18853FF426B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DD-4AC3-86B3-B18853FF426B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DD-4AC3-86B3-B18853FF426B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DD-4AC3-86B3-B18853FF426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DD-4AC3-86B3-B18853FF426B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DD-4AC3-86B3-B18853FF426B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DD-4AC3-86B3-B18853FF426B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DD-4AC3-86B3-B18853FF426B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0DD-4AC3-86B3-B18853FF426B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0DD-4AC3-86B3-B18853FF426B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0DD-4AC3-86B3-B18853FF426B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DD-4AC3-86B3-B18853FF426B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35-4018-9F5F-069CC51E7F50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35-4018-9F5F-069CC51E7F50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35-4018-9F5F-069CC51E7F50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35-4018-9F5F-069CC51E7F50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FE0-46B8-87C7-2889A4EFB980}"/>
              </c:ext>
            </c:extLst>
          </c:dPt>
          <c:dPt>
            <c:idx val="21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59E-44A5-92DB-4112D377ACCE}"/>
              </c:ext>
            </c:extLst>
          </c:dPt>
          <c:dPt>
            <c:idx val="22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D30-44E5-9AE7-F08BAC931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2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Résumé!$B$4:$B$25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cat>
          <c:val>
            <c:numRef>
              <c:f>Résumé!$F$4:$F$25</c:f>
              <c:numCache>
                <c:formatCode>_-[$$-409]* #\ ##0.00_ ;_-[$$-409]* \-#\ ##0.00\ ;_-[$$-409]* "-"??_ ;_-@_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0DD-4AC3-86B3-B18853FF426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1390650</xdr:colOff>
      <xdr:row>33</xdr:row>
      <xdr:rowOff>9525</xdr:rowOff>
    </xdr:from>
    <xdr:to>
      <xdr:col>10</xdr:col>
      <xdr:colOff>876300</xdr:colOff>
      <xdr:row>56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34</xdr:row>
      <xdr:rowOff>100012</xdr:rowOff>
    </xdr:from>
    <xdr:to>
      <xdr:col>3</xdr:col>
      <xdr:colOff>971550</xdr:colOff>
      <xdr:row>50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1628775</xdr:colOff>
      <xdr:row>36</xdr:row>
      <xdr:rowOff>147636</xdr:rowOff>
    </xdr:from>
    <xdr:to>
      <xdr:col>6</xdr:col>
      <xdr:colOff>1400175</xdr:colOff>
      <xdr:row>54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1228724</xdr:colOff>
      <xdr:row>34</xdr:row>
      <xdr:rowOff>147637</xdr:rowOff>
    </xdr:from>
    <xdr:to>
      <xdr:col>11</xdr:col>
      <xdr:colOff>304799</xdr:colOff>
      <xdr:row>55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5" displayName="Tableau15" ref="B3:K25" totalsRowShown="0" headerRowDxfId="11" dataDxfId="10">
  <autoFilter ref="B3:K25" xr:uid="{9E1AE481-427A-41EB-8298-6ADD533F39E9}"/>
  <tableColumns count="10">
    <tableColumn id="1" xr3:uid="{00000000-0010-0000-0000-000001000000}" name="Crypto" dataDxfId="9">
      <calculatedColumnFormula>'Historique par crypto'!A2</calculatedColumnFormula>
    </tableColumn>
    <tableColumn id="2" xr3:uid="{00000000-0010-0000-0000-000002000000}" name="Quantité" dataDxfId="8">
      <calculatedColumnFormula>'Historique par crypto'!I2</calculatedColumnFormula>
    </tableColumn>
    <tableColumn id="3" xr3:uid="{00000000-0010-0000-0000-000003000000}" name="Date" dataDxfId="7">
      <calculatedColumnFormula>'Historique par crypto'!L2</calculatedColumnFormula>
    </tableColumn>
    <tableColumn id="4" xr3:uid="{00000000-0010-0000-0000-000004000000}" name="Investissement $" dataDxfId="6">
      <calculatedColumnFormula>'Historique par crypto'!I2*'Historique par crypto'!G2</calculatedColumnFormula>
    </tableColumn>
    <tableColumn id="5" xr3:uid="{00000000-0010-0000-0000-000005000000}" name="Valeur actuelle $" dataDxfId="5">
      <calculatedColumnFormula>Tableau15[[#This Row],[Quantité]]*Tableau15[[#This Row],[Prix actuel $]]</calculatedColumnFormula>
    </tableColumn>
    <tableColumn id="6" xr3:uid="{00000000-0010-0000-0000-000006000000}" name="Gain/Perte $" dataDxfId="4">
      <calculatedColumnFormula>Tableau15[[#This Row],[Valeur actuelle $]]-Tableau15[[#This Row],[Investissement $]]</calculatedColumnFormula>
    </tableColumn>
    <tableColumn id="7" xr3:uid="{00000000-0010-0000-0000-000007000000}" name="ROI %" dataDxfId="3" dataCellStyle="Pourcentage">
      <calculatedColumnFormula>Tableau15[[#This Row],[Gain/Perte $]]/Tableau15[[#This Row],[Investissement $]]</calculatedColumnFormula>
    </tableColumn>
    <tableColumn id="8" xr3:uid="{00000000-0010-0000-0000-000008000000}" name="Variation H24 %" dataDxfId="2" dataCellStyle="Pourcentage">
      <calculatedColumnFormula>'Historique par crypto'!F2</calculatedColumnFormula>
    </tableColumn>
    <tableColumn id="9" xr3:uid="{00000000-0010-0000-0000-000009000000}" name="Prix actuel $" dataDxfId="1">
      <calculatedColumnFormula>'Historique par crypto'!E2</calculatedColumnFormula>
    </tableColumn>
    <tableColumn id="10" xr3:uid="{00000000-0010-0000-0000-00000A000000}" name="ROI quotidien %" dataDxfId="0" dataCellStyle="Pourcentage">
      <calculatedColumnFormula>Tableau15[[#This Row],[ROI %]]/(TODAY()-Tableau15[[#This Row],[Date]])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3"/>
  <sheetViews>
    <sheetView tabSelected="1" workbookViewId="0">
      <selection activeCell="A26" sqref="A26:XFD26"/>
    </sheetView>
  </sheetViews>
  <sheetFormatPr baseColWidth="10" defaultRowHeight="15" x14ac:dyDescent="0.25"/>
  <cols>
    <col min="2" max="11" width="25.42578125" customWidth="1"/>
  </cols>
  <sheetData>
    <row r="1" spans="1:15" ht="18.7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5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8.75" x14ac:dyDescent="0.3">
      <c r="A3" s="17"/>
      <c r="B3" s="37" t="s">
        <v>39</v>
      </c>
      <c r="C3" s="37" t="s">
        <v>40</v>
      </c>
      <c r="D3" s="37" t="s">
        <v>21</v>
      </c>
      <c r="E3" s="37" t="s">
        <v>41</v>
      </c>
      <c r="F3" s="37" t="s">
        <v>42</v>
      </c>
      <c r="G3" s="37" t="s">
        <v>43</v>
      </c>
      <c r="H3" s="37" t="s">
        <v>44</v>
      </c>
      <c r="I3" s="37" t="s">
        <v>45</v>
      </c>
      <c r="J3" s="37" t="s">
        <v>46</v>
      </c>
      <c r="K3" s="37" t="s">
        <v>47</v>
      </c>
      <c r="L3" s="17"/>
      <c r="M3" s="17"/>
      <c r="N3" s="17"/>
      <c r="O3" s="17"/>
    </row>
    <row r="4" spans="1:15" x14ac:dyDescent="0.25">
      <c r="A4" s="17"/>
      <c r="B4" s="17">
        <f>'Historique par crypto'!A2</f>
        <v>0</v>
      </c>
      <c r="C4" s="17">
        <f>'Historique par crypto'!I2</f>
        <v>0</v>
      </c>
      <c r="D4" s="18">
        <f>'Historique par crypto'!L2</f>
        <v>0</v>
      </c>
      <c r="E4" s="19">
        <f>'Historique par crypto'!I2*'Historique par crypto'!G2</f>
        <v>0</v>
      </c>
      <c r="F4" s="19">
        <f>Tableau15[[#This Row],[Quantité]]*Tableau15[[#This Row],[Prix actuel $]]</f>
        <v>0</v>
      </c>
      <c r="G4" s="19">
        <f>Tableau15[[#This Row],[Valeur actuelle $]]-Tableau15[[#This Row],[Investissement $]]</f>
        <v>0</v>
      </c>
      <c r="H4" s="20" t="e">
        <f>Tableau15[[#This Row],[Gain/Perte $]]/Tableau15[[#This Row],[Investissement $]]</f>
        <v>#DIV/0!</v>
      </c>
      <c r="I4" s="29">
        <f>'Historique par crypto'!F2</f>
        <v>0</v>
      </c>
      <c r="J4" s="28">
        <f>'Historique par crypto'!E2</f>
        <v>0</v>
      </c>
      <c r="K4" s="20" t="e">
        <f ca="1">Tableau15[[#This Row],[ROI %]]/(TODAY()-Tableau15[[#This Row],[Date]])</f>
        <v>#DIV/0!</v>
      </c>
      <c r="L4" s="17"/>
      <c r="M4" s="17"/>
      <c r="N4" s="17"/>
      <c r="O4" s="17"/>
    </row>
    <row r="5" spans="1:15" x14ac:dyDescent="0.25">
      <c r="A5" s="17"/>
      <c r="B5" s="17">
        <f>'Historique par crypto'!A3</f>
        <v>0</v>
      </c>
      <c r="C5" s="17">
        <f>'Historique par crypto'!I3</f>
        <v>0</v>
      </c>
      <c r="D5" s="18">
        <f>'Historique par crypto'!L3</f>
        <v>0</v>
      </c>
      <c r="E5" s="19">
        <f>'Historique par crypto'!I3*'Historique par crypto'!G3</f>
        <v>0</v>
      </c>
      <c r="F5" s="19">
        <f>Tableau15[[#This Row],[Quantité]]*Tableau15[[#This Row],[Prix actuel $]]</f>
        <v>0</v>
      </c>
      <c r="G5" s="19">
        <f>Tableau15[[#This Row],[Valeur actuelle $]]-Tableau15[[#This Row],[Investissement $]]</f>
        <v>0</v>
      </c>
      <c r="H5" s="20" t="e">
        <f>Tableau15[[#This Row],[Gain/Perte $]]/Tableau15[[#This Row],[Investissement $]]</f>
        <v>#DIV/0!</v>
      </c>
      <c r="I5" s="29">
        <f>'Historique par crypto'!F3</f>
        <v>0</v>
      </c>
      <c r="J5" s="28">
        <f>'Historique par crypto'!E3</f>
        <v>0</v>
      </c>
      <c r="K5" s="20" t="e">
        <f ca="1">Tableau15[[#This Row],[ROI %]]/(TODAY()-Tableau15[[#This Row],[Date]])</f>
        <v>#DIV/0!</v>
      </c>
      <c r="L5" s="17"/>
      <c r="M5" s="17"/>
      <c r="N5" s="17"/>
      <c r="O5" s="17"/>
    </row>
    <row r="6" spans="1:15" x14ac:dyDescent="0.25">
      <c r="A6" s="17"/>
      <c r="B6" s="17">
        <f>'Historique par crypto'!A4</f>
        <v>0</v>
      </c>
      <c r="C6" s="17">
        <f>'Historique par crypto'!I4</f>
        <v>0</v>
      </c>
      <c r="D6" s="18">
        <f>'Historique par crypto'!L4</f>
        <v>0</v>
      </c>
      <c r="E6" s="19">
        <f>'Historique par crypto'!I4*'Historique par crypto'!G4</f>
        <v>0</v>
      </c>
      <c r="F6" s="19">
        <f>Tableau15[[#This Row],[Quantité]]*Tableau15[[#This Row],[Prix actuel $]]</f>
        <v>0</v>
      </c>
      <c r="G6" s="19">
        <f>Tableau15[[#This Row],[Valeur actuelle $]]-Tableau15[[#This Row],[Investissement $]]</f>
        <v>0</v>
      </c>
      <c r="H6" s="20" t="e">
        <f>Tableau15[[#This Row],[Gain/Perte $]]/Tableau15[[#This Row],[Investissement $]]</f>
        <v>#DIV/0!</v>
      </c>
      <c r="I6" s="29">
        <f>'Historique par crypto'!F4</f>
        <v>0</v>
      </c>
      <c r="J6" s="28">
        <f>'Historique par crypto'!E4</f>
        <v>0</v>
      </c>
      <c r="K6" s="20" t="e">
        <f ca="1">Tableau15[[#This Row],[ROI %]]/(TODAY()-Tableau15[[#This Row],[Date]])</f>
        <v>#DIV/0!</v>
      </c>
      <c r="L6" s="17"/>
      <c r="M6" s="17"/>
      <c r="N6" s="17"/>
      <c r="O6" s="17"/>
    </row>
    <row r="7" spans="1:15" x14ac:dyDescent="0.25">
      <c r="A7" s="17"/>
      <c r="B7" s="17">
        <f>'Historique par crypto'!A5</f>
        <v>0</v>
      </c>
      <c r="C7" s="17">
        <f>'Historique par crypto'!I5</f>
        <v>0</v>
      </c>
      <c r="D7" s="18">
        <f>'Historique par crypto'!L5</f>
        <v>0</v>
      </c>
      <c r="E7" s="19">
        <f>'Historique par crypto'!I5*'Historique par crypto'!G5</f>
        <v>0</v>
      </c>
      <c r="F7" s="19">
        <f>Tableau15[[#This Row],[Quantité]]*Tableau15[[#This Row],[Prix actuel $]]</f>
        <v>0</v>
      </c>
      <c r="G7" s="19">
        <f>Tableau15[[#This Row],[Valeur actuelle $]]-Tableau15[[#This Row],[Investissement $]]</f>
        <v>0</v>
      </c>
      <c r="H7" s="20" t="e">
        <f>Tableau15[[#This Row],[Gain/Perte $]]/Tableau15[[#This Row],[Investissement $]]</f>
        <v>#DIV/0!</v>
      </c>
      <c r="I7" s="29">
        <f>'Historique par crypto'!F5</f>
        <v>0</v>
      </c>
      <c r="J7" s="28">
        <f>'Historique par crypto'!E5</f>
        <v>0</v>
      </c>
      <c r="K7" s="20" t="e">
        <f ca="1">Tableau15[[#This Row],[ROI %]]/(TODAY()-Tableau15[[#This Row],[Date]])</f>
        <v>#DIV/0!</v>
      </c>
      <c r="L7" s="17"/>
      <c r="M7" s="17"/>
      <c r="N7" s="17"/>
      <c r="O7" s="17"/>
    </row>
    <row r="8" spans="1:15" x14ac:dyDescent="0.25">
      <c r="A8" s="17"/>
      <c r="B8" s="17">
        <f>'Historique par crypto'!A6</f>
        <v>0</v>
      </c>
      <c r="C8" s="17">
        <f>'Historique par crypto'!I6</f>
        <v>0</v>
      </c>
      <c r="D8" s="18">
        <f>'Historique par crypto'!L6</f>
        <v>0</v>
      </c>
      <c r="E8" s="19">
        <f>'Historique par crypto'!I6*'Historique par crypto'!G6</f>
        <v>0</v>
      </c>
      <c r="F8" s="19">
        <f>Tableau15[[#This Row],[Quantité]]*Tableau15[[#This Row],[Prix actuel $]]</f>
        <v>0</v>
      </c>
      <c r="G8" s="19">
        <f>Tableau15[[#This Row],[Valeur actuelle $]]-Tableau15[[#This Row],[Investissement $]]</f>
        <v>0</v>
      </c>
      <c r="H8" s="20" t="e">
        <f>Tableau15[[#This Row],[Gain/Perte $]]/Tableau15[[#This Row],[Investissement $]]</f>
        <v>#DIV/0!</v>
      </c>
      <c r="I8" s="29">
        <f>'Historique par crypto'!F6</f>
        <v>0</v>
      </c>
      <c r="J8" s="28">
        <f>'Historique par crypto'!E6</f>
        <v>0</v>
      </c>
      <c r="K8" s="20" t="e">
        <f ca="1">Tableau15[[#This Row],[ROI %]]/(TODAY()-Tableau15[[#This Row],[Date]])</f>
        <v>#DIV/0!</v>
      </c>
      <c r="L8" s="17"/>
      <c r="M8" s="17"/>
      <c r="N8" s="17"/>
      <c r="O8" s="17"/>
    </row>
    <row r="9" spans="1:15" x14ac:dyDescent="0.25">
      <c r="A9" s="17"/>
      <c r="B9" s="17">
        <f>'Historique par crypto'!A7</f>
        <v>0</v>
      </c>
      <c r="C9" s="17">
        <f>'Historique par crypto'!I7</f>
        <v>0</v>
      </c>
      <c r="D9" s="18">
        <f>'Historique par crypto'!L7</f>
        <v>0</v>
      </c>
      <c r="E9" s="19">
        <f>'Historique par crypto'!I7*'Historique par crypto'!G7</f>
        <v>0</v>
      </c>
      <c r="F9" s="19">
        <f>Tableau15[[#This Row],[Quantité]]*Tableau15[[#This Row],[Prix actuel $]]</f>
        <v>0</v>
      </c>
      <c r="G9" s="19">
        <f>Tableau15[[#This Row],[Valeur actuelle $]]-Tableau15[[#This Row],[Investissement $]]</f>
        <v>0</v>
      </c>
      <c r="H9" s="20" t="e">
        <f>Tableau15[[#This Row],[Gain/Perte $]]/Tableau15[[#This Row],[Investissement $]]</f>
        <v>#DIV/0!</v>
      </c>
      <c r="I9" s="29">
        <f>'Historique par crypto'!F7</f>
        <v>0</v>
      </c>
      <c r="J9" s="28">
        <f>'Historique par crypto'!E7</f>
        <v>0</v>
      </c>
      <c r="K9" s="20" t="e">
        <f ca="1">Tableau15[[#This Row],[ROI %]]/(TODAY()-Tableau15[[#This Row],[Date]])</f>
        <v>#DIV/0!</v>
      </c>
      <c r="L9" s="17"/>
      <c r="M9" s="17"/>
      <c r="N9" s="17"/>
      <c r="O9" s="17"/>
    </row>
    <row r="10" spans="1:15" x14ac:dyDescent="0.25">
      <c r="A10" s="17"/>
      <c r="B10" s="17">
        <f>'Historique par crypto'!A8</f>
        <v>0</v>
      </c>
      <c r="C10" s="17">
        <f>'Historique par crypto'!I8</f>
        <v>0</v>
      </c>
      <c r="D10" s="18">
        <f>'Historique par crypto'!L8</f>
        <v>0</v>
      </c>
      <c r="E10" s="19">
        <f>'Historique par crypto'!I8*'Historique par crypto'!G8</f>
        <v>0</v>
      </c>
      <c r="F10" s="19">
        <f>Tableau15[[#This Row],[Quantité]]*Tableau15[[#This Row],[Prix actuel $]]</f>
        <v>0</v>
      </c>
      <c r="G10" s="19">
        <f>Tableau15[[#This Row],[Valeur actuelle $]]-Tableau15[[#This Row],[Investissement $]]</f>
        <v>0</v>
      </c>
      <c r="H10" s="20" t="e">
        <f>Tableau15[[#This Row],[Gain/Perte $]]/Tableau15[[#This Row],[Investissement $]]</f>
        <v>#DIV/0!</v>
      </c>
      <c r="I10" s="29">
        <f>'Historique par crypto'!F8</f>
        <v>0</v>
      </c>
      <c r="J10" s="28">
        <f>'Historique par crypto'!E8</f>
        <v>0</v>
      </c>
      <c r="K10" s="20" t="e">
        <f ca="1">Tableau15[[#This Row],[ROI %]]/(TODAY()-Tableau15[[#This Row],[Date]])</f>
        <v>#DIV/0!</v>
      </c>
      <c r="L10" s="17"/>
      <c r="M10" s="17"/>
      <c r="N10" s="17"/>
      <c r="O10" s="17"/>
    </row>
    <row r="11" spans="1:15" x14ac:dyDescent="0.25">
      <c r="A11" s="17"/>
      <c r="B11" s="17">
        <f>'Historique par crypto'!A9</f>
        <v>0</v>
      </c>
      <c r="C11" s="17">
        <f>'Historique par crypto'!I9</f>
        <v>0</v>
      </c>
      <c r="D11" s="18">
        <f>'Historique par crypto'!L9</f>
        <v>0</v>
      </c>
      <c r="E11" s="19">
        <f>'Historique par crypto'!I9*'Historique par crypto'!G9</f>
        <v>0</v>
      </c>
      <c r="F11" s="19">
        <f>Tableau15[[#This Row],[Quantité]]*Tableau15[[#This Row],[Prix actuel $]]</f>
        <v>0</v>
      </c>
      <c r="G11" s="19">
        <f>Tableau15[[#This Row],[Valeur actuelle $]]-Tableau15[[#This Row],[Investissement $]]</f>
        <v>0</v>
      </c>
      <c r="H11" s="20" t="e">
        <f>Tableau15[[#This Row],[Gain/Perte $]]/Tableau15[[#This Row],[Investissement $]]</f>
        <v>#DIV/0!</v>
      </c>
      <c r="I11" s="29">
        <f>'Historique par crypto'!F9</f>
        <v>0</v>
      </c>
      <c r="J11" s="28">
        <f>'Historique par crypto'!E9</f>
        <v>0</v>
      </c>
      <c r="K11" s="20" t="e">
        <f ca="1">Tableau15[[#This Row],[ROI %]]/(TODAY()-Tableau15[[#This Row],[Date]])</f>
        <v>#DIV/0!</v>
      </c>
      <c r="L11" s="17"/>
      <c r="M11" s="17"/>
      <c r="N11" s="17"/>
      <c r="O11" s="17"/>
    </row>
    <row r="12" spans="1:15" x14ac:dyDescent="0.25">
      <c r="A12" s="17"/>
      <c r="B12" s="17">
        <f>'Historique par crypto'!A10</f>
        <v>0</v>
      </c>
      <c r="C12" s="17">
        <f>'Historique par crypto'!I10</f>
        <v>0</v>
      </c>
      <c r="D12" s="18">
        <f>'Historique par crypto'!L10</f>
        <v>0</v>
      </c>
      <c r="E12" s="19">
        <f>'Historique par crypto'!I10*'Historique par crypto'!G10</f>
        <v>0</v>
      </c>
      <c r="F12" s="19">
        <f>Tableau15[[#This Row],[Quantité]]*Tableau15[[#This Row],[Prix actuel $]]</f>
        <v>0</v>
      </c>
      <c r="G12" s="19">
        <f>Tableau15[[#This Row],[Valeur actuelle $]]-Tableau15[[#This Row],[Investissement $]]</f>
        <v>0</v>
      </c>
      <c r="H12" s="20" t="e">
        <f>Tableau15[[#This Row],[Gain/Perte $]]/Tableau15[[#This Row],[Investissement $]]</f>
        <v>#DIV/0!</v>
      </c>
      <c r="I12" s="29">
        <f>'Historique par crypto'!F10</f>
        <v>0</v>
      </c>
      <c r="J12" s="28">
        <f>'Historique par crypto'!E10</f>
        <v>0</v>
      </c>
      <c r="K12" s="20" t="e">
        <f ca="1">Tableau15[[#This Row],[ROI %]]/(TODAY()-Tableau15[[#This Row],[Date]])</f>
        <v>#DIV/0!</v>
      </c>
      <c r="L12" s="17"/>
      <c r="M12" s="17"/>
      <c r="N12" s="17"/>
      <c r="O12" s="17"/>
    </row>
    <row r="13" spans="1:15" x14ac:dyDescent="0.25">
      <c r="A13" s="17"/>
      <c r="B13" s="17">
        <f>'Historique par crypto'!A11</f>
        <v>0</v>
      </c>
      <c r="C13" s="17">
        <f>'Historique par crypto'!I11</f>
        <v>0</v>
      </c>
      <c r="D13" s="18">
        <f>'Historique par crypto'!L11</f>
        <v>0</v>
      </c>
      <c r="E13" s="19">
        <f>'Historique par crypto'!I11*'Historique par crypto'!G11</f>
        <v>0</v>
      </c>
      <c r="F13" s="19">
        <f>Tableau15[[#This Row],[Quantité]]*Tableau15[[#This Row],[Prix actuel $]]</f>
        <v>0</v>
      </c>
      <c r="G13" s="19">
        <f>Tableau15[[#This Row],[Valeur actuelle $]]-Tableau15[[#This Row],[Investissement $]]</f>
        <v>0</v>
      </c>
      <c r="H13" s="20" t="e">
        <f>Tableau15[[#This Row],[Gain/Perte $]]/Tableau15[[#This Row],[Investissement $]]</f>
        <v>#DIV/0!</v>
      </c>
      <c r="I13" s="29">
        <f>'Historique par crypto'!F11</f>
        <v>0</v>
      </c>
      <c r="J13" s="28">
        <f>'Historique par crypto'!E11</f>
        <v>0</v>
      </c>
      <c r="K13" s="20" t="e">
        <f ca="1">Tableau15[[#This Row],[ROI %]]/(TODAY()-Tableau15[[#This Row],[Date]])</f>
        <v>#DIV/0!</v>
      </c>
      <c r="L13" s="17"/>
      <c r="M13" s="17"/>
      <c r="N13" s="17"/>
      <c r="O13" s="17"/>
    </row>
    <row r="14" spans="1:15" x14ac:dyDescent="0.25">
      <c r="A14" s="17"/>
      <c r="B14" s="17">
        <f>'Historique par crypto'!A12</f>
        <v>0</v>
      </c>
      <c r="C14" s="17">
        <f>'Historique par crypto'!I12</f>
        <v>0</v>
      </c>
      <c r="D14" s="18">
        <f>'Historique par crypto'!L12</f>
        <v>0</v>
      </c>
      <c r="E14" s="19">
        <f>'Historique par crypto'!I12*'Historique par crypto'!G12</f>
        <v>0</v>
      </c>
      <c r="F14" s="19">
        <f>Tableau15[[#This Row],[Quantité]]*Tableau15[[#This Row],[Prix actuel $]]</f>
        <v>0</v>
      </c>
      <c r="G14" s="19">
        <f>Tableau15[[#This Row],[Valeur actuelle $]]-Tableau15[[#This Row],[Investissement $]]</f>
        <v>0</v>
      </c>
      <c r="H14" s="20" t="e">
        <f>Tableau15[[#This Row],[Gain/Perte $]]/Tableau15[[#This Row],[Investissement $]]</f>
        <v>#DIV/0!</v>
      </c>
      <c r="I14" s="29">
        <f>'Historique par crypto'!F12</f>
        <v>0</v>
      </c>
      <c r="J14" s="28">
        <f>'Historique par crypto'!E12</f>
        <v>0</v>
      </c>
      <c r="K14" s="20" t="e">
        <f ca="1">Tableau15[[#This Row],[ROI %]]/(TODAY()-Tableau15[[#This Row],[Date]])</f>
        <v>#DIV/0!</v>
      </c>
      <c r="L14" s="17"/>
      <c r="M14" s="17"/>
      <c r="N14" s="17"/>
      <c r="O14" s="17"/>
    </row>
    <row r="15" spans="1:15" x14ac:dyDescent="0.25">
      <c r="A15" s="17"/>
      <c r="B15" s="17">
        <f>'Historique par crypto'!A13</f>
        <v>0</v>
      </c>
      <c r="C15" s="17">
        <f>'Historique par crypto'!I13</f>
        <v>0</v>
      </c>
      <c r="D15" s="18">
        <f>'Historique par crypto'!L13</f>
        <v>0</v>
      </c>
      <c r="E15" s="19">
        <f>'Historique par crypto'!I13*'Historique par crypto'!G13</f>
        <v>0</v>
      </c>
      <c r="F15" s="19">
        <f>Tableau15[[#This Row],[Quantité]]*Tableau15[[#This Row],[Prix actuel $]]</f>
        <v>0</v>
      </c>
      <c r="G15" s="19">
        <f>Tableau15[[#This Row],[Valeur actuelle $]]-Tableau15[[#This Row],[Investissement $]]</f>
        <v>0</v>
      </c>
      <c r="H15" s="20" t="e">
        <f>Tableau15[[#This Row],[Gain/Perte $]]/Tableau15[[#This Row],[Investissement $]]</f>
        <v>#DIV/0!</v>
      </c>
      <c r="I15" s="29">
        <f>'Historique par crypto'!F13</f>
        <v>0</v>
      </c>
      <c r="J15" s="28">
        <f>'Historique par crypto'!E13</f>
        <v>0</v>
      </c>
      <c r="K15" s="20" t="e">
        <f ca="1">Tableau15[[#This Row],[ROI %]]/(TODAY()-Tableau15[[#This Row],[Date]])</f>
        <v>#DIV/0!</v>
      </c>
      <c r="L15" s="17"/>
      <c r="M15" s="17"/>
      <c r="N15" s="17"/>
      <c r="O15" s="17"/>
    </row>
    <row r="16" spans="1:15" x14ac:dyDescent="0.25">
      <c r="A16" s="17"/>
      <c r="B16" s="17">
        <f>'Historique par crypto'!A14</f>
        <v>0</v>
      </c>
      <c r="C16" s="17">
        <f>'Historique par crypto'!I14</f>
        <v>0</v>
      </c>
      <c r="D16" s="18">
        <f>'Historique par crypto'!L14</f>
        <v>0</v>
      </c>
      <c r="E16" s="19">
        <f>'Historique par crypto'!I14*'Historique par crypto'!G14</f>
        <v>0</v>
      </c>
      <c r="F16" s="19">
        <f>Tableau15[[#This Row],[Quantité]]*Tableau15[[#This Row],[Prix actuel $]]</f>
        <v>0</v>
      </c>
      <c r="G16" s="19">
        <f>Tableau15[[#This Row],[Valeur actuelle $]]-Tableau15[[#This Row],[Investissement $]]</f>
        <v>0</v>
      </c>
      <c r="H16" s="21" t="e">
        <f>Tableau15[[#This Row],[Gain/Perte $]]/Tableau15[[#This Row],[Investissement $]]</f>
        <v>#DIV/0!</v>
      </c>
      <c r="I16" s="29">
        <f>'Historique par crypto'!F14</f>
        <v>0</v>
      </c>
      <c r="J16" s="28">
        <f>'Historique par crypto'!E14</f>
        <v>0</v>
      </c>
      <c r="K16" s="20" t="e">
        <f ca="1">Tableau15[[#This Row],[ROI %]]/(TODAY()-Tableau15[[#This Row],[Date]])</f>
        <v>#DIV/0!</v>
      </c>
      <c r="L16" s="17"/>
      <c r="M16" s="17"/>
      <c r="N16" s="17"/>
      <c r="O16" s="17"/>
    </row>
    <row r="17" spans="1:15" x14ac:dyDescent="0.25">
      <c r="A17" s="17"/>
      <c r="B17" s="17">
        <f>'Historique par crypto'!A15</f>
        <v>0</v>
      </c>
      <c r="C17" s="17">
        <f>'Historique par crypto'!I15</f>
        <v>0</v>
      </c>
      <c r="D17" s="18">
        <f>'Historique par crypto'!L15</f>
        <v>0</v>
      </c>
      <c r="E17" s="19">
        <f>'Historique par crypto'!I15*'Historique par crypto'!G15</f>
        <v>0</v>
      </c>
      <c r="F17" s="19">
        <f>Tableau15[[#This Row],[Quantité]]*Tableau15[[#This Row],[Prix actuel $]]</f>
        <v>0</v>
      </c>
      <c r="G17" s="19">
        <f>Tableau15[[#This Row],[Valeur actuelle $]]-Tableau15[[#This Row],[Investissement $]]</f>
        <v>0</v>
      </c>
      <c r="H17" s="21" t="e">
        <f>Tableau15[[#This Row],[Gain/Perte $]]/Tableau15[[#This Row],[Investissement $]]</f>
        <v>#DIV/0!</v>
      </c>
      <c r="I17" s="29">
        <f>'Historique par crypto'!F15</f>
        <v>0</v>
      </c>
      <c r="J17" s="28">
        <f>'Historique par crypto'!E15</f>
        <v>0</v>
      </c>
      <c r="K17" s="20" t="e">
        <f ca="1">Tableau15[[#This Row],[ROI %]]/(TODAY()-Tableau15[[#This Row],[Date]])</f>
        <v>#DIV/0!</v>
      </c>
      <c r="L17" s="17"/>
      <c r="M17" s="17"/>
      <c r="N17" s="17"/>
      <c r="O17" s="17"/>
    </row>
    <row r="18" spans="1:15" x14ac:dyDescent="0.25">
      <c r="A18" s="17"/>
      <c r="B18" s="17">
        <f>'Historique par crypto'!A16</f>
        <v>0</v>
      </c>
      <c r="C18" s="17">
        <f>'Historique par crypto'!I16</f>
        <v>0</v>
      </c>
      <c r="D18" s="18">
        <f>'Historique par crypto'!L16</f>
        <v>0</v>
      </c>
      <c r="E18" s="19">
        <f>'Historique par crypto'!I16*'Historique par crypto'!G16</f>
        <v>0</v>
      </c>
      <c r="F18" s="19">
        <f>Tableau15[[#This Row],[Quantité]]*Tableau15[[#This Row],[Prix actuel $]]</f>
        <v>0</v>
      </c>
      <c r="G18" s="19">
        <f>Tableau15[[#This Row],[Valeur actuelle $]]-Tableau15[[#This Row],[Investissement $]]</f>
        <v>0</v>
      </c>
      <c r="H18" s="21" t="e">
        <f>Tableau15[[#This Row],[Gain/Perte $]]/Tableau15[[#This Row],[Investissement $]]</f>
        <v>#DIV/0!</v>
      </c>
      <c r="I18" s="29">
        <f>'Historique par crypto'!F16</f>
        <v>0</v>
      </c>
      <c r="J18" s="28">
        <f>'Historique par crypto'!E16</f>
        <v>0</v>
      </c>
      <c r="K18" s="20" t="e">
        <f ca="1">Tableau15[[#This Row],[ROI %]]/(TODAY()-Tableau15[[#This Row],[Date]])</f>
        <v>#DIV/0!</v>
      </c>
      <c r="L18" s="17"/>
      <c r="M18" s="17"/>
      <c r="N18" s="17"/>
      <c r="O18" s="17"/>
    </row>
    <row r="19" spans="1:15" x14ac:dyDescent="0.25">
      <c r="A19" s="17"/>
      <c r="B19" s="17">
        <f>'Historique par crypto'!A17</f>
        <v>0</v>
      </c>
      <c r="C19" s="17">
        <f>'Historique par crypto'!I17</f>
        <v>0</v>
      </c>
      <c r="D19" s="18">
        <f>'Historique par crypto'!L17</f>
        <v>0</v>
      </c>
      <c r="E19" s="19">
        <f>'Historique par crypto'!I17*'Historique par crypto'!G17</f>
        <v>0</v>
      </c>
      <c r="F19" s="19">
        <f>Tableau15[[#This Row],[Quantité]]*Tableau15[[#This Row],[Prix actuel $]]</f>
        <v>0</v>
      </c>
      <c r="G19" s="19">
        <f>Tableau15[[#This Row],[Valeur actuelle $]]-Tableau15[[#This Row],[Investissement $]]</f>
        <v>0</v>
      </c>
      <c r="H19" s="21" t="e">
        <f>Tableau15[[#This Row],[Gain/Perte $]]/Tableau15[[#This Row],[Investissement $]]</f>
        <v>#DIV/0!</v>
      </c>
      <c r="I19" s="29">
        <f>'Historique par crypto'!F17</f>
        <v>0</v>
      </c>
      <c r="J19" s="28">
        <f>'Historique par crypto'!E17</f>
        <v>0</v>
      </c>
      <c r="K19" s="20" t="e">
        <f ca="1">Tableau15[[#This Row],[ROI %]]/(TODAY()-Tableau15[[#This Row],[Date]])</f>
        <v>#DIV/0!</v>
      </c>
      <c r="L19" s="17"/>
      <c r="M19" s="17"/>
      <c r="N19" s="17"/>
      <c r="O19" s="17"/>
    </row>
    <row r="20" spans="1:15" s="31" customFormat="1" x14ac:dyDescent="0.25">
      <c r="A20" s="17"/>
      <c r="B20" s="17">
        <f>'Historique par crypto'!A18</f>
        <v>0</v>
      </c>
      <c r="C20" s="17">
        <f>'Historique par crypto'!I18</f>
        <v>0</v>
      </c>
      <c r="D20" s="18">
        <f>'Historique par crypto'!L18</f>
        <v>0</v>
      </c>
      <c r="E20" s="19">
        <f>'Historique par crypto'!I18*'Historique par crypto'!G18</f>
        <v>0</v>
      </c>
      <c r="F20" s="19">
        <f>Tableau15[[#This Row],[Quantité]]*Tableau15[[#This Row],[Prix actuel $]]</f>
        <v>0</v>
      </c>
      <c r="G20" s="19">
        <f>Tableau15[[#This Row],[Valeur actuelle $]]-Tableau15[[#This Row],[Investissement $]]</f>
        <v>0</v>
      </c>
      <c r="H20" s="21" t="e">
        <f>Tableau15[[#This Row],[Gain/Perte $]]/Tableau15[[#This Row],[Investissement $]]</f>
        <v>#DIV/0!</v>
      </c>
      <c r="I20" s="32">
        <f>'Historique par crypto'!F18</f>
        <v>0</v>
      </c>
      <c r="J20" s="28">
        <f>'Historique par crypto'!E18</f>
        <v>0</v>
      </c>
      <c r="K20" s="33" t="e">
        <f ca="1">Tableau15[[#This Row],[ROI %]]/(TODAY()-Tableau15[[#This Row],[Date]])</f>
        <v>#DIV/0!</v>
      </c>
      <c r="L20" s="17"/>
      <c r="M20" s="17"/>
      <c r="N20" s="17"/>
      <c r="O20" s="17"/>
    </row>
    <row r="21" spans="1:15" s="31" customFormat="1" x14ac:dyDescent="0.25">
      <c r="A21" s="17"/>
      <c r="B21" s="17">
        <f>'Historique par crypto'!A19</f>
        <v>0</v>
      </c>
      <c r="C21" s="17">
        <f>'Historique par crypto'!I19</f>
        <v>0</v>
      </c>
      <c r="D21" s="18">
        <f>'Historique par crypto'!L19</f>
        <v>0</v>
      </c>
      <c r="E21" s="19">
        <f>'Historique par crypto'!I19*'Historique par crypto'!G19</f>
        <v>0</v>
      </c>
      <c r="F21" s="19">
        <f>Tableau15[[#This Row],[Quantité]]*Tableau15[[#This Row],[Prix actuel $]]</f>
        <v>0</v>
      </c>
      <c r="G21" s="19">
        <f>Tableau15[[#This Row],[Valeur actuelle $]]-Tableau15[[#This Row],[Investissement $]]</f>
        <v>0</v>
      </c>
      <c r="H21" s="21" t="e">
        <f>Tableau15[[#This Row],[Gain/Perte $]]/Tableau15[[#This Row],[Investissement $]]</f>
        <v>#DIV/0!</v>
      </c>
      <c r="I21" s="32">
        <f>'Historique par crypto'!F19</f>
        <v>0</v>
      </c>
      <c r="J21" s="28">
        <f>'Historique par crypto'!E19</f>
        <v>0</v>
      </c>
      <c r="K21" s="33" t="e">
        <f ca="1">Tableau15[[#This Row],[ROI %]]/(TODAY()-Tableau15[[#This Row],[Date]])</f>
        <v>#DIV/0!</v>
      </c>
      <c r="L21" s="17"/>
      <c r="M21" s="17"/>
      <c r="N21" s="17"/>
      <c r="O21" s="17"/>
    </row>
    <row r="22" spans="1:15" s="31" customFormat="1" x14ac:dyDescent="0.25">
      <c r="A22" s="17"/>
      <c r="B22" s="17">
        <f>'Historique par crypto'!A20</f>
        <v>0</v>
      </c>
      <c r="C22" s="17">
        <f>'Historique par crypto'!I20</f>
        <v>0</v>
      </c>
      <c r="D22" s="18">
        <f>'Historique par crypto'!L20</f>
        <v>0</v>
      </c>
      <c r="E22" s="19">
        <f>'Historique par crypto'!I20*'Historique par crypto'!G20</f>
        <v>0</v>
      </c>
      <c r="F22" s="19">
        <f>Tableau15[[#This Row],[Quantité]]*Tableau15[[#This Row],[Prix actuel $]]</f>
        <v>0</v>
      </c>
      <c r="G22" s="19">
        <f>Tableau15[[#This Row],[Valeur actuelle $]]-Tableau15[[#This Row],[Investissement $]]</f>
        <v>0</v>
      </c>
      <c r="H22" s="21" t="e">
        <f>Tableau15[[#This Row],[Gain/Perte $]]/Tableau15[[#This Row],[Investissement $]]</f>
        <v>#DIV/0!</v>
      </c>
      <c r="I22" s="32">
        <f>'Historique par crypto'!F20</f>
        <v>0</v>
      </c>
      <c r="J22" s="28">
        <f>'Historique par crypto'!E20</f>
        <v>0</v>
      </c>
      <c r="K22" s="33" t="e">
        <f ca="1">Tableau15[[#This Row],[ROI %]]/(TODAY()-Tableau15[[#This Row],[Date]])</f>
        <v>#DIV/0!</v>
      </c>
      <c r="L22" s="17"/>
      <c r="M22" s="17"/>
      <c r="N22" s="17"/>
      <c r="O22" s="17"/>
    </row>
    <row r="23" spans="1:15" s="35" customFormat="1" x14ac:dyDescent="0.25">
      <c r="A23" s="17"/>
      <c r="B23" s="17">
        <f>'Historique par crypto'!A21</f>
        <v>0</v>
      </c>
      <c r="C23" s="36">
        <f>'Historique par crypto'!I21</f>
        <v>0</v>
      </c>
      <c r="D23" s="18">
        <f>'Historique par crypto'!L21</f>
        <v>0</v>
      </c>
      <c r="E23" s="19">
        <f>'Historique par crypto'!I21*'Historique par crypto'!G21</f>
        <v>0</v>
      </c>
      <c r="F23" s="19">
        <f>Tableau15[[#This Row],[Quantité]]*Tableau15[[#This Row],[Prix actuel $]]</f>
        <v>0</v>
      </c>
      <c r="G23" s="19">
        <f>Tableau15[[#This Row],[Valeur actuelle $]]-Tableau15[[#This Row],[Investissement $]]</f>
        <v>0</v>
      </c>
      <c r="H23" s="21" t="e">
        <f>Tableau15[[#This Row],[Gain/Perte $]]/Tableau15[[#This Row],[Investissement $]]</f>
        <v>#DIV/0!</v>
      </c>
      <c r="I23" s="32">
        <f>'Historique par crypto'!F21</f>
        <v>0</v>
      </c>
      <c r="J23" s="28">
        <f>'Historique par crypto'!E21</f>
        <v>0</v>
      </c>
      <c r="K23" s="33" t="e">
        <f ca="1">Tableau15[[#This Row],[ROI %]]/(TODAY()-Tableau15[[#This Row],[Date]])</f>
        <v>#DIV/0!</v>
      </c>
      <c r="L23" s="17"/>
      <c r="M23" s="17"/>
      <c r="N23" s="17"/>
      <c r="O23" s="17"/>
    </row>
    <row r="24" spans="1:15" s="35" customFormat="1" x14ac:dyDescent="0.25">
      <c r="A24" s="17"/>
      <c r="B24" s="17">
        <f>'Historique par crypto'!A22</f>
        <v>0</v>
      </c>
      <c r="C24" s="36">
        <f>'Historique par crypto'!I22</f>
        <v>0</v>
      </c>
      <c r="D24" s="18">
        <f>'Historique par crypto'!L22</f>
        <v>0</v>
      </c>
      <c r="E24" s="19">
        <f>'Historique par crypto'!I22*'Historique par crypto'!G22</f>
        <v>0</v>
      </c>
      <c r="F24" s="19">
        <f>Tableau15[[#This Row],[Quantité]]*Tableau15[[#This Row],[Prix actuel $]]</f>
        <v>0</v>
      </c>
      <c r="G24" s="19">
        <f>Tableau15[[#This Row],[Valeur actuelle $]]-Tableau15[[#This Row],[Investissement $]]</f>
        <v>0</v>
      </c>
      <c r="H24" s="21" t="e">
        <f>Tableau15[[#This Row],[Gain/Perte $]]/Tableau15[[#This Row],[Investissement $]]</f>
        <v>#DIV/0!</v>
      </c>
      <c r="I24" s="32">
        <f>'Historique par crypto'!F22</f>
        <v>0</v>
      </c>
      <c r="J24" s="28">
        <f>'Historique par crypto'!E22</f>
        <v>0</v>
      </c>
      <c r="K24" s="33" t="e">
        <f ca="1">Tableau15[[#This Row],[ROI %]]/(TODAY()-Tableau15[[#This Row],[Date]])</f>
        <v>#DIV/0!</v>
      </c>
      <c r="L24" s="17"/>
      <c r="M24" s="17"/>
      <c r="N24" s="17"/>
      <c r="O24" s="17"/>
    </row>
    <row r="25" spans="1:15" s="38" customFormat="1" x14ac:dyDescent="0.25">
      <c r="A25" s="17"/>
      <c r="B25" s="17">
        <f>'Historique par crypto'!A23</f>
        <v>0</v>
      </c>
      <c r="C25" s="36">
        <f>'Historique par crypto'!I23</f>
        <v>0</v>
      </c>
      <c r="D25" s="18">
        <f>'Historique par crypto'!L23</f>
        <v>0</v>
      </c>
      <c r="E25" s="19">
        <f>'Historique par crypto'!I23*'Historique par crypto'!G23</f>
        <v>0</v>
      </c>
      <c r="F25" s="19">
        <f>Tableau15[[#This Row],[Quantité]]*Tableau15[[#This Row],[Prix actuel $]]</f>
        <v>0</v>
      </c>
      <c r="G25" s="19">
        <f>Tableau15[[#This Row],[Valeur actuelle $]]-Tableau15[[#This Row],[Investissement $]]</f>
        <v>0</v>
      </c>
      <c r="H25" s="21" t="e">
        <f>Tableau15[[#This Row],[Gain/Perte $]]/Tableau15[[#This Row],[Investissement $]]</f>
        <v>#DIV/0!</v>
      </c>
      <c r="I25" s="32">
        <f>'Historique par crypto'!F23</f>
        <v>0</v>
      </c>
      <c r="J25" s="28">
        <f>'Historique par crypto'!E23</f>
        <v>0</v>
      </c>
      <c r="K25" s="33" t="e">
        <f ca="1">Tableau15[[#This Row],[ROI %]]/(TODAY()-Tableau15[[#This Row],[Date]])</f>
        <v>#DIV/0!</v>
      </c>
      <c r="L25" s="17"/>
      <c r="M25" s="17"/>
      <c r="N25" s="17"/>
      <c r="O25" s="17"/>
    </row>
    <row r="26" spans="1:15" ht="18.7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17"/>
      <c r="M26" s="17"/>
      <c r="N26" s="17"/>
      <c r="O26" s="17"/>
    </row>
    <row r="27" spans="1:15" ht="15.75" thickBo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ht="19.5" thickBot="1" x14ac:dyDescent="0.35">
      <c r="A28" s="17"/>
      <c r="B28" s="22" t="s">
        <v>48</v>
      </c>
      <c r="C28" s="17"/>
      <c r="D28" s="22" t="s">
        <v>49</v>
      </c>
      <c r="E28" s="17"/>
      <c r="F28" s="22" t="s">
        <v>50</v>
      </c>
      <c r="G28" s="17"/>
      <c r="H28" s="23" t="s">
        <v>51</v>
      </c>
      <c r="I28" s="17"/>
      <c r="J28" s="23" t="s">
        <v>52</v>
      </c>
      <c r="K28" s="17"/>
      <c r="L28" s="17"/>
      <c r="M28" s="17"/>
      <c r="N28" s="17"/>
      <c r="O28" s="17"/>
    </row>
    <row r="29" spans="1:15" ht="29.25" thickBot="1" x14ac:dyDescent="0.5">
      <c r="A29" s="17"/>
      <c r="B29" s="24">
        <f>SUM(Tableau15[Investissement $])</f>
        <v>0</v>
      </c>
      <c r="C29" s="17"/>
      <c r="D29" s="24">
        <f>SUM(Tableau15[Gain/Perte $])</f>
        <v>0</v>
      </c>
      <c r="E29" s="17"/>
      <c r="F29" s="24">
        <f>SUM(Tableau15[Valeur actuelle $])</f>
        <v>0</v>
      </c>
      <c r="G29" s="17"/>
      <c r="H29" s="25" t="e">
        <f>INDEX(Tableau15[Crypto],MATCH(MIN(Tableau15[ROI %]),Tableau15[ROI %],0))</f>
        <v>#DIV/0!</v>
      </c>
      <c r="I29" s="17"/>
      <c r="J29" s="26" t="e">
        <f>INDEX(Tableau15[Crypto],MATCH(MAX(Tableau15[ROI %]),Tableau15[ROI %],0))</f>
        <v>#DIV/0!</v>
      </c>
      <c r="K29" s="17"/>
      <c r="L29" s="17"/>
      <c r="M29" s="17"/>
      <c r="N29" s="17"/>
      <c r="O29" s="17"/>
    </row>
    <row r="30" spans="1:15" ht="19.5" thickBot="1" x14ac:dyDescent="0.35">
      <c r="A30" s="17"/>
      <c r="B30" s="17"/>
      <c r="C30" s="17"/>
      <c r="D30" s="17"/>
      <c r="E30" s="17"/>
      <c r="F30" s="17"/>
      <c r="G30" s="17"/>
      <c r="H30" s="27" t="e">
        <f>MIN(Tableau15[ROI %])</f>
        <v>#DIV/0!</v>
      </c>
      <c r="I30" s="17"/>
      <c r="J30" s="27" t="e">
        <f>MAX(Tableau15[ROI %])</f>
        <v>#DIV/0!</v>
      </c>
      <c r="K30" s="17"/>
      <c r="L30" s="17"/>
      <c r="M30" s="17"/>
      <c r="N30" s="17"/>
      <c r="O30" s="17"/>
    </row>
    <row r="31" spans="1:15" ht="18.75" x14ac:dyDescent="0.3">
      <c r="A31" s="17"/>
      <c r="B31" s="22" t="s">
        <v>56</v>
      </c>
      <c r="C31" s="17"/>
      <c r="D31" s="22" t="s">
        <v>53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5" ht="28.5" x14ac:dyDescent="0.45">
      <c r="A32" s="17"/>
      <c r="B32" s="34">
        <f>AVERAGE(Tableau15[Variation H24 %])/100</f>
        <v>0</v>
      </c>
      <c r="C32" s="17"/>
      <c r="D32" s="34" t="e">
        <f>D29/B29</f>
        <v>#DIV/0!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15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spans="1:15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 spans="1:15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15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spans="1:15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spans="1:15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1:15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 spans="1:15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1:15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spans="1:15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1:1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1:15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1:1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1:15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1:15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1:1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1:15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1:15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5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1:15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5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</row>
  </sheetData>
  <conditionalFormatting sqref="G4:G25">
    <cfRule type="colorScale" priority="3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H4:H25">
    <cfRule type="colorScale" priority="3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I4:I25">
    <cfRule type="colorScale" priority="3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4:K25">
    <cfRule type="colorScale" priority="38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93"/>
  <sheetViews>
    <sheetView workbookViewId="0">
      <selection activeCell="G14" sqref="G14"/>
    </sheetView>
  </sheetViews>
  <sheetFormatPr baseColWidth="10" defaultRowHeight="15" x14ac:dyDescent="0.25"/>
  <cols>
    <col min="2" max="2" width="20.140625" style="3" bestFit="1" customWidth="1"/>
    <col min="3" max="3" width="11.42578125" style="4" customWidth="1"/>
    <col min="5" max="5" width="18.140625" style="2" bestFit="1" customWidth="1"/>
  </cols>
  <sheetData>
    <row r="1" spans="1:5" x14ac:dyDescent="0.25">
      <c r="A1" s="10" t="s">
        <v>11</v>
      </c>
      <c r="B1" s="11" t="s">
        <v>12</v>
      </c>
      <c r="C1" s="12" t="s">
        <v>13</v>
      </c>
      <c r="D1" s="10" t="s">
        <v>0</v>
      </c>
      <c r="E1" s="10" t="s">
        <v>14</v>
      </c>
    </row>
    <row r="2" spans="1:5" x14ac:dyDescent="0.25">
      <c r="B2"/>
      <c r="C2"/>
      <c r="E2"/>
    </row>
    <row r="3" spans="1:5" x14ac:dyDescent="0.25">
      <c r="B3"/>
      <c r="C3"/>
      <c r="E3"/>
    </row>
    <row r="4" spans="1:5" x14ac:dyDescent="0.25">
      <c r="B4"/>
      <c r="C4"/>
      <c r="E4"/>
    </row>
    <row r="5" spans="1:5" x14ac:dyDescent="0.25">
      <c r="B5"/>
      <c r="C5"/>
      <c r="E5"/>
    </row>
    <row r="6" spans="1:5" x14ac:dyDescent="0.25">
      <c r="B6"/>
      <c r="C6"/>
      <c r="E6"/>
    </row>
    <row r="7" spans="1:5" x14ac:dyDescent="0.25">
      <c r="B7"/>
      <c r="C7"/>
      <c r="E7"/>
    </row>
    <row r="8" spans="1:5" x14ac:dyDescent="0.25">
      <c r="B8"/>
      <c r="C8"/>
      <c r="E8"/>
    </row>
    <row r="9" spans="1:5" x14ac:dyDescent="0.25">
      <c r="B9"/>
      <c r="C9"/>
      <c r="E9"/>
    </row>
    <row r="10" spans="1:5" x14ac:dyDescent="0.25">
      <c r="B10"/>
      <c r="C10"/>
      <c r="E10"/>
    </row>
    <row r="11" spans="1:5" x14ac:dyDescent="0.25">
      <c r="B11"/>
      <c r="C11"/>
      <c r="E11"/>
    </row>
    <row r="12" spans="1:5" x14ac:dyDescent="0.25">
      <c r="B12"/>
      <c r="C12"/>
      <c r="E12"/>
    </row>
    <row r="13" spans="1:5" x14ac:dyDescent="0.25">
      <c r="B13"/>
      <c r="C13"/>
      <c r="E13"/>
    </row>
    <row r="14" spans="1:5" x14ac:dyDescent="0.25">
      <c r="B14"/>
      <c r="C14"/>
      <c r="E14"/>
    </row>
    <row r="15" spans="1:5" x14ac:dyDescent="0.25">
      <c r="B15"/>
      <c r="C15"/>
      <c r="E15"/>
    </row>
    <row r="16" spans="1:5" x14ac:dyDescent="0.25">
      <c r="B16"/>
      <c r="C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</sheetData>
  <autoFilter ref="A1:E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pane xSplit="1" topLeftCell="B1" activePane="topRight" state="frozenSplit"/>
      <selection pane="topRight" activeCell="F32" sqref="F32"/>
    </sheetView>
  </sheetViews>
  <sheetFormatPr baseColWidth="10" defaultRowHeight="15" x14ac:dyDescent="0.25"/>
  <cols>
    <col min="1" max="1" width="13.42578125" style="2" customWidth="1"/>
    <col min="2" max="2" width="30.5703125" style="2" customWidth="1"/>
    <col min="3" max="3" width="32.28515625" style="2" bestFit="1" customWidth="1"/>
    <col min="4" max="4" width="31.42578125" style="2" bestFit="1" customWidth="1"/>
    <col min="5" max="5" width="23" style="2" bestFit="1" customWidth="1"/>
    <col min="6" max="6" width="30.140625" style="2" bestFit="1" customWidth="1"/>
    <col min="7" max="7" width="36.28515625" style="2" customWidth="1"/>
    <col min="8" max="8" width="36.85546875" style="2" customWidth="1"/>
    <col min="9" max="9" width="30.140625" style="2" customWidth="1"/>
    <col min="10" max="11" width="19" style="2" customWidth="1"/>
    <col min="12" max="12" width="24.28515625" style="2" bestFit="1" customWidth="1"/>
    <col min="13" max="13" width="23.85546875" style="2" bestFit="1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30" t="s">
        <v>54</v>
      </c>
      <c r="M1" s="30" t="s">
        <v>55</v>
      </c>
    </row>
    <row r="2" spans="1:13" x14ac:dyDescent="0.25">
      <c r="A2"/>
      <c r="B2"/>
      <c r="C2"/>
      <c r="D2"/>
      <c r="E2"/>
      <c r="F2"/>
      <c r="G2"/>
      <c r="H2"/>
      <c r="I2"/>
      <c r="J2"/>
      <c r="K2"/>
    </row>
    <row r="3" spans="1:13" x14ac:dyDescent="0.25">
      <c r="A3"/>
      <c r="B3"/>
      <c r="C3"/>
      <c r="D3"/>
      <c r="E3"/>
      <c r="F3"/>
      <c r="G3"/>
      <c r="H3"/>
      <c r="I3"/>
      <c r="J3"/>
      <c r="K3"/>
    </row>
    <row r="4" spans="1:13" x14ac:dyDescent="0.25">
      <c r="A4"/>
      <c r="B4"/>
      <c r="C4"/>
      <c r="D4"/>
      <c r="E4"/>
      <c r="F4"/>
      <c r="G4"/>
      <c r="H4"/>
      <c r="I4"/>
      <c r="J4"/>
      <c r="K4"/>
    </row>
    <row r="5" spans="1:13" x14ac:dyDescent="0.25">
      <c r="A5"/>
      <c r="B5"/>
      <c r="C5"/>
      <c r="D5"/>
      <c r="E5"/>
      <c r="F5"/>
      <c r="G5"/>
      <c r="H5"/>
      <c r="I5"/>
      <c r="J5"/>
      <c r="K5"/>
    </row>
    <row r="6" spans="1:13" x14ac:dyDescent="0.25">
      <c r="A6"/>
      <c r="B6"/>
      <c r="C6"/>
      <c r="D6"/>
      <c r="E6"/>
      <c r="F6"/>
      <c r="G6"/>
      <c r="H6"/>
      <c r="I6"/>
      <c r="J6"/>
      <c r="K6"/>
    </row>
    <row r="7" spans="1:13" x14ac:dyDescent="0.25">
      <c r="A7"/>
      <c r="B7"/>
      <c r="C7"/>
      <c r="D7"/>
      <c r="E7"/>
      <c r="F7"/>
      <c r="G7"/>
      <c r="H7"/>
      <c r="I7"/>
      <c r="J7"/>
      <c r="K7"/>
    </row>
    <row r="8" spans="1:13" x14ac:dyDescent="0.25">
      <c r="A8"/>
      <c r="B8"/>
      <c r="C8"/>
      <c r="D8"/>
      <c r="E8"/>
      <c r="F8"/>
      <c r="G8"/>
      <c r="H8"/>
      <c r="I8"/>
      <c r="J8"/>
      <c r="K8"/>
    </row>
    <row r="9" spans="1:13" x14ac:dyDescent="0.25">
      <c r="A9"/>
      <c r="B9"/>
      <c r="C9"/>
      <c r="D9"/>
      <c r="E9"/>
      <c r="F9"/>
      <c r="G9"/>
      <c r="H9"/>
      <c r="I9"/>
      <c r="J9"/>
      <c r="K9"/>
    </row>
    <row r="10" spans="1:13" x14ac:dyDescent="0.25">
      <c r="A10"/>
      <c r="B10"/>
      <c r="C10"/>
      <c r="D10"/>
      <c r="E10"/>
      <c r="F10"/>
      <c r="G10"/>
      <c r="H10"/>
      <c r="I10"/>
      <c r="J10"/>
      <c r="K10"/>
    </row>
    <row r="11" spans="1:13" x14ac:dyDescent="0.25">
      <c r="A11"/>
      <c r="B11"/>
      <c r="C11"/>
      <c r="D11"/>
      <c r="E11"/>
      <c r="F11"/>
      <c r="G11"/>
      <c r="H11"/>
      <c r="I11"/>
      <c r="J11"/>
      <c r="K11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</row>
    <row r="15" spans="1:13" x14ac:dyDescent="0.25">
      <c r="A15"/>
      <c r="B15"/>
      <c r="C15"/>
      <c r="D15"/>
      <c r="E15"/>
      <c r="F15"/>
      <c r="G15"/>
      <c r="H15"/>
      <c r="I15"/>
      <c r="J15"/>
      <c r="K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</sheetData>
  <autoFilter ref="A1:M1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workbookViewId="0">
      <pane xSplit="2" topLeftCell="C1" activePane="topRight" state="frozenSplit"/>
      <selection pane="topRight" activeCell="F24" sqref="F24"/>
    </sheetView>
  </sheetViews>
  <sheetFormatPr baseColWidth="10" defaultColWidth="9.140625" defaultRowHeight="15" x14ac:dyDescent="0.25"/>
  <cols>
    <col min="1" max="1" width="18.140625" style="2" bestFit="1" customWidth="1"/>
    <col min="2" max="2" width="11.42578125" style="2" bestFit="1" customWidth="1"/>
    <col min="3" max="3" width="9.85546875" style="2" bestFit="1" customWidth="1"/>
    <col min="4" max="4" width="22.140625" style="2" bestFit="1" customWidth="1"/>
    <col min="5" max="5" width="20.42578125" style="2" bestFit="1" customWidth="1"/>
    <col min="6" max="6" width="23.5703125" style="9" bestFit="1" customWidth="1"/>
    <col min="7" max="7" width="23.5703125" style="9" customWidth="1"/>
    <col min="8" max="8" width="22.5703125" style="7" customWidth="1"/>
    <col min="9" max="10" width="19.85546875" style="7" customWidth="1"/>
    <col min="11" max="11" width="24.7109375" style="7" customWidth="1"/>
    <col min="12" max="12" width="30" style="7" bestFit="1" customWidth="1"/>
    <col min="13" max="13" width="26.7109375" style="2" bestFit="1" customWidth="1"/>
    <col min="14" max="14" width="32.85546875" style="2" bestFit="1" customWidth="1"/>
    <col min="15" max="15" width="29.7109375" style="2" bestFit="1" customWidth="1"/>
    <col min="16" max="16" width="28.140625" style="2" bestFit="1" customWidth="1"/>
    <col min="17" max="17" width="32.42578125" style="2" bestFit="1" customWidth="1"/>
    <col min="18" max="18" width="23.28515625" style="2" customWidth="1"/>
    <col min="19" max="19" width="32.42578125" style="2" bestFit="1" customWidth="1"/>
    <col min="20" max="20" width="25.7109375" style="2" bestFit="1" customWidth="1"/>
    <col min="21" max="21" width="27.140625" style="2" bestFit="1" customWidth="1"/>
  </cols>
  <sheetData>
    <row r="1" spans="1:21" x14ac:dyDescent="0.25">
      <c r="A1" s="49" t="s">
        <v>15</v>
      </c>
      <c r="B1" s="45"/>
      <c r="C1" s="45"/>
      <c r="D1" s="45"/>
      <c r="E1" s="45"/>
      <c r="F1" s="50"/>
      <c r="G1" s="50"/>
      <c r="H1" s="51"/>
      <c r="I1" s="51"/>
      <c r="J1" s="51"/>
      <c r="K1" s="51"/>
      <c r="L1" s="46" t="s">
        <v>16</v>
      </c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25">
      <c r="A2" s="43" t="s">
        <v>17</v>
      </c>
      <c r="B2" s="41"/>
      <c r="C2" s="41"/>
      <c r="D2" s="41"/>
      <c r="E2" s="41"/>
      <c r="F2" s="40" t="s">
        <v>18</v>
      </c>
      <c r="G2" s="41"/>
      <c r="H2" s="41"/>
      <c r="I2" s="42" t="s">
        <v>19</v>
      </c>
      <c r="J2" s="41"/>
      <c r="K2" s="41"/>
      <c r="L2" s="44" t="s">
        <v>18</v>
      </c>
      <c r="M2" s="45"/>
      <c r="N2" s="45"/>
      <c r="O2" s="45"/>
      <c r="P2" s="48" t="s">
        <v>19</v>
      </c>
      <c r="Q2" s="45"/>
      <c r="R2" s="45"/>
      <c r="S2" s="45"/>
      <c r="T2" s="47" t="s">
        <v>20</v>
      </c>
      <c r="U2" s="45"/>
    </row>
    <row r="3" spans="1:21" ht="14.25" customHeight="1" x14ac:dyDescent="0.25">
      <c r="A3" s="1" t="s">
        <v>21</v>
      </c>
      <c r="B3" s="1" t="s">
        <v>0</v>
      </c>
      <c r="C3" s="1" t="s">
        <v>22</v>
      </c>
      <c r="D3" s="1" t="s">
        <v>11</v>
      </c>
      <c r="E3" s="1" t="s">
        <v>14</v>
      </c>
      <c r="F3" s="8" t="s">
        <v>23</v>
      </c>
      <c r="G3" s="8" t="s">
        <v>24</v>
      </c>
      <c r="H3" s="6" t="s">
        <v>25</v>
      </c>
      <c r="I3" s="8" t="s">
        <v>26</v>
      </c>
      <c r="J3" s="8" t="s">
        <v>27</v>
      </c>
      <c r="K3" s="6" t="s">
        <v>28</v>
      </c>
      <c r="L3" s="15" t="s">
        <v>29</v>
      </c>
      <c r="M3" s="14" t="s">
        <v>30</v>
      </c>
      <c r="N3" s="14" t="s">
        <v>6</v>
      </c>
      <c r="O3" s="14" t="s">
        <v>31</v>
      </c>
      <c r="P3" s="15" t="s">
        <v>32</v>
      </c>
      <c r="Q3" s="14" t="s">
        <v>33</v>
      </c>
      <c r="R3" s="14" t="s">
        <v>7</v>
      </c>
      <c r="S3" s="14" t="s">
        <v>34</v>
      </c>
      <c r="T3" s="14" t="s">
        <v>35</v>
      </c>
      <c r="U3" s="14" t="s">
        <v>36</v>
      </c>
    </row>
    <row r="4" spans="1:21" x14ac:dyDescent="0.25">
      <c r="A4" s="16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16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1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16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x14ac:dyDescent="0.25">
      <c r="A8" s="16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5">
      <c r="A9" s="16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25">
      <c r="A10" s="1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 s="16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25">
      <c r="A12" s="16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16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x14ac:dyDescent="0.25">
      <c r="A14" s="16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5">
      <c r="A15" s="16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16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16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16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16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16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1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1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16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16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16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1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1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16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16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16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25">
      <c r="A33" s="16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A34" s="1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25">
      <c r="A35" s="1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25">
      <c r="A36" s="1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s="16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25">
      <c r="A38" s="16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25">
      <c r="A39" s="16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A40" s="1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5">
      <c r="A41" s="1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5">
      <c r="A42" s="1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5">
      <c r="A43" s="16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5">
      <c r="A44" s="16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5">
      <c r="A45" s="1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</sheetData>
  <autoFilter ref="A3:U3" xr:uid="{00000000-0009-0000-0000-000002000000}"/>
  <mergeCells count="8">
    <mergeCell ref="F2:H2"/>
    <mergeCell ref="I2:K2"/>
    <mergeCell ref="A2:E2"/>
    <mergeCell ref="L2:O2"/>
    <mergeCell ref="L1:U1"/>
    <mergeCell ref="T2:U2"/>
    <mergeCell ref="P2:S2"/>
    <mergeCell ref="A1:K1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2" sqref="C12"/>
    </sheetView>
  </sheetViews>
  <sheetFormatPr baseColWidth="10" defaultRowHeight="15" x14ac:dyDescent="0.25"/>
  <cols>
    <col min="1" max="1" width="21.28515625" style="2" customWidth="1"/>
    <col min="2" max="2" width="21.28515625" style="5" customWidth="1"/>
    <col min="3" max="3" width="21.28515625" style="4" customWidth="1"/>
  </cols>
  <sheetData>
    <row r="1" spans="1:3" x14ac:dyDescent="0.25">
      <c r="A1" s="10" t="s">
        <v>21</v>
      </c>
      <c r="B1" s="13" t="s">
        <v>37</v>
      </c>
      <c r="C1" s="12" t="s">
        <v>38</v>
      </c>
    </row>
    <row r="2" spans="1:3" x14ac:dyDescent="0.25">
      <c r="A2"/>
      <c r="B2"/>
      <c r="C2"/>
    </row>
    <row r="3" spans="1:3" x14ac:dyDescent="0.25">
      <c r="A3"/>
      <c r="B3"/>
      <c r="C3"/>
    </row>
    <row r="4" spans="1:3" x14ac:dyDescent="0.25">
      <c r="A4"/>
      <c r="B4"/>
      <c r="C4"/>
    </row>
    <row r="5" spans="1:3" x14ac:dyDescent="0.25">
      <c r="A5"/>
      <c r="B5"/>
      <c r="C5"/>
    </row>
    <row r="6" spans="1:3" x14ac:dyDescent="0.25">
      <c r="A6"/>
      <c r="B6"/>
      <c r="C6"/>
    </row>
  </sheetData>
  <autoFilter ref="A1:C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Cours_Cryptos</vt:lpstr>
      <vt:lpstr>Historique par crypto</vt:lpstr>
      <vt:lpstr>Historique des transactions</vt:lpstr>
      <vt:lpstr>Historique_EUR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2021-04-03T14:11:36Z</dcterms:created>
  <dcterms:modified xsi:type="dcterms:W3CDTF">2021-05-01T16:54:12Z</dcterms:modified>
</cp:coreProperties>
</file>