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yros\Downloads\"/>
    </mc:Choice>
  </mc:AlternateContent>
  <xr:revisionPtr revIDLastSave="0" documentId="13_ncr:1_{1067A161-737E-47C8-B094-C43132F73A42}" xr6:coauthVersionLast="46" xr6:coauthVersionMax="46" xr10:uidLastSave="{00000000-0000-0000-0000-000000000000}"/>
  <bookViews>
    <workbookView xWindow="-120" yWindow="-120" windowWidth="29040" windowHeight="15840" xr2:uid="{152C0DE7-8703-4EB4-A6A0-534E466A1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E24" i="1"/>
  <c r="F24" i="1"/>
  <c r="G24" i="1"/>
  <c r="D24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R49" i="1"/>
  <c r="Q42" i="1"/>
  <c r="R34" i="1"/>
  <c r="Q29" i="1"/>
  <c r="S15" i="1"/>
  <c r="R15" i="1"/>
  <c r="Q15" i="1"/>
  <c r="R14" i="1"/>
  <c r="R12" i="1"/>
  <c r="S11" i="1"/>
</calcChain>
</file>

<file path=xl/sharedStrings.xml><?xml version="1.0" encoding="utf-8"?>
<sst xmlns="http://schemas.openxmlformats.org/spreadsheetml/2006/main" count="80" uniqueCount="71">
  <si>
    <t>Sample</t>
  </si>
  <si>
    <t>perp</t>
  </si>
  <si>
    <t>596+597+598</t>
  </si>
  <si>
    <t>12mm</t>
  </si>
  <si>
    <t>27mm</t>
  </si>
  <si>
    <t>42mm</t>
  </si>
  <si>
    <t>565+566</t>
  </si>
  <si>
    <t>thickness</t>
  </si>
  <si>
    <t>mm</t>
  </si>
  <si>
    <t>-</t>
  </si>
  <si>
    <t xml:space="preserve">             distance from injection point</t>
  </si>
  <si>
    <t>annealing</t>
  </si>
  <si>
    <t>minutes</t>
  </si>
  <si>
    <t>Microfocus Experiment Diamond</t>
  </si>
  <si>
    <t>sample and files (from polar integration)</t>
  </si>
  <si>
    <t>frames initial</t>
  </si>
  <si>
    <t xml:space="preserve">frames cut top </t>
  </si>
  <si>
    <t>frames cut bottom</t>
  </si>
  <si>
    <t>462 (2)</t>
  </si>
  <si>
    <t>510 (2)</t>
  </si>
  <si>
    <t>503 (2)</t>
  </si>
  <si>
    <t>496 (2)</t>
  </si>
  <si>
    <t>442 (3)</t>
  </si>
  <si>
    <t>505 (3)</t>
  </si>
  <si>
    <t>499 (3)</t>
  </si>
  <si>
    <t>472 (3)</t>
  </si>
  <si>
    <t>453 (4)</t>
  </si>
  <si>
    <t>508 (4)</t>
  </si>
  <si>
    <t>501 (4)</t>
  </si>
  <si>
    <t>484 (4)</t>
  </si>
  <si>
    <t>639 (5)</t>
  </si>
  <si>
    <t>650 (5)</t>
  </si>
  <si>
    <t>661 (5)</t>
  </si>
  <si>
    <t>685 (5)</t>
  </si>
  <si>
    <t>514 (8)</t>
  </si>
  <si>
    <t>523 (8)</t>
  </si>
  <si>
    <t>532 (8)</t>
  </si>
  <si>
    <t>542 (8)</t>
  </si>
  <si>
    <t>517 (9)</t>
  </si>
  <si>
    <t>525 (9)</t>
  </si>
  <si>
    <t>534 (9)</t>
  </si>
  <si>
    <t>546 (9)</t>
  </si>
  <si>
    <t>520 (10)</t>
  </si>
  <si>
    <t>530 (10)</t>
  </si>
  <si>
    <t>536(10)</t>
  </si>
  <si>
    <t>553 (10)</t>
  </si>
  <si>
    <t>584 (11)</t>
  </si>
  <si>
    <t>602 (11)</t>
  </si>
  <si>
    <t>614 (11)</t>
  </si>
  <si>
    <t>560(11)</t>
  </si>
  <si>
    <t>588 (12)</t>
  </si>
  <si>
    <t>607(12)</t>
  </si>
  <si>
    <t>617 (12)</t>
  </si>
  <si>
    <t>565 (12)</t>
  </si>
  <si>
    <t>642 (6)</t>
  </si>
  <si>
    <t>654 (6)</t>
  </si>
  <si>
    <t>666 (6)</t>
  </si>
  <si>
    <t>689 (6)</t>
  </si>
  <si>
    <t>635 (7)</t>
  </si>
  <si>
    <t>646 (7)</t>
  </si>
  <si>
    <t>657 (7)</t>
  </si>
  <si>
    <t>672 (7)</t>
  </si>
  <si>
    <t>596 (14)</t>
  </si>
  <si>
    <t>610 (14)</t>
  </si>
  <si>
    <t>631 (14)</t>
  </si>
  <si>
    <t>577 (14)</t>
  </si>
  <si>
    <t>frames final</t>
  </si>
  <si>
    <t>NUMBER OF FRAMES ESTIMATED</t>
  </si>
  <si>
    <t>SAMPLE 2 REDO</t>
  </si>
  <si>
    <t>SAMPLE 3 REDO</t>
  </si>
  <si>
    <t>SAMPLE 4 REDO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</si>
</sst>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949D-DF55-4D6D-A5CF-3128C52F9F04}">
  <dimension ref="A1:T49"/>
  <sheetViews>
    <sheetView tabSelected="1" topLeftCell="B1" workbookViewId="0">
      <selection activeCell="K16" sqref="K16"/>
    </sheetView>
  </sheetViews>
  <sheetFormatPr defaultRowHeight="15" x14ac:dyDescent="0.25"/>
  <cols>
    <col min="3" max="3" width="16" customWidth="1"/>
    <col min="16" max="16" width="48.28515625" bestFit="1" customWidth="1"/>
    <col min="17" max="17" width="16.42578125" bestFit="1" customWidth="1"/>
    <col min="18" max="18" width="18.5703125" bestFit="1" customWidth="1"/>
    <col min="19" max="19" width="22.7109375" bestFit="1" customWidth="1"/>
    <col min="20" max="20" width="14.85546875" bestFit="1" customWidth="1"/>
  </cols>
  <sheetData>
    <row r="1" spans="1:20" ht="18.75" x14ac:dyDescent="0.3">
      <c r="A1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66</v>
      </c>
    </row>
    <row r="2" spans="1:20" x14ac:dyDescent="0.25">
      <c r="P2" t="s">
        <v>18</v>
      </c>
      <c r="Q2">
        <v>100</v>
      </c>
      <c r="R2">
        <v>10</v>
      </c>
      <c r="S2">
        <v>3</v>
      </c>
      <c r="T2">
        <f t="shared" ref="T2:T33" si="0">Q2-SUM(R2:S2)</f>
        <v>87</v>
      </c>
    </row>
    <row r="3" spans="1:20" x14ac:dyDescent="0.25">
      <c r="C3" s="3" t="s">
        <v>3</v>
      </c>
      <c r="D3" s="3" t="s">
        <v>4</v>
      </c>
      <c r="E3" s="3" t="s">
        <v>5</v>
      </c>
      <c r="J3" s="8" t="s">
        <v>7</v>
      </c>
      <c r="P3" t="s">
        <v>19</v>
      </c>
      <c r="Q3">
        <v>100</v>
      </c>
      <c r="R3">
        <v>0</v>
      </c>
      <c r="S3">
        <v>10</v>
      </c>
      <c r="T3">
        <f t="shared" si="0"/>
        <v>90</v>
      </c>
    </row>
    <row r="4" spans="1:20" x14ac:dyDescent="0.25">
      <c r="C4" s="4" t="s">
        <v>10</v>
      </c>
      <c r="D4" s="5"/>
      <c r="E4" s="5"/>
      <c r="G4" s="2" t="s">
        <v>11</v>
      </c>
      <c r="J4" s="8" t="s">
        <v>8</v>
      </c>
      <c r="P4" t="s">
        <v>20</v>
      </c>
      <c r="Q4">
        <v>100</v>
      </c>
      <c r="R4">
        <v>10</v>
      </c>
      <c r="S4">
        <v>3</v>
      </c>
      <c r="T4">
        <f t="shared" si="0"/>
        <v>87</v>
      </c>
    </row>
    <row r="5" spans="1:20" x14ac:dyDescent="0.25">
      <c r="B5" s="6" t="s">
        <v>0</v>
      </c>
      <c r="C5" s="5">
        <v>1</v>
      </c>
      <c r="D5" s="5">
        <v>2</v>
      </c>
      <c r="E5" s="5">
        <v>3</v>
      </c>
      <c r="F5" s="7" t="s">
        <v>1</v>
      </c>
      <c r="G5" s="2" t="s">
        <v>12</v>
      </c>
      <c r="I5" s="2" t="s">
        <v>3</v>
      </c>
      <c r="J5" s="2" t="s">
        <v>4</v>
      </c>
      <c r="K5" s="2" t="s">
        <v>5</v>
      </c>
      <c r="L5" s="9" t="s">
        <v>1</v>
      </c>
      <c r="P5" s="11" t="s">
        <v>21</v>
      </c>
      <c r="Q5" s="11">
        <v>100</v>
      </c>
      <c r="R5" s="11">
        <v>7</v>
      </c>
      <c r="S5" s="11">
        <v>7</v>
      </c>
      <c r="T5" s="11">
        <f t="shared" si="0"/>
        <v>86</v>
      </c>
    </row>
    <row r="6" spans="1:20" x14ac:dyDescent="0.25">
      <c r="B6" s="6"/>
      <c r="P6" t="s">
        <v>22</v>
      </c>
      <c r="Q6">
        <v>100</v>
      </c>
      <c r="R6">
        <v>5</v>
      </c>
      <c r="S6">
        <v>7</v>
      </c>
      <c r="T6">
        <f t="shared" si="0"/>
        <v>88</v>
      </c>
    </row>
    <row r="7" spans="1:20" x14ac:dyDescent="0.25">
      <c r="B7" s="6"/>
      <c r="P7" t="s">
        <v>23</v>
      </c>
      <c r="Q7">
        <v>100</v>
      </c>
      <c r="R7">
        <v>5</v>
      </c>
      <c r="S7">
        <v>5</v>
      </c>
      <c r="T7">
        <f t="shared" si="0"/>
        <v>90</v>
      </c>
    </row>
    <row r="8" spans="1:20" x14ac:dyDescent="0.25">
      <c r="B8" s="6">
        <v>2</v>
      </c>
      <c r="C8">
        <v>462</v>
      </c>
      <c r="D8">
        <v>510</v>
      </c>
      <c r="E8">
        <v>503</v>
      </c>
      <c r="F8">
        <v>496</v>
      </c>
      <c r="G8">
        <v>0</v>
      </c>
      <c r="I8">
        <v>0.84</v>
      </c>
      <c r="J8">
        <v>0.81</v>
      </c>
      <c r="K8">
        <v>0.8</v>
      </c>
      <c r="L8">
        <v>0.82</v>
      </c>
      <c r="P8" t="s">
        <v>24</v>
      </c>
      <c r="Q8">
        <v>100</v>
      </c>
      <c r="R8">
        <v>5</v>
      </c>
      <c r="S8">
        <v>6</v>
      </c>
      <c r="T8">
        <f t="shared" si="0"/>
        <v>89</v>
      </c>
    </row>
    <row r="9" spans="1:20" x14ac:dyDescent="0.25">
      <c r="B9" s="6">
        <v>3</v>
      </c>
      <c r="C9">
        <v>442</v>
      </c>
      <c r="D9">
        <v>505</v>
      </c>
      <c r="E9">
        <v>499</v>
      </c>
      <c r="F9">
        <v>472</v>
      </c>
      <c r="G9">
        <v>60</v>
      </c>
      <c r="I9">
        <v>0.82</v>
      </c>
      <c r="J9">
        <v>0.77</v>
      </c>
      <c r="K9">
        <v>0.81</v>
      </c>
      <c r="L9">
        <v>0.78</v>
      </c>
      <c r="P9" s="11" t="s">
        <v>25</v>
      </c>
      <c r="Q9" s="11">
        <v>100</v>
      </c>
      <c r="R9" s="11">
        <v>6</v>
      </c>
      <c r="S9" s="11">
        <v>12</v>
      </c>
      <c r="T9" s="11">
        <f t="shared" si="0"/>
        <v>82</v>
      </c>
    </row>
    <row r="10" spans="1:20" x14ac:dyDescent="0.25">
      <c r="B10" s="6">
        <v>4</v>
      </c>
      <c r="C10">
        <v>453</v>
      </c>
      <c r="D10">
        <v>508</v>
      </c>
      <c r="E10">
        <v>501</v>
      </c>
      <c r="F10">
        <v>484</v>
      </c>
      <c r="G10">
        <v>30</v>
      </c>
      <c r="I10">
        <v>0.83</v>
      </c>
      <c r="J10">
        <v>0.83</v>
      </c>
      <c r="K10">
        <v>0.8</v>
      </c>
      <c r="L10">
        <v>0.81</v>
      </c>
      <c r="P10" t="s">
        <v>26</v>
      </c>
      <c r="Q10">
        <v>100</v>
      </c>
      <c r="R10">
        <v>5</v>
      </c>
      <c r="S10">
        <v>6</v>
      </c>
      <c r="T10">
        <f t="shared" si="0"/>
        <v>89</v>
      </c>
    </row>
    <row r="11" spans="1:20" x14ac:dyDescent="0.25">
      <c r="B11" s="6">
        <v>5</v>
      </c>
      <c r="C11">
        <v>639</v>
      </c>
      <c r="D11">
        <v>650</v>
      </c>
      <c r="E11">
        <v>661</v>
      </c>
      <c r="F11">
        <v>685</v>
      </c>
      <c r="G11">
        <v>0</v>
      </c>
      <c r="I11">
        <v>0.47</v>
      </c>
      <c r="J11">
        <v>0.44</v>
      </c>
      <c r="K11">
        <v>0.41</v>
      </c>
      <c r="L11">
        <v>0.43</v>
      </c>
      <c r="P11" t="s">
        <v>27</v>
      </c>
      <c r="Q11">
        <v>100</v>
      </c>
      <c r="R11">
        <v>6</v>
      </c>
      <c r="S11">
        <f>5</f>
        <v>5</v>
      </c>
      <c r="T11">
        <f t="shared" si="0"/>
        <v>89</v>
      </c>
    </row>
    <row r="12" spans="1:20" x14ac:dyDescent="0.25">
      <c r="B12" s="6">
        <v>6</v>
      </c>
      <c r="C12">
        <v>642</v>
      </c>
      <c r="D12">
        <v>654</v>
      </c>
      <c r="E12">
        <v>666</v>
      </c>
      <c r="F12">
        <v>689</v>
      </c>
      <c r="G12">
        <v>60</v>
      </c>
      <c r="I12">
        <v>0.84</v>
      </c>
      <c r="J12">
        <v>0.7</v>
      </c>
      <c r="K12">
        <v>0.63</v>
      </c>
      <c r="L12">
        <v>0.65</v>
      </c>
      <c r="P12" t="s">
        <v>28</v>
      </c>
      <c r="Q12">
        <v>100</v>
      </c>
      <c r="R12">
        <f>0</f>
        <v>0</v>
      </c>
      <c r="S12">
        <v>10</v>
      </c>
      <c r="T12">
        <f t="shared" si="0"/>
        <v>90</v>
      </c>
    </row>
    <row r="13" spans="1:20" x14ac:dyDescent="0.25">
      <c r="B13" s="6">
        <v>7</v>
      </c>
      <c r="C13">
        <v>635</v>
      </c>
      <c r="D13">
        <v>646</v>
      </c>
      <c r="E13">
        <v>657</v>
      </c>
      <c r="F13">
        <v>672</v>
      </c>
      <c r="G13">
        <v>30</v>
      </c>
      <c r="I13">
        <v>0.73</v>
      </c>
      <c r="J13">
        <v>0.66</v>
      </c>
      <c r="K13">
        <v>0.55000000000000004</v>
      </c>
      <c r="L13">
        <v>0.55000000000000004</v>
      </c>
      <c r="P13" s="11" t="s">
        <v>29</v>
      </c>
      <c r="Q13" s="11">
        <v>100</v>
      </c>
      <c r="R13" s="11">
        <v>5</v>
      </c>
      <c r="S13" s="11">
        <v>4</v>
      </c>
      <c r="T13" s="11">
        <f t="shared" si="0"/>
        <v>91</v>
      </c>
    </row>
    <row r="14" spans="1:20" x14ac:dyDescent="0.25">
      <c r="B14" s="6">
        <v>8</v>
      </c>
      <c r="C14">
        <v>514</v>
      </c>
      <c r="D14">
        <v>523</v>
      </c>
      <c r="E14">
        <v>532</v>
      </c>
      <c r="F14">
        <v>542</v>
      </c>
      <c r="G14">
        <v>0</v>
      </c>
      <c r="I14">
        <v>0.6</v>
      </c>
      <c r="J14">
        <v>0.56999999999999995</v>
      </c>
      <c r="K14">
        <v>0.54</v>
      </c>
      <c r="L14">
        <v>0.59</v>
      </c>
      <c r="P14" t="s">
        <v>30</v>
      </c>
      <c r="Q14">
        <v>81</v>
      </c>
      <c r="R14">
        <f>16</f>
        <v>16</v>
      </c>
      <c r="S14">
        <v>15</v>
      </c>
      <c r="T14">
        <f t="shared" si="0"/>
        <v>50</v>
      </c>
    </row>
    <row r="15" spans="1:20" x14ac:dyDescent="0.25">
      <c r="B15" s="6">
        <v>9</v>
      </c>
      <c r="C15">
        <v>517</v>
      </c>
      <c r="D15">
        <v>525</v>
      </c>
      <c r="E15">
        <v>534</v>
      </c>
      <c r="F15">
        <v>546</v>
      </c>
      <c r="G15">
        <v>60</v>
      </c>
      <c r="I15">
        <v>0.6</v>
      </c>
      <c r="J15">
        <v>0.57999999999999996</v>
      </c>
      <c r="K15">
        <v>0.55000000000000004</v>
      </c>
      <c r="L15">
        <v>0.55000000000000004</v>
      </c>
      <c r="P15" t="s">
        <v>31</v>
      </c>
      <c r="Q15">
        <f>81</f>
        <v>81</v>
      </c>
      <c r="R15">
        <f>17</f>
        <v>17</v>
      </c>
      <c r="S15">
        <f>14</f>
        <v>14</v>
      </c>
      <c r="T15">
        <f t="shared" si="0"/>
        <v>50</v>
      </c>
    </row>
    <row r="16" spans="1:20" x14ac:dyDescent="0.25">
      <c r="B16" s="6">
        <v>10</v>
      </c>
      <c r="C16">
        <v>520</v>
      </c>
      <c r="D16">
        <v>530</v>
      </c>
      <c r="E16">
        <v>536</v>
      </c>
      <c r="F16">
        <v>553</v>
      </c>
      <c r="G16">
        <v>30</v>
      </c>
      <c r="I16">
        <v>0.68</v>
      </c>
      <c r="J16">
        <v>0.61</v>
      </c>
      <c r="K16">
        <v>0.55000000000000004</v>
      </c>
      <c r="L16">
        <v>0.6</v>
      </c>
      <c r="P16" t="s">
        <v>32</v>
      </c>
      <c r="Q16">
        <v>81</v>
      </c>
      <c r="R16">
        <v>18</v>
      </c>
      <c r="S16">
        <v>15</v>
      </c>
      <c r="T16">
        <f t="shared" si="0"/>
        <v>48</v>
      </c>
    </row>
    <row r="17" spans="2:20" x14ac:dyDescent="0.25">
      <c r="B17" s="6">
        <v>11</v>
      </c>
      <c r="C17">
        <v>584</v>
      </c>
      <c r="D17">
        <v>602</v>
      </c>
      <c r="E17">
        <v>614</v>
      </c>
      <c r="F17">
        <v>560</v>
      </c>
      <c r="G17">
        <v>30</v>
      </c>
      <c r="I17">
        <v>1.47</v>
      </c>
      <c r="J17">
        <v>1.51</v>
      </c>
      <c r="K17">
        <v>1.46</v>
      </c>
      <c r="L17">
        <v>1.47</v>
      </c>
      <c r="P17" s="11" t="s">
        <v>33</v>
      </c>
      <c r="Q17" s="11">
        <v>100</v>
      </c>
      <c r="R17" s="11">
        <v>13</v>
      </c>
      <c r="S17" s="11">
        <v>10</v>
      </c>
      <c r="T17" s="11">
        <f t="shared" si="0"/>
        <v>77</v>
      </c>
    </row>
    <row r="18" spans="2:20" x14ac:dyDescent="0.25">
      <c r="B18" s="6">
        <v>12</v>
      </c>
      <c r="C18">
        <v>588</v>
      </c>
      <c r="D18">
        <v>607</v>
      </c>
      <c r="E18">
        <v>617</v>
      </c>
      <c r="F18" t="s">
        <v>6</v>
      </c>
      <c r="G18">
        <v>0</v>
      </c>
      <c r="I18">
        <v>1.47</v>
      </c>
      <c r="J18">
        <v>1.5</v>
      </c>
      <c r="K18">
        <v>1.48</v>
      </c>
      <c r="L18">
        <v>1.45</v>
      </c>
      <c r="P18" t="s">
        <v>34</v>
      </c>
      <c r="Q18">
        <v>76</v>
      </c>
      <c r="R18">
        <v>0</v>
      </c>
      <c r="S18">
        <v>0</v>
      </c>
      <c r="T18">
        <f t="shared" si="0"/>
        <v>76</v>
      </c>
    </row>
    <row r="19" spans="2:20" x14ac:dyDescent="0.25">
      <c r="B19" s="6">
        <v>13</v>
      </c>
      <c r="C19" s="1" t="s">
        <v>9</v>
      </c>
      <c r="D19" s="1" t="s">
        <v>9</v>
      </c>
      <c r="E19" s="1" t="s">
        <v>9</v>
      </c>
      <c r="F19" s="1" t="s">
        <v>9</v>
      </c>
      <c r="G19" s="1" t="s">
        <v>9</v>
      </c>
      <c r="I19" s="1" t="s">
        <v>9</v>
      </c>
      <c r="J19" s="1"/>
      <c r="P19" t="s">
        <v>35</v>
      </c>
      <c r="Q19">
        <v>72</v>
      </c>
      <c r="R19">
        <v>1</v>
      </c>
      <c r="S19">
        <v>5</v>
      </c>
      <c r="T19">
        <f t="shared" si="0"/>
        <v>66</v>
      </c>
    </row>
    <row r="20" spans="2:20" x14ac:dyDescent="0.25">
      <c r="B20" s="6">
        <v>14</v>
      </c>
      <c r="C20" s="1" t="s">
        <v>2</v>
      </c>
      <c r="D20">
        <v>610</v>
      </c>
      <c r="E20">
        <v>631</v>
      </c>
      <c r="F20">
        <v>577</v>
      </c>
      <c r="G20">
        <v>60</v>
      </c>
      <c r="I20">
        <v>1.67</v>
      </c>
      <c r="J20">
        <v>1.46</v>
      </c>
      <c r="K20">
        <v>1.49</v>
      </c>
      <c r="L20">
        <v>1.43</v>
      </c>
      <c r="P20" s="12" t="s">
        <v>36</v>
      </c>
      <c r="Q20">
        <v>81</v>
      </c>
      <c r="R20">
        <v>10</v>
      </c>
      <c r="S20">
        <v>0</v>
      </c>
      <c r="T20">
        <f t="shared" si="0"/>
        <v>71</v>
      </c>
    </row>
    <row r="21" spans="2:20" x14ac:dyDescent="0.25">
      <c r="P21" s="11" t="s">
        <v>37</v>
      </c>
      <c r="Q21" s="11">
        <v>81</v>
      </c>
      <c r="R21" s="11">
        <v>10</v>
      </c>
      <c r="S21" s="11">
        <v>6</v>
      </c>
      <c r="T21" s="11">
        <f t="shared" si="0"/>
        <v>65</v>
      </c>
    </row>
    <row r="22" spans="2:20" x14ac:dyDescent="0.25">
      <c r="P22" t="s">
        <v>38</v>
      </c>
      <c r="Q22">
        <v>73</v>
      </c>
      <c r="R22">
        <v>0</v>
      </c>
      <c r="S22">
        <v>0</v>
      </c>
      <c r="T22">
        <f t="shared" si="0"/>
        <v>73</v>
      </c>
    </row>
    <row r="23" spans="2:20" x14ac:dyDescent="0.25">
      <c r="C23" t="s">
        <v>67</v>
      </c>
      <c r="I23" t="s">
        <v>68</v>
      </c>
      <c r="P23" s="12" t="s">
        <v>39</v>
      </c>
      <c r="Q23">
        <v>81</v>
      </c>
      <c r="R23">
        <v>7</v>
      </c>
      <c r="S23">
        <v>8</v>
      </c>
      <c r="T23">
        <f t="shared" si="0"/>
        <v>66</v>
      </c>
    </row>
    <row r="24" spans="2:20" x14ac:dyDescent="0.25">
      <c r="D24" s="13">
        <f>I8/(10*10^-3)</f>
        <v>84</v>
      </c>
      <c r="E24" s="13">
        <f t="shared" ref="E24:G24" si="1">J8/(10*10^-3)</f>
        <v>81</v>
      </c>
      <c r="F24" s="13">
        <f t="shared" si="1"/>
        <v>80</v>
      </c>
      <c r="G24" s="13">
        <f t="shared" si="1"/>
        <v>82</v>
      </c>
      <c r="I24" t="s">
        <v>69</v>
      </c>
      <c r="P24" t="s">
        <v>40</v>
      </c>
      <c r="Q24">
        <v>67</v>
      </c>
      <c r="R24">
        <v>0</v>
      </c>
      <c r="S24">
        <v>0</v>
      </c>
      <c r="T24">
        <f t="shared" si="0"/>
        <v>67</v>
      </c>
    </row>
    <row r="25" spans="2:20" x14ac:dyDescent="0.25">
      <c r="D25" s="13">
        <f t="shared" ref="D25:D47" si="2">I9/(10*10^-3)</f>
        <v>82</v>
      </c>
      <c r="E25" s="13">
        <f t="shared" ref="E25:E47" si="3">J9/(10*10^-3)</f>
        <v>77</v>
      </c>
      <c r="F25" s="13">
        <f t="shared" ref="F25:F47" si="4">K9/(10*10^-3)</f>
        <v>81</v>
      </c>
      <c r="G25" s="13">
        <f t="shared" ref="G25:G47" si="5">L9/(10*10^-3)</f>
        <v>78</v>
      </c>
      <c r="I25" t="s">
        <v>70</v>
      </c>
      <c r="P25" s="12" t="s">
        <v>41</v>
      </c>
      <c r="Q25" s="11">
        <v>81</v>
      </c>
      <c r="R25" s="11">
        <v>5</v>
      </c>
      <c r="S25" s="11">
        <v>6</v>
      </c>
      <c r="T25" s="11">
        <f t="shared" si="0"/>
        <v>70</v>
      </c>
    </row>
    <row r="26" spans="2:20" x14ac:dyDescent="0.25">
      <c r="D26" s="13">
        <f t="shared" si="2"/>
        <v>83</v>
      </c>
      <c r="E26" s="13">
        <f t="shared" si="3"/>
        <v>83</v>
      </c>
      <c r="F26" s="13">
        <f t="shared" si="4"/>
        <v>80</v>
      </c>
      <c r="G26" s="13">
        <f t="shared" si="5"/>
        <v>81</v>
      </c>
      <c r="P26" t="s">
        <v>42</v>
      </c>
      <c r="Q26">
        <v>76</v>
      </c>
      <c r="R26">
        <v>0</v>
      </c>
      <c r="S26">
        <v>0</v>
      </c>
      <c r="T26">
        <f t="shared" si="0"/>
        <v>76</v>
      </c>
    </row>
    <row r="27" spans="2:20" x14ac:dyDescent="0.25">
      <c r="D27" s="13">
        <f t="shared" si="2"/>
        <v>46.999999999999993</v>
      </c>
      <c r="E27" s="13">
        <f t="shared" si="3"/>
        <v>44</v>
      </c>
      <c r="F27" s="13">
        <f t="shared" si="4"/>
        <v>41</v>
      </c>
      <c r="G27" s="13">
        <f t="shared" si="5"/>
        <v>43</v>
      </c>
      <c r="P27" s="12" t="s">
        <v>43</v>
      </c>
      <c r="Q27">
        <v>76</v>
      </c>
      <c r="R27">
        <v>0</v>
      </c>
      <c r="S27">
        <v>0</v>
      </c>
      <c r="T27">
        <f t="shared" si="0"/>
        <v>76</v>
      </c>
    </row>
    <row r="28" spans="2:20" x14ac:dyDescent="0.25">
      <c r="D28">
        <f t="shared" si="2"/>
        <v>84</v>
      </c>
      <c r="E28">
        <f t="shared" si="3"/>
        <v>70</v>
      </c>
      <c r="F28">
        <f t="shared" si="4"/>
        <v>63</v>
      </c>
      <c r="G28">
        <f t="shared" si="5"/>
        <v>65</v>
      </c>
      <c r="P28" t="s">
        <v>44</v>
      </c>
      <c r="Q28">
        <v>67</v>
      </c>
      <c r="R28">
        <v>0</v>
      </c>
      <c r="S28">
        <v>0</v>
      </c>
      <c r="T28">
        <f t="shared" si="0"/>
        <v>67</v>
      </c>
    </row>
    <row r="29" spans="2:20" x14ac:dyDescent="0.25">
      <c r="D29">
        <f t="shared" si="2"/>
        <v>73</v>
      </c>
      <c r="E29">
        <f t="shared" si="3"/>
        <v>66</v>
      </c>
      <c r="F29">
        <f t="shared" si="4"/>
        <v>55</v>
      </c>
      <c r="G29">
        <f t="shared" si="5"/>
        <v>55</v>
      </c>
      <c r="P29" s="11" t="s">
        <v>45</v>
      </c>
      <c r="Q29" s="11">
        <f>74</f>
        <v>74</v>
      </c>
      <c r="R29" s="11">
        <v>6</v>
      </c>
      <c r="S29" s="11">
        <v>0</v>
      </c>
      <c r="T29" s="11">
        <f t="shared" si="0"/>
        <v>68</v>
      </c>
    </row>
    <row r="30" spans="2:20" x14ac:dyDescent="0.25">
      <c r="D30" s="13">
        <f t="shared" si="2"/>
        <v>60</v>
      </c>
      <c r="E30" s="13">
        <f t="shared" si="3"/>
        <v>56.999999999999993</v>
      </c>
      <c r="F30" s="13">
        <f t="shared" si="4"/>
        <v>54</v>
      </c>
      <c r="G30" s="13">
        <f t="shared" si="5"/>
        <v>58.999999999999993</v>
      </c>
      <c r="P30" t="s">
        <v>46</v>
      </c>
      <c r="Q30">
        <v>161</v>
      </c>
      <c r="R30">
        <v>0</v>
      </c>
      <c r="S30">
        <v>0</v>
      </c>
      <c r="T30">
        <f t="shared" si="0"/>
        <v>161</v>
      </c>
    </row>
    <row r="31" spans="2:20" x14ac:dyDescent="0.25">
      <c r="D31" s="13">
        <f t="shared" si="2"/>
        <v>60</v>
      </c>
      <c r="E31" s="13">
        <f t="shared" si="3"/>
        <v>57.999999999999993</v>
      </c>
      <c r="F31" s="13">
        <f t="shared" si="4"/>
        <v>55</v>
      </c>
      <c r="G31" s="13">
        <f t="shared" si="5"/>
        <v>55</v>
      </c>
      <c r="P31" t="s">
        <v>47</v>
      </c>
      <c r="Q31">
        <v>171</v>
      </c>
      <c r="R31">
        <v>0</v>
      </c>
      <c r="S31">
        <v>0</v>
      </c>
      <c r="T31">
        <f t="shared" si="0"/>
        <v>171</v>
      </c>
    </row>
    <row r="32" spans="2:20" x14ac:dyDescent="0.25">
      <c r="D32" s="13">
        <f t="shared" si="2"/>
        <v>68</v>
      </c>
      <c r="E32" s="13">
        <f t="shared" si="3"/>
        <v>61</v>
      </c>
      <c r="F32" s="13">
        <f t="shared" si="4"/>
        <v>55</v>
      </c>
      <c r="G32" s="13">
        <f t="shared" si="5"/>
        <v>60</v>
      </c>
      <c r="P32" t="s">
        <v>48</v>
      </c>
      <c r="Q32">
        <v>177</v>
      </c>
      <c r="R32">
        <v>5</v>
      </c>
      <c r="S32">
        <v>0</v>
      </c>
      <c r="T32">
        <f t="shared" si="0"/>
        <v>172</v>
      </c>
    </row>
    <row r="33" spans="4:20" x14ac:dyDescent="0.25">
      <c r="D33" s="13">
        <f t="shared" si="2"/>
        <v>147</v>
      </c>
      <c r="E33" s="13">
        <f t="shared" si="3"/>
        <v>151</v>
      </c>
      <c r="F33" s="13">
        <f t="shared" si="4"/>
        <v>146</v>
      </c>
      <c r="G33" s="13">
        <f t="shared" si="5"/>
        <v>147</v>
      </c>
      <c r="P33" s="11" t="s">
        <v>49</v>
      </c>
      <c r="Q33" s="11">
        <v>181</v>
      </c>
      <c r="R33" s="11">
        <v>9</v>
      </c>
      <c r="S33" s="11">
        <v>0</v>
      </c>
      <c r="T33" s="11">
        <f t="shared" si="0"/>
        <v>172</v>
      </c>
    </row>
    <row r="34" spans="4:20" x14ac:dyDescent="0.25">
      <c r="D34">
        <f t="shared" si="2"/>
        <v>147</v>
      </c>
      <c r="E34">
        <f t="shared" si="3"/>
        <v>150</v>
      </c>
      <c r="F34">
        <f t="shared" si="4"/>
        <v>148</v>
      </c>
      <c r="G34">
        <f t="shared" si="5"/>
        <v>145</v>
      </c>
      <c r="P34" t="s">
        <v>50</v>
      </c>
      <c r="Q34">
        <v>191</v>
      </c>
      <c r="R34">
        <f>5</f>
        <v>5</v>
      </c>
      <c r="S34">
        <v>11</v>
      </c>
      <c r="T34">
        <f t="shared" ref="T34:T49" si="6">Q34-SUM(R34:S34)</f>
        <v>175</v>
      </c>
    </row>
    <row r="35" spans="4:20" x14ac:dyDescent="0.25">
      <c r="D35" t="e">
        <f t="shared" si="2"/>
        <v>#VALUE!</v>
      </c>
      <c r="E35">
        <f t="shared" si="3"/>
        <v>0</v>
      </c>
      <c r="F35">
        <f t="shared" si="4"/>
        <v>0</v>
      </c>
      <c r="G35">
        <f t="shared" si="5"/>
        <v>0</v>
      </c>
      <c r="P35" t="s">
        <v>51</v>
      </c>
      <c r="Q35">
        <v>180</v>
      </c>
      <c r="R35">
        <v>5</v>
      </c>
      <c r="S35">
        <v>13</v>
      </c>
      <c r="T35">
        <f t="shared" si="6"/>
        <v>162</v>
      </c>
    </row>
    <row r="36" spans="4:20" x14ac:dyDescent="0.25">
      <c r="D36">
        <f t="shared" si="2"/>
        <v>167</v>
      </c>
      <c r="E36">
        <f t="shared" si="3"/>
        <v>146</v>
      </c>
      <c r="F36">
        <f t="shared" si="4"/>
        <v>149</v>
      </c>
      <c r="G36">
        <f t="shared" si="5"/>
        <v>143</v>
      </c>
      <c r="P36" t="s">
        <v>52</v>
      </c>
      <c r="Q36">
        <v>166</v>
      </c>
      <c r="R36">
        <v>4</v>
      </c>
      <c r="S36">
        <v>5</v>
      </c>
      <c r="T36">
        <f t="shared" si="6"/>
        <v>157</v>
      </c>
    </row>
    <row r="37" spans="4:20" x14ac:dyDescent="0.25">
      <c r="P37" s="11" t="s">
        <v>53</v>
      </c>
      <c r="Q37" s="11">
        <v>182</v>
      </c>
      <c r="R37" s="11">
        <v>3</v>
      </c>
      <c r="S37" s="11">
        <v>12</v>
      </c>
      <c r="T37" s="11">
        <f t="shared" si="6"/>
        <v>167</v>
      </c>
    </row>
    <row r="38" spans="4:20" x14ac:dyDescent="0.25">
      <c r="P38" t="s">
        <v>54</v>
      </c>
      <c r="Q38">
        <v>81</v>
      </c>
      <c r="R38">
        <v>0</v>
      </c>
      <c r="S38">
        <v>0</v>
      </c>
      <c r="T38">
        <f t="shared" si="6"/>
        <v>81</v>
      </c>
    </row>
    <row r="39" spans="4:20" x14ac:dyDescent="0.25">
      <c r="P39" t="s">
        <v>55</v>
      </c>
      <c r="Q39">
        <v>81</v>
      </c>
      <c r="R39">
        <v>0</v>
      </c>
      <c r="S39">
        <v>0</v>
      </c>
      <c r="T39">
        <f t="shared" si="6"/>
        <v>81</v>
      </c>
    </row>
    <row r="40" spans="4:20" x14ac:dyDescent="0.25">
      <c r="P40" t="s">
        <v>56</v>
      </c>
      <c r="Q40">
        <v>81</v>
      </c>
      <c r="R40">
        <v>4</v>
      </c>
      <c r="S40">
        <v>4</v>
      </c>
      <c r="T40">
        <f t="shared" si="6"/>
        <v>73</v>
      </c>
    </row>
    <row r="41" spans="4:20" x14ac:dyDescent="0.25">
      <c r="P41" s="11" t="s">
        <v>57</v>
      </c>
      <c r="Q41" s="11">
        <v>101</v>
      </c>
      <c r="R41" s="11">
        <v>10</v>
      </c>
      <c r="S41" s="11">
        <v>0</v>
      </c>
      <c r="T41" s="11">
        <f t="shared" si="6"/>
        <v>91</v>
      </c>
    </row>
    <row r="42" spans="4:20" x14ac:dyDescent="0.25">
      <c r="P42" t="s">
        <v>58</v>
      </c>
      <c r="Q42">
        <f>101</f>
        <v>101</v>
      </c>
      <c r="R42">
        <v>11</v>
      </c>
      <c r="S42">
        <v>17</v>
      </c>
      <c r="T42" s="11">
        <f t="shared" si="6"/>
        <v>73</v>
      </c>
    </row>
    <row r="43" spans="4:20" x14ac:dyDescent="0.25">
      <c r="P43" s="12" t="s">
        <v>59</v>
      </c>
      <c r="Q43">
        <v>81</v>
      </c>
      <c r="R43">
        <v>9</v>
      </c>
      <c r="S43">
        <v>7</v>
      </c>
      <c r="T43">
        <f t="shared" si="6"/>
        <v>65</v>
      </c>
    </row>
    <row r="44" spans="4:20" x14ac:dyDescent="0.25">
      <c r="P44" t="s">
        <v>60</v>
      </c>
      <c r="Q44">
        <v>81</v>
      </c>
      <c r="R44">
        <v>12</v>
      </c>
      <c r="S44">
        <v>13</v>
      </c>
      <c r="T44">
        <f t="shared" si="6"/>
        <v>56</v>
      </c>
    </row>
    <row r="45" spans="4:20" x14ac:dyDescent="0.25">
      <c r="P45" s="11" t="s">
        <v>61</v>
      </c>
      <c r="Q45" s="11">
        <v>52</v>
      </c>
      <c r="R45" s="11">
        <v>0</v>
      </c>
      <c r="S45" s="11">
        <v>0</v>
      </c>
      <c r="T45" s="11">
        <f t="shared" si="6"/>
        <v>52</v>
      </c>
    </row>
    <row r="46" spans="4:20" x14ac:dyDescent="0.25">
      <c r="P46" t="s">
        <v>62</v>
      </c>
      <c r="Q46">
        <v>221</v>
      </c>
      <c r="R46">
        <v>30</v>
      </c>
      <c r="S46">
        <v>5</v>
      </c>
      <c r="T46">
        <f t="shared" si="6"/>
        <v>186</v>
      </c>
    </row>
    <row r="47" spans="4:20" x14ac:dyDescent="0.25">
      <c r="P47" t="s">
        <v>63</v>
      </c>
      <c r="Q47">
        <v>191</v>
      </c>
      <c r="R47">
        <v>21</v>
      </c>
      <c r="S47">
        <v>2</v>
      </c>
      <c r="T47">
        <f t="shared" si="6"/>
        <v>168</v>
      </c>
    </row>
    <row r="48" spans="4:20" x14ac:dyDescent="0.25">
      <c r="P48" t="s">
        <v>64</v>
      </c>
      <c r="Q48">
        <v>191</v>
      </c>
      <c r="R48">
        <v>13</v>
      </c>
      <c r="S48">
        <v>10</v>
      </c>
      <c r="T48">
        <f t="shared" si="6"/>
        <v>168</v>
      </c>
    </row>
    <row r="49" spans="16:20" x14ac:dyDescent="0.25">
      <c r="P49" s="11" t="s">
        <v>65</v>
      </c>
      <c r="Q49" s="11">
        <v>191</v>
      </c>
      <c r="R49" s="11">
        <f>9</f>
        <v>9</v>
      </c>
      <c r="S49" s="11">
        <v>10</v>
      </c>
      <c r="T49" s="11">
        <f t="shared" si="6"/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Joanna Stasiak</dc:creator>
  <cp:lastModifiedBy>Spyros Ploussiou</cp:lastModifiedBy>
  <dcterms:created xsi:type="dcterms:W3CDTF">2021-01-25T20:57:15Z</dcterms:created>
  <dcterms:modified xsi:type="dcterms:W3CDTF">2021-02-12T20:55:10Z</dcterms:modified>
</cp:coreProperties>
</file>