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2240" windowHeight="5820" tabRatio="583"/>
  </bookViews>
  <sheets>
    <sheet name="22-23уч.г." sheetId="12" r:id="rId1"/>
  </sheets>
  <definedNames>
    <definedName name="_xlnm.Print_Area" localSheetId="0">'22-23уч.г.'!$A$1:$N$234</definedName>
  </definedNames>
  <calcPr calcId="125725" refMode="R1C1"/>
</workbook>
</file>

<file path=xl/calcChain.xml><?xml version="1.0" encoding="utf-8"?>
<calcChain xmlns="http://schemas.openxmlformats.org/spreadsheetml/2006/main">
  <c r="B128" i="12"/>
  <c r="B161"/>
  <c r="B179" s="1"/>
  <c r="B197" s="1"/>
  <c r="B215" s="1"/>
  <c r="C140"/>
  <c r="C158" s="1"/>
  <c r="C176" s="1"/>
  <c r="C194" s="1"/>
  <c r="C212" s="1"/>
  <c r="C128"/>
  <c r="C143" s="1"/>
  <c r="C161" s="1"/>
  <c r="C179" s="1"/>
  <c r="C197" s="1"/>
  <c r="C215" s="1"/>
  <c r="A64"/>
  <c r="A67" s="1"/>
  <c r="A70" s="1"/>
  <c r="A49"/>
  <c r="A52" s="1"/>
  <c r="A34"/>
  <c r="A16"/>
  <c r="B10" s="1"/>
  <c r="A82" l="1"/>
  <c r="A100" s="1"/>
  <c r="A103" s="1"/>
  <c r="A106" s="1"/>
  <c r="B28"/>
  <c r="B46" s="1"/>
  <c r="B64" s="1"/>
  <c r="B82" s="1"/>
  <c r="B100" s="1"/>
  <c r="B122" s="1"/>
  <c r="B13"/>
  <c r="A122" l="1"/>
  <c r="A125" s="1"/>
  <c r="A85"/>
  <c r="A88" s="1"/>
  <c r="B125"/>
  <c r="B140" s="1"/>
  <c r="B158" s="1"/>
  <c r="B176" s="1"/>
  <c r="B194" s="1"/>
  <c r="B212" s="1"/>
  <c r="B137"/>
  <c r="B155" s="1"/>
  <c r="B173" s="1"/>
  <c r="B191" s="1"/>
  <c r="B209" s="1"/>
  <c r="B31"/>
  <c r="B49" s="1"/>
  <c r="B67" s="1"/>
  <c r="B85" s="1"/>
  <c r="B103" s="1"/>
  <c r="B16"/>
  <c r="A137" l="1"/>
  <c r="A140" s="1"/>
  <c r="A143" s="1"/>
  <c r="B34"/>
  <c r="B52" s="1"/>
  <c r="B70" s="1"/>
  <c r="B88" s="1"/>
  <c r="B106" s="1"/>
  <c r="C10"/>
  <c r="A155" l="1"/>
  <c r="A173" s="1"/>
  <c r="C28"/>
  <c r="C46" s="1"/>
  <c r="C64" s="1"/>
  <c r="C82" s="1"/>
  <c r="C100" s="1"/>
  <c r="C122" s="1"/>
  <c r="C137" s="1"/>
  <c r="C155" s="1"/>
  <c r="C173" s="1"/>
  <c r="C191" s="1"/>
  <c r="C209" s="1"/>
  <c r="C13"/>
  <c r="A158" l="1"/>
  <c r="A161" s="1"/>
  <c r="A191"/>
  <c r="A176"/>
  <c r="A179" s="1"/>
  <c r="C31"/>
  <c r="C49" s="1"/>
  <c r="C67" s="1"/>
  <c r="C85" s="1"/>
  <c r="C103" s="1"/>
  <c r="C16"/>
  <c r="C34" s="1"/>
  <c r="C52" s="1"/>
  <c r="C70" s="1"/>
  <c r="C88" s="1"/>
  <c r="C106" s="1"/>
  <c r="A209" l="1"/>
  <c r="A212" s="1"/>
  <c r="A215" s="1"/>
  <c r="A194"/>
  <c r="A197" s="1"/>
  <c r="D13"/>
  <c r="D31" l="1"/>
  <c r="D49" s="1"/>
  <c r="D67" s="1"/>
  <c r="D85" s="1"/>
  <c r="D103" s="1"/>
  <c r="D125" s="1"/>
  <c r="D16"/>
  <c r="D34" s="1"/>
  <c r="D52" s="1"/>
  <c r="D70" s="1"/>
  <c r="D88" s="1"/>
  <c r="D106" s="1"/>
  <c r="D140" l="1"/>
  <c r="D158" s="1"/>
  <c r="D176" s="1"/>
  <c r="D194" s="1"/>
  <c r="D212" s="1"/>
  <c r="D128"/>
  <c r="D143" s="1"/>
  <c r="D161" s="1"/>
</calcChain>
</file>

<file path=xl/sharedStrings.xml><?xml version="1.0" encoding="utf-8"?>
<sst xmlns="http://schemas.openxmlformats.org/spreadsheetml/2006/main" count="240" uniqueCount="99">
  <si>
    <t>сентябрь</t>
  </si>
  <si>
    <t>октябрь</t>
  </si>
  <si>
    <t>ноябрь</t>
  </si>
  <si>
    <t>декабрь</t>
  </si>
  <si>
    <t>ПОНЕДЕЛЬНИК</t>
  </si>
  <si>
    <t xml:space="preserve"> 1- 2</t>
  </si>
  <si>
    <t>3- 4</t>
  </si>
  <si>
    <t>5- 6</t>
  </si>
  <si>
    <t>7- 8</t>
  </si>
  <si>
    <t xml:space="preserve"> 9-10</t>
  </si>
  <si>
    <t xml:space="preserve"> 11-12</t>
  </si>
  <si>
    <t>ВТОРНИК</t>
  </si>
  <si>
    <t>СРЕДА</t>
  </si>
  <si>
    <t>ЧЕТВЕРГ</t>
  </si>
  <si>
    <t>ПЯТНИЦА</t>
  </si>
  <si>
    <t>СУББОТА</t>
  </si>
  <si>
    <t>ФИЗИЧЕСКАЯ ХИМИЯ БИОЛОГИЧЕСКИХ С-М</t>
  </si>
  <si>
    <t>ППМ-1</t>
  </si>
  <si>
    <t>ЭКОМ-1</t>
  </si>
  <si>
    <t>лаб.  4 час.</t>
  </si>
  <si>
    <t xml:space="preserve"> </t>
  </si>
  <si>
    <t>доц. Королева И.Ю.</t>
  </si>
  <si>
    <t>доц. Ваниев М.А.</t>
  </si>
  <si>
    <t>УПРАВЛЕНИЕ   ПРОЕКТАМИ</t>
  </si>
  <si>
    <t>НУТРИЦИОЛОГИЯ</t>
  </si>
  <si>
    <t>НАУЧНО - ПРАКТИЧЕСКИЙ  СЕМИНАР</t>
  </si>
  <si>
    <t>проф. Храмова В.Н.</t>
  </si>
  <si>
    <t>доц. Малышева Ж.Н.</t>
  </si>
  <si>
    <t>СЫРЬЕВЫЕ  РЕСУРСЫ  МЯСНОЙ  ОТРАСЛИ</t>
  </si>
  <si>
    <t>СЫРЬЕВЫЕ  РЕСУРСЫ  МОЛОЧНОЙ  ОТРАСЛИ</t>
  </si>
  <si>
    <t xml:space="preserve">доц.  Скачков Д.А. </t>
  </si>
  <si>
    <t>ЭКОЛОГИЧЕСКОЕ  ПРАВО</t>
  </si>
  <si>
    <t>ЭКОМ-1, ЭКОМ-1в</t>
  </si>
  <si>
    <t xml:space="preserve">Учебные занятия магистров 1 курса ФТПП 
</t>
  </si>
  <si>
    <t>УТВЕРЖДАЮ:</t>
  </si>
  <si>
    <t>Проректор по учебной работе</t>
  </si>
  <si>
    <t>______________ И.Л.Гоник</t>
  </si>
  <si>
    <t>"___"______________2022г.</t>
  </si>
  <si>
    <t>СОГЛАСОВАНО:</t>
  </si>
  <si>
    <t>Декан ФТПП_________Храмова В.Н.</t>
  </si>
  <si>
    <t>Начальник учебного отдела_______________________Фролов Е.М.</t>
  </si>
  <si>
    <t>на 1 семестр 2022-2023 учебный год</t>
  </si>
  <si>
    <t>ПРОФ.ИНОСТРАННЫЙ ЯЗЫК</t>
  </si>
  <si>
    <t>Евтушенко О.А.</t>
  </si>
  <si>
    <t>Б 610</t>
  </si>
  <si>
    <t>1\2гр.</t>
  </si>
  <si>
    <t>лекция 4 часа</t>
  </si>
  <si>
    <t>В 208</t>
  </si>
  <si>
    <t>ИНФОРМАЦИОННО-КОММУНИКАЦИОННЫЕ ТЕХНОЛОГИИ</t>
  </si>
  <si>
    <t>Королева И.Ю.</t>
  </si>
  <si>
    <t>В 1202</t>
  </si>
  <si>
    <t xml:space="preserve"> Храмова В.Н.</t>
  </si>
  <si>
    <t>Малышева Ж.Н.</t>
  </si>
  <si>
    <t>ФИЗ.ХИМИЯ БИОЛОГИЧЕСКИХ С-М</t>
  </si>
  <si>
    <t>ФИЛОСОФИЯ И МЕТОДОЛОГИЯ НАУКИ</t>
  </si>
  <si>
    <t>проф. Виноградова Н.Л.</t>
  </si>
  <si>
    <t>Виноградова Н.Л.</t>
  </si>
  <si>
    <t>Божкова С.Е.</t>
  </si>
  <si>
    <t>Б 605</t>
  </si>
  <si>
    <t>практ. 4 час.</t>
  </si>
  <si>
    <t>Б 607</t>
  </si>
  <si>
    <t>доц. Скачков Д.А.</t>
  </si>
  <si>
    <t>Скачков Д.А.</t>
  </si>
  <si>
    <t xml:space="preserve">Скачков Д.А. </t>
  </si>
  <si>
    <t>Б 410</t>
  </si>
  <si>
    <t>Б 607а</t>
  </si>
  <si>
    <t>Скачков  Д.А.</t>
  </si>
  <si>
    <t>Горлов И.Ф.</t>
  </si>
  <si>
    <t>Бессарабова И.С.</t>
  </si>
  <si>
    <t>Б 406</t>
  </si>
  <si>
    <t>Картушина Ю.Н.</t>
  </si>
  <si>
    <t>доц. Картушина Ю.Н.</t>
  </si>
  <si>
    <t>ОСНОВЫ ТОКСИКОЛОГИИ И ЭКОЛОГ.НОРМИРОВАНИЕ</t>
  </si>
  <si>
    <t>проф. Нефедьева Е.Э.</t>
  </si>
  <si>
    <t>лаб. 4 час.</t>
  </si>
  <si>
    <t>лекц 4 час.</t>
  </si>
  <si>
    <t>ПРОМЫШЛЕННАЯ ЭКОЛОГИЯ</t>
  </si>
  <si>
    <t>доц. Сиволобова Н.О.</t>
  </si>
  <si>
    <t>прат. 4 час.</t>
  </si>
  <si>
    <t>17.09.,15.10.,12.11.,10.12</t>
  </si>
  <si>
    <t>10.09.,08.10.,</t>
  </si>
  <si>
    <t>24.09.,22.10.,</t>
  </si>
  <si>
    <t>19.11.,17.12</t>
  </si>
  <si>
    <t>В 1201</t>
  </si>
  <si>
    <t>Сидоренко Н.В.,Гресь И.М.</t>
  </si>
  <si>
    <t>нем.яз.</t>
  </si>
  <si>
    <t>Бганцева И.В.</t>
  </si>
  <si>
    <t>410б</t>
  </si>
  <si>
    <t>3-4 час.</t>
  </si>
  <si>
    <t>5-6 час.</t>
  </si>
  <si>
    <t>05.11.,03.12</t>
  </si>
  <si>
    <t>10.09.,08.10.,05.11.,03.12</t>
  </si>
  <si>
    <t>Б 607б</t>
  </si>
  <si>
    <t xml:space="preserve">  дист.</t>
  </si>
  <si>
    <t>дист.</t>
  </si>
  <si>
    <t>15.09.,13.10.,</t>
  </si>
  <si>
    <t>10.11.,08.12</t>
  </si>
  <si>
    <t>24.11.,22.12</t>
  </si>
  <si>
    <t>29.09.,27.10.,</t>
  </si>
</sst>
</file>

<file path=xl/styles.xml><?xml version="1.0" encoding="utf-8"?>
<styleSheet xmlns="http://schemas.openxmlformats.org/spreadsheetml/2006/main">
  <fonts count="54">
    <font>
      <sz val="10"/>
      <name val="Arial Cyr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36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i/>
      <sz val="16"/>
      <color indexed="10"/>
      <name val="Times New Roman"/>
      <family val="1"/>
      <charset val="204"/>
    </font>
    <font>
      <b/>
      <i/>
      <sz val="18"/>
      <color indexed="10"/>
      <name val="Times New Roman"/>
      <family val="1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b/>
      <sz val="12"/>
      <name val="Arial Cyr"/>
      <charset val="204"/>
    </font>
    <font>
      <i/>
      <sz val="20"/>
      <name val="Times New Roman"/>
      <family val="1"/>
      <charset val="204"/>
    </font>
    <font>
      <b/>
      <sz val="28"/>
      <name val="Times New Roman"/>
      <family val="1"/>
      <charset val="204"/>
    </font>
    <font>
      <i/>
      <sz val="18"/>
      <name val="Times New Roman"/>
      <family val="1"/>
      <charset val="204"/>
    </font>
    <font>
      <b/>
      <i/>
      <sz val="18"/>
      <name val="Times New Roman"/>
      <family val="1"/>
      <charset val="204"/>
    </font>
    <font>
      <sz val="20"/>
      <name val="Times New Roman"/>
      <family val="1"/>
      <charset val="204"/>
    </font>
    <font>
      <sz val="30"/>
      <name val="Times New Roman"/>
      <family val="1"/>
      <charset val="204"/>
    </font>
    <font>
      <sz val="22"/>
      <name val="Times New Roman"/>
      <family val="1"/>
      <charset val="204"/>
    </font>
    <font>
      <sz val="26"/>
      <name val="Times New Roman"/>
      <family val="1"/>
      <charset val="204"/>
    </font>
    <font>
      <b/>
      <sz val="16"/>
      <color rgb="FF7030A0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i/>
      <sz val="18"/>
      <color rgb="FF7030A0"/>
      <name val="Times New Roman"/>
      <family val="1"/>
      <charset val="204"/>
    </font>
    <font>
      <i/>
      <sz val="16"/>
      <color rgb="FF7030A0"/>
      <name val="Times New Roman"/>
      <family val="1"/>
      <charset val="204"/>
    </font>
    <font>
      <i/>
      <sz val="20"/>
      <color rgb="FF7030A0"/>
      <name val="Times New Roman"/>
      <family val="1"/>
      <charset val="204"/>
    </font>
    <font>
      <b/>
      <i/>
      <sz val="20"/>
      <color rgb="FF7030A0"/>
      <name val="Times New Roman"/>
      <family val="1"/>
      <charset val="204"/>
    </font>
    <font>
      <b/>
      <sz val="18"/>
      <color rgb="FF7030A0"/>
      <name val="Times New Roman"/>
      <family val="1"/>
      <charset val="204"/>
    </font>
    <font>
      <b/>
      <sz val="20"/>
      <color rgb="FF7030A0"/>
      <name val="Times New Roman"/>
      <family val="1"/>
      <charset val="204"/>
    </font>
    <font>
      <b/>
      <i/>
      <sz val="18"/>
      <color rgb="FF7030A0"/>
      <name val="Times New Roman"/>
      <family val="1"/>
      <charset val="204"/>
    </font>
    <font>
      <sz val="16"/>
      <color rgb="FF7030A0"/>
      <name val="Times New Roman"/>
      <family val="1"/>
      <charset val="204"/>
    </font>
    <font>
      <sz val="20"/>
      <color rgb="FF7030A0"/>
      <name val="Times New Roman"/>
      <family val="1"/>
      <charset val="204"/>
    </font>
    <font>
      <sz val="16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i/>
      <sz val="14"/>
      <name val="Times New Roman"/>
      <family val="1"/>
      <charset val="204"/>
    </font>
    <font>
      <i/>
      <sz val="14"/>
      <name val="Arial"/>
      <family val="2"/>
      <charset val="204"/>
    </font>
    <font>
      <sz val="10"/>
      <color rgb="FF00B050"/>
      <name val="Arial Cyr"/>
      <charset val="204"/>
    </font>
    <font>
      <b/>
      <sz val="16"/>
      <color rgb="FF00B050"/>
      <name val="Arial Cyr"/>
      <charset val="204"/>
    </font>
    <font>
      <i/>
      <sz val="14"/>
      <name val="Arial Cyr"/>
      <charset val="204"/>
    </font>
    <font>
      <i/>
      <sz val="16"/>
      <name val="Arial"/>
      <family val="2"/>
      <charset val="204"/>
    </font>
    <font>
      <i/>
      <sz val="16"/>
      <name val="Arial Cyr"/>
      <charset val="204"/>
    </font>
    <font>
      <b/>
      <i/>
      <sz val="16"/>
      <name val="Arial"/>
      <family val="2"/>
      <charset val="204"/>
    </font>
    <font>
      <b/>
      <sz val="14"/>
      <name val="Arial"/>
      <family val="2"/>
      <charset val="204"/>
    </font>
    <font>
      <sz val="10"/>
      <color rgb="FFFF0000"/>
      <name val="Times New Roman"/>
      <family val="1"/>
      <charset val="204"/>
    </font>
    <font>
      <b/>
      <sz val="18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name val="Arial"/>
      <family val="2"/>
      <charset val="204"/>
    </font>
    <font>
      <b/>
      <i/>
      <sz val="14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/>
      <right style="medium">
        <color indexed="8"/>
      </right>
      <top style="dashDot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/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531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wrapText="1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4" fillId="0" borderId="0" xfId="0" applyFont="1" applyFill="1" applyBorder="1" applyAlignment="1"/>
    <xf numFmtId="0" fontId="18" fillId="0" borderId="0" xfId="0" applyFont="1" applyFill="1" applyBorder="1" applyAlignment="1"/>
    <xf numFmtId="0" fontId="19" fillId="0" borderId="0" xfId="0" applyNumberFormat="1" applyFont="1" applyFill="1" applyBorder="1" applyAlignment="1">
      <alignment vertical="center"/>
    </xf>
    <xf numFmtId="0" fontId="12" fillId="0" borderId="0" xfId="0" applyFont="1" applyFill="1" applyBorder="1"/>
    <xf numFmtId="0" fontId="22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5" fillId="0" borderId="1" xfId="0" applyFont="1" applyFill="1" applyBorder="1"/>
    <xf numFmtId="0" fontId="26" fillId="0" borderId="0" xfId="0" applyFont="1" applyFill="1" applyBorder="1" applyAlignment="1"/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4" fillId="0" borderId="6" xfId="0" applyFont="1" applyFill="1" applyBorder="1" applyAlignment="1">
      <alignment vertical="center" wrapText="1"/>
    </xf>
    <xf numFmtId="0" fontId="29" fillId="0" borderId="5" xfId="0" applyFont="1" applyFill="1" applyBorder="1" applyAlignment="1">
      <alignment wrapText="1"/>
    </xf>
    <xf numFmtId="0" fontId="24" fillId="0" borderId="11" xfId="0" applyFont="1" applyFill="1" applyBorder="1" applyAlignment="1">
      <alignment vertical="center" wrapText="1"/>
    </xf>
    <xf numFmtId="0" fontId="25" fillId="0" borderId="5" xfId="0" applyFont="1" applyFill="1" applyBorder="1"/>
    <xf numFmtId="0" fontId="28" fillId="0" borderId="1" xfId="0" applyFont="1" applyFill="1" applyBorder="1"/>
    <xf numFmtId="0" fontId="25" fillId="0" borderId="4" xfId="0" applyFont="1" applyFill="1" applyBorder="1"/>
    <xf numFmtId="0" fontId="25" fillId="0" borderId="3" xfId="0" applyFont="1" applyFill="1" applyBorder="1"/>
    <xf numFmtId="0" fontId="24" fillId="0" borderId="5" xfId="0" applyFont="1" applyFill="1" applyBorder="1" applyAlignment="1">
      <alignment vertical="center" wrapText="1"/>
    </xf>
    <xf numFmtId="0" fontId="24" fillId="0" borderId="13" xfId="0" applyFont="1" applyFill="1" applyBorder="1" applyAlignment="1">
      <alignment vertical="center" wrapText="1"/>
    </xf>
    <xf numFmtId="0" fontId="24" fillId="0" borderId="7" xfId="0" applyFont="1" applyFill="1" applyBorder="1" applyAlignment="1">
      <alignment vertical="center" wrapText="1"/>
    </xf>
    <xf numFmtId="0" fontId="28" fillId="0" borderId="4" xfId="0" applyFont="1" applyFill="1" applyBorder="1"/>
    <xf numFmtId="0" fontId="25" fillId="0" borderId="3" xfId="0" applyFont="1" applyFill="1" applyBorder="1" applyAlignment="1">
      <alignment horizontal="center"/>
    </xf>
    <xf numFmtId="0" fontId="31" fillId="0" borderId="1" xfId="0" applyFont="1" applyFill="1" applyBorder="1"/>
    <xf numFmtId="0" fontId="29" fillId="0" borderId="0" xfId="0" applyFont="1" applyFill="1" applyBorder="1" applyAlignment="1">
      <alignment vertical="center" wrapText="1"/>
    </xf>
    <xf numFmtId="0" fontId="28" fillId="0" borderId="12" xfId="0" applyFont="1" applyFill="1" applyBorder="1" applyAlignment="1">
      <alignment horizontal="right"/>
    </xf>
    <xf numFmtId="0" fontId="24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 vertical="center" wrapText="1"/>
    </xf>
    <xf numFmtId="0" fontId="28" fillId="0" borderId="8" xfId="0" applyFont="1" applyFill="1" applyBorder="1"/>
    <xf numFmtId="0" fontId="25" fillId="0" borderId="9" xfId="0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32" fillId="0" borderId="1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0" fontId="28" fillId="0" borderId="2" xfId="0" applyFont="1" applyFill="1" applyBorder="1" applyAlignment="1">
      <alignment horizontal="right"/>
    </xf>
    <xf numFmtId="0" fontId="30" fillId="0" borderId="5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32" fillId="0" borderId="1" xfId="0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2" fillId="0" borderId="2" xfId="0" applyNumberFormat="1" applyFont="1" applyFill="1" applyBorder="1" applyAlignment="1">
      <alignment vertical="center"/>
    </xf>
    <xf numFmtId="0" fontId="29" fillId="0" borderId="1" xfId="0" applyFont="1" applyFill="1" applyBorder="1" applyAlignment="1"/>
    <xf numFmtId="0" fontId="30" fillId="0" borderId="6" xfId="0" applyNumberFormat="1" applyFont="1" applyFill="1" applyBorder="1" applyAlignment="1">
      <alignment vertical="center"/>
    </xf>
    <xf numFmtId="0" fontId="30" fillId="0" borderId="5" xfId="0" applyNumberFormat="1" applyFont="1" applyFill="1" applyBorder="1" applyAlignment="1">
      <alignment vertical="center"/>
    </xf>
    <xf numFmtId="0" fontId="30" fillId="0" borderId="1" xfId="0" applyNumberFormat="1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28" fillId="0" borderId="4" xfId="0" applyNumberFormat="1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vertical="center"/>
    </xf>
    <xf numFmtId="0" fontId="33" fillId="0" borderId="3" xfId="0" applyFont="1" applyFill="1" applyBorder="1"/>
    <xf numFmtId="0" fontId="27" fillId="0" borderId="3" xfId="0" applyFont="1" applyFill="1" applyBorder="1" applyAlignment="1"/>
    <xf numFmtId="0" fontId="27" fillId="0" borderId="6" xfId="0" applyFont="1" applyFill="1" applyBorder="1" applyAlignment="1"/>
    <xf numFmtId="0" fontId="24" fillId="0" borderId="5" xfId="0" applyFont="1" applyFill="1" applyBorder="1" applyAlignment="1"/>
    <xf numFmtId="0" fontId="27" fillId="0" borderId="1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0" fontId="26" fillId="0" borderId="3" xfId="0" applyFont="1" applyFill="1" applyBorder="1" applyAlignment="1"/>
    <xf numFmtId="0" fontId="32" fillId="0" borderId="3" xfId="0" applyFont="1" applyFill="1" applyBorder="1"/>
    <xf numFmtId="0" fontId="27" fillId="0" borderId="4" xfId="0" applyNumberFormat="1" applyFont="1" applyFill="1" applyBorder="1" applyAlignment="1">
      <alignment vertical="center"/>
    </xf>
    <xf numFmtId="0" fontId="27" fillId="0" borderId="3" xfId="0" applyNumberFormat="1" applyFont="1" applyFill="1" applyBorder="1" applyAlignment="1">
      <alignment vertical="center"/>
    </xf>
    <xf numFmtId="0" fontId="27" fillId="0" borderId="1" xfId="0" applyNumberFormat="1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right"/>
    </xf>
    <xf numFmtId="0" fontId="34" fillId="0" borderId="3" xfId="0" applyFont="1" applyFill="1" applyBorder="1" applyAlignment="1">
      <alignment horizontal="center"/>
    </xf>
    <xf numFmtId="0" fontId="28" fillId="0" borderId="3" xfId="0" applyFont="1" applyFill="1" applyBorder="1" applyAlignment="1"/>
    <xf numFmtId="0" fontId="28" fillId="0" borderId="3" xfId="0" applyFont="1" applyFill="1" applyBorder="1"/>
    <xf numFmtId="0" fontId="31" fillId="0" borderId="0" xfId="0" applyFont="1" applyFill="1" applyBorder="1"/>
    <xf numFmtId="0" fontId="28" fillId="0" borderId="0" xfId="0" applyFont="1" applyFill="1" applyBorder="1"/>
    <xf numFmtId="0" fontId="27" fillId="0" borderId="0" xfId="0" applyNumberFormat="1" applyFont="1" applyFill="1" applyBorder="1" applyAlignment="1">
      <alignment horizontal="left"/>
    </xf>
    <xf numFmtId="0" fontId="24" fillId="0" borderId="3" xfId="0" applyFont="1" applyFill="1" applyBorder="1" applyAlignment="1">
      <alignment vertical="center" wrapText="1"/>
    </xf>
    <xf numFmtId="0" fontId="30" fillId="0" borderId="11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/>
    </xf>
    <xf numFmtId="0" fontId="33" fillId="0" borderId="0" xfId="0" applyFont="1" applyFill="1" applyBorder="1"/>
    <xf numFmtId="0" fontId="27" fillId="0" borderId="3" xfId="0" applyFont="1" applyFill="1" applyBorder="1" applyAlignment="1">
      <alignment horizontal="left"/>
    </xf>
    <xf numFmtId="0" fontId="27" fillId="0" borderId="5" xfId="0" applyFont="1" applyFill="1" applyBorder="1" applyAlignment="1"/>
    <xf numFmtId="0" fontId="27" fillId="0" borderId="5" xfId="0" applyNumberFormat="1" applyFont="1" applyFill="1" applyBorder="1" applyAlignment="1">
      <alignment horizontal="left"/>
    </xf>
    <xf numFmtId="0" fontId="27" fillId="0" borderId="5" xfId="0" applyNumberFormat="1" applyFont="1" applyFill="1" applyBorder="1" applyAlignment="1">
      <alignment horizontal="center"/>
    </xf>
    <xf numFmtId="0" fontId="27" fillId="0" borderId="5" xfId="0" applyNumberFormat="1" applyFont="1" applyFill="1" applyBorder="1" applyAlignment="1">
      <alignment horizontal="right"/>
    </xf>
    <xf numFmtId="0" fontId="20" fillId="0" borderId="0" xfId="0" applyFont="1" applyFill="1" applyAlignment="1">
      <alignment vertical="center" wrapText="1"/>
    </xf>
    <xf numFmtId="0" fontId="35" fillId="0" borderId="0" xfId="0" applyFont="1" applyFill="1"/>
    <xf numFmtId="0" fontId="35" fillId="0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vertical="center" textRotation="90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8" xfId="0" applyFont="1" applyFill="1" applyBorder="1"/>
    <xf numFmtId="0" fontId="18" fillId="0" borderId="9" xfId="0" applyFont="1" applyFill="1" applyBorder="1" applyAlignment="1"/>
    <xf numFmtId="0" fontId="9" fillId="0" borderId="10" xfId="0" applyFont="1" applyFill="1" applyBorder="1" applyAlignment="1">
      <alignment horizontal="right"/>
    </xf>
    <xf numFmtId="0" fontId="8" fillId="0" borderId="1" xfId="0" applyFont="1" applyFill="1" applyBorder="1"/>
    <xf numFmtId="0" fontId="9" fillId="0" borderId="2" xfId="0" applyFont="1" applyFill="1" applyBorder="1" applyAlignment="1">
      <alignment horizontal="right"/>
    </xf>
    <xf numFmtId="0" fontId="3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/>
    <xf numFmtId="0" fontId="18" fillId="0" borderId="3" xfId="0" applyFont="1" applyFill="1" applyBorder="1" applyAlignment="1"/>
    <xf numFmtId="0" fontId="9" fillId="0" borderId="12" xfId="0" applyFont="1" applyFill="1" applyBorder="1" applyAlignment="1">
      <alignment horizontal="right"/>
    </xf>
    <xf numFmtId="0" fontId="40" fillId="0" borderId="0" xfId="0" applyFont="1" applyFill="1" applyBorder="1"/>
    <xf numFmtId="0" fontId="41" fillId="0" borderId="0" xfId="0" applyFont="1" applyFill="1" applyBorder="1" applyAlignment="1">
      <alignment vertical="center"/>
    </xf>
    <xf numFmtId="0" fontId="44" fillId="0" borderId="3" xfId="0" applyFont="1" applyFill="1" applyBorder="1" applyAlignment="1"/>
    <xf numFmtId="0" fontId="44" fillId="0" borderId="3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2" xfId="0" applyFont="1" applyFill="1" applyBorder="1"/>
    <xf numFmtId="0" fontId="24" fillId="0" borderId="2" xfId="0" applyFont="1" applyFill="1" applyBorder="1" applyAlignment="1">
      <alignment vertical="center"/>
    </xf>
    <xf numFmtId="49" fontId="42" fillId="0" borderId="0" xfId="0" applyNumberFormat="1" applyFont="1" applyFill="1" applyBorder="1" applyAlignment="1">
      <alignment vertical="center"/>
    </xf>
    <xf numFmtId="0" fontId="4" fillId="0" borderId="7" xfId="0" applyFont="1" applyFill="1" applyBorder="1"/>
    <xf numFmtId="0" fontId="4" fillId="0" borderId="14" xfId="0" applyFont="1" applyFill="1" applyBorder="1"/>
    <xf numFmtId="0" fontId="4" fillId="0" borderId="3" xfId="0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4" fillId="0" borderId="4" xfId="0" applyFont="1" applyFill="1" applyBorder="1"/>
    <xf numFmtId="0" fontId="43" fillId="0" borderId="1" xfId="0" applyFont="1" applyFill="1" applyBorder="1" applyAlignment="1">
      <alignment horizontal="left"/>
    </xf>
    <xf numFmtId="0" fontId="44" fillId="0" borderId="0" xfId="0" applyFont="1" applyFill="1" applyBorder="1" applyAlignment="1"/>
    <xf numFmtId="0" fontId="44" fillId="0" borderId="0" xfId="0" applyFont="1" applyFill="1" applyBorder="1" applyAlignment="1">
      <alignment horizontal="left"/>
    </xf>
    <xf numFmtId="0" fontId="45" fillId="0" borderId="2" xfId="0" applyFont="1" applyFill="1" applyBorder="1" applyAlignment="1">
      <alignment horizontal="right"/>
    </xf>
    <xf numFmtId="0" fontId="4" fillId="0" borderId="6" xfId="0" applyFont="1" applyFill="1" applyBorder="1"/>
    <xf numFmtId="0" fontId="4" fillId="0" borderId="5" xfId="0" applyFont="1" applyFill="1" applyBorder="1"/>
    <xf numFmtId="0" fontId="4" fillId="0" borderId="11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32" fillId="0" borderId="13" xfId="0" applyNumberFormat="1" applyFont="1" applyFill="1" applyBorder="1" applyAlignment="1">
      <alignment vertical="center"/>
    </xf>
    <xf numFmtId="0" fontId="32" fillId="0" borderId="7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47" fillId="0" borderId="1" xfId="0" applyFont="1" applyFill="1" applyBorder="1"/>
    <xf numFmtId="0" fontId="47" fillId="0" borderId="0" xfId="0" applyFont="1" applyFill="1" applyBorder="1"/>
    <xf numFmtId="0" fontId="28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6" fillId="0" borderId="38" xfId="0" applyFont="1" applyFill="1" applyBorder="1" applyAlignment="1"/>
    <xf numFmtId="0" fontId="32" fillId="0" borderId="38" xfId="0" applyNumberFormat="1" applyFont="1" applyFill="1" applyBorder="1" applyAlignment="1">
      <alignment vertical="center"/>
    </xf>
    <xf numFmtId="0" fontId="28" fillId="0" borderId="39" xfId="0" applyFont="1" applyFill="1" applyBorder="1" applyAlignment="1">
      <alignment horizontal="right"/>
    </xf>
    <xf numFmtId="0" fontId="28" fillId="0" borderId="40" xfId="0" applyFont="1" applyFill="1" applyBorder="1" applyAlignment="1">
      <alignment horizontal="right"/>
    </xf>
    <xf numFmtId="0" fontId="28" fillId="0" borderId="38" xfId="0" applyFont="1" applyFill="1" applyBorder="1" applyAlignment="1">
      <alignment horizontal="right"/>
    </xf>
    <xf numFmtId="0" fontId="30" fillId="0" borderId="42" xfId="0" applyFont="1" applyFill="1" applyBorder="1" applyAlignment="1">
      <alignment vertical="center" wrapText="1"/>
    </xf>
    <xf numFmtId="0" fontId="30" fillId="0" borderId="38" xfId="0" applyFont="1" applyFill="1" applyBorder="1" applyAlignment="1">
      <alignment vertical="center" wrapText="1"/>
    </xf>
    <xf numFmtId="0" fontId="26" fillId="0" borderId="39" xfId="0" applyFont="1" applyFill="1" applyBorder="1" applyAlignment="1"/>
    <xf numFmtId="0" fontId="28" fillId="0" borderId="45" xfId="0" applyFont="1" applyFill="1" applyBorder="1"/>
    <xf numFmtId="0" fontId="25" fillId="0" borderId="44" xfId="0" applyFont="1" applyFill="1" applyBorder="1" applyAlignment="1">
      <alignment horizontal="center"/>
    </xf>
    <xf numFmtId="0" fontId="28" fillId="0" borderId="46" xfId="0" applyFont="1" applyFill="1" applyBorder="1" applyAlignment="1">
      <alignment horizontal="right"/>
    </xf>
    <xf numFmtId="0" fontId="28" fillId="0" borderId="47" xfId="0" applyFont="1" applyFill="1" applyBorder="1" applyAlignment="1">
      <alignment horizontal="right"/>
    </xf>
    <xf numFmtId="0" fontId="24" fillId="0" borderId="30" xfId="0" applyFont="1" applyFill="1" applyBorder="1" applyAlignment="1">
      <alignment vertical="center"/>
    </xf>
    <xf numFmtId="0" fontId="24" fillId="0" borderId="35" xfId="0" applyFont="1" applyFill="1" applyBorder="1" applyAlignment="1">
      <alignment vertical="center" wrapText="1"/>
    </xf>
    <xf numFmtId="0" fontId="24" fillId="0" borderId="30" xfId="0" applyFont="1" applyFill="1" applyBorder="1" applyAlignment="1">
      <alignment vertical="center" wrapText="1"/>
    </xf>
    <xf numFmtId="0" fontId="24" fillId="0" borderId="37" xfId="0" applyFont="1" applyFill="1" applyBorder="1" applyAlignment="1">
      <alignment vertical="center" wrapText="1"/>
    </xf>
    <xf numFmtId="0" fontId="24" fillId="0" borderId="38" xfId="0" applyFont="1" applyFill="1" applyBorder="1" applyAlignment="1">
      <alignment vertical="center" wrapText="1"/>
    </xf>
    <xf numFmtId="0" fontId="24" fillId="0" borderId="42" xfId="0" applyFont="1" applyFill="1" applyBorder="1" applyAlignment="1">
      <alignment vertical="center" wrapText="1"/>
    </xf>
    <xf numFmtId="0" fontId="24" fillId="0" borderId="41" xfId="0" applyFont="1" applyFill="1" applyBorder="1" applyAlignment="1">
      <alignment vertical="center" wrapText="1"/>
    </xf>
    <xf numFmtId="0" fontId="8" fillId="0" borderId="45" xfId="0" applyFont="1" applyFill="1" applyBorder="1"/>
    <xf numFmtId="0" fontId="2" fillId="0" borderId="44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right"/>
    </xf>
    <xf numFmtId="0" fontId="26" fillId="0" borderId="45" xfId="0" applyFont="1" applyFill="1" applyBorder="1"/>
    <xf numFmtId="0" fontId="24" fillId="0" borderId="48" xfId="0" applyFont="1" applyFill="1" applyBorder="1" applyAlignment="1">
      <alignment vertical="center"/>
    </xf>
    <xf numFmtId="0" fontId="24" fillId="0" borderId="49" xfId="0" applyFont="1" applyFill="1" applyBorder="1" applyAlignment="1">
      <alignment vertical="center"/>
    </xf>
    <xf numFmtId="0" fontId="27" fillId="0" borderId="49" xfId="0" applyNumberFormat="1" applyFont="1" applyFill="1" applyBorder="1" applyAlignment="1">
      <alignment horizontal="center"/>
    </xf>
    <xf numFmtId="0" fontId="30" fillId="0" borderId="50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1" xfId="0" applyFont="1" applyFill="1" applyBorder="1" applyAlignment="1">
      <alignment horizontal="center" vertical="center" wrapText="1"/>
    </xf>
    <xf numFmtId="0" fontId="4" fillId="0" borderId="49" xfId="0" applyFont="1" applyFill="1" applyBorder="1"/>
    <xf numFmtId="0" fontId="8" fillId="0" borderId="51" xfId="0" applyFont="1" applyFill="1" applyBorder="1"/>
    <xf numFmtId="0" fontId="8" fillId="0" borderId="49" xfId="0" applyFont="1" applyFill="1" applyBorder="1"/>
    <xf numFmtId="0" fontId="9" fillId="0" borderId="9" xfId="0" applyFont="1" applyFill="1" applyBorder="1" applyAlignment="1">
      <alignment horizontal="right"/>
    </xf>
    <xf numFmtId="0" fontId="4" fillId="0" borderId="30" xfId="0" applyFont="1" applyFill="1" applyBorder="1"/>
    <xf numFmtId="0" fontId="25" fillId="0" borderId="30" xfId="0" applyFont="1" applyFill="1" applyBorder="1"/>
    <xf numFmtId="0" fontId="25" fillId="0" borderId="37" xfId="0" applyFont="1" applyFill="1" applyBorder="1"/>
    <xf numFmtId="0" fontId="25" fillId="0" borderId="38" xfId="0" applyFont="1" applyFill="1" applyBorder="1"/>
    <xf numFmtId="0" fontId="27" fillId="0" borderId="38" xfId="0" applyFont="1" applyFill="1" applyBorder="1" applyAlignment="1">
      <alignment horizontal="center" vertical="center" wrapText="1"/>
    </xf>
    <xf numFmtId="0" fontId="48" fillId="0" borderId="6" xfId="0" applyFont="1" applyFill="1" applyBorder="1" applyAlignment="1">
      <alignment vertical="center" wrapText="1"/>
    </xf>
    <xf numFmtId="0" fontId="48" fillId="0" borderId="1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19" fillId="0" borderId="1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left"/>
    </xf>
    <xf numFmtId="0" fontId="18" fillId="0" borderId="0" xfId="0" applyFont="1" applyFill="1" applyBorder="1" applyAlignment="1">
      <alignment vertical="center" wrapText="1"/>
    </xf>
    <xf numFmtId="0" fontId="4" fillId="0" borderId="33" xfId="0" applyFont="1" applyFill="1" applyBorder="1"/>
    <xf numFmtId="0" fontId="19" fillId="0" borderId="33" xfId="0" applyNumberFormat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 wrapText="1"/>
    </xf>
    <xf numFmtId="0" fontId="5" fillId="0" borderId="32" xfId="0" applyFont="1" applyFill="1" applyBorder="1" applyAlignment="1">
      <alignment vertical="center" wrapText="1"/>
    </xf>
    <xf numFmtId="0" fontId="5" fillId="0" borderId="3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/>
    </xf>
    <xf numFmtId="0" fontId="14" fillId="0" borderId="54" xfId="0" applyFont="1" applyBorder="1" applyAlignment="1">
      <alignment horizontal="center" vertical="center" textRotation="90"/>
    </xf>
    <xf numFmtId="0" fontId="6" fillId="0" borderId="53" xfId="0" applyFont="1" applyFill="1" applyBorder="1"/>
    <xf numFmtId="0" fontId="7" fillId="0" borderId="55" xfId="0" applyFont="1" applyFill="1" applyBorder="1"/>
    <xf numFmtId="0" fontId="0" fillId="0" borderId="0" xfId="0" applyFill="1" applyBorder="1"/>
    <xf numFmtId="0" fontId="13" fillId="0" borderId="0" xfId="0" applyFont="1" applyFill="1" applyBorder="1" applyAlignment="1">
      <alignment horizontal="center" vertical="center" textRotation="90"/>
    </xf>
    <xf numFmtId="0" fontId="15" fillId="0" borderId="0" xfId="0" applyFont="1" applyFill="1" applyBorder="1"/>
    <xf numFmtId="0" fontId="33" fillId="0" borderId="44" xfId="0" applyFont="1" applyFill="1" applyBorder="1" applyAlignment="1"/>
    <xf numFmtId="0" fontId="24" fillId="0" borderId="38" xfId="0" applyFont="1" applyFill="1" applyBorder="1" applyAlignment="1">
      <alignment horizontal="center" vertical="center" wrapText="1"/>
    </xf>
    <xf numFmtId="0" fontId="24" fillId="0" borderId="42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right"/>
    </xf>
    <xf numFmtId="0" fontId="24" fillId="0" borderId="38" xfId="0" applyNumberFormat="1" applyFont="1" applyFill="1" applyBorder="1" applyAlignment="1">
      <alignment vertical="center"/>
    </xf>
    <xf numFmtId="0" fontId="28" fillId="0" borderId="39" xfId="0" applyFont="1" applyFill="1" applyBorder="1" applyAlignment="1"/>
    <xf numFmtId="0" fontId="27" fillId="0" borderId="42" xfId="0" applyFont="1" applyFill="1" applyBorder="1" applyAlignment="1">
      <alignment horizontal="right"/>
    </xf>
    <xf numFmtId="0" fontId="27" fillId="0" borderId="38" xfId="0" applyNumberFormat="1" applyFont="1" applyFill="1" applyBorder="1" applyAlignment="1">
      <alignment vertical="center"/>
    </xf>
    <xf numFmtId="0" fontId="27" fillId="0" borderId="39" xfId="0" applyNumberFormat="1" applyFont="1" applyFill="1" applyBorder="1" applyAlignment="1">
      <alignment vertical="center"/>
    </xf>
    <xf numFmtId="0" fontId="27" fillId="0" borderId="38" xfId="0" applyNumberFormat="1" applyFont="1" applyFill="1" applyBorder="1" applyAlignment="1">
      <alignment horizontal="right"/>
    </xf>
    <xf numFmtId="0" fontId="24" fillId="0" borderId="38" xfId="0" applyFont="1" applyFill="1" applyBorder="1" applyAlignment="1">
      <alignment vertical="center"/>
    </xf>
    <xf numFmtId="0" fontId="28" fillId="0" borderId="44" xfId="0" applyFont="1" applyFill="1" applyBorder="1" applyAlignment="1">
      <alignment horizontal="right"/>
    </xf>
    <xf numFmtId="0" fontId="27" fillId="0" borderId="45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7" fillId="0" borderId="47" xfId="0" applyFont="1" applyFill="1" applyBorder="1" applyAlignment="1">
      <alignment horizontal="right" vertical="center"/>
    </xf>
    <xf numFmtId="0" fontId="28" fillId="0" borderId="44" xfId="0" applyFont="1" applyFill="1" applyBorder="1" applyAlignment="1"/>
    <xf numFmtId="0" fontId="28" fillId="0" borderId="45" xfId="0" applyNumberFormat="1" applyFont="1" applyFill="1" applyBorder="1" applyAlignment="1">
      <alignment vertical="center"/>
    </xf>
    <xf numFmtId="0" fontId="32" fillId="0" borderId="6" xfId="0" applyNumberFormat="1" applyFont="1" applyFill="1" applyBorder="1" applyAlignment="1">
      <alignment vertical="center"/>
    </xf>
    <xf numFmtId="0" fontId="26" fillId="0" borderId="5" xfId="0" applyNumberFormat="1" applyFont="1" applyFill="1" applyBorder="1" applyAlignment="1">
      <alignment vertical="center"/>
    </xf>
    <xf numFmtId="0" fontId="32" fillId="0" borderId="5" xfId="0" applyNumberFormat="1" applyFont="1" applyFill="1" applyBorder="1" applyAlignment="1">
      <alignment vertical="center"/>
    </xf>
    <xf numFmtId="0" fontId="32" fillId="0" borderId="42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34" fillId="0" borderId="0" xfId="0" applyFont="1" applyFill="1" applyBorder="1" applyAlignment="1">
      <alignment horizontal="center"/>
    </xf>
    <xf numFmtId="0" fontId="25" fillId="0" borderId="42" xfId="0" applyFont="1" applyFill="1" applyBorder="1"/>
    <xf numFmtId="0" fontId="25" fillId="0" borderId="40" xfId="0" applyFont="1" applyFill="1" applyBorder="1"/>
    <xf numFmtId="0" fontId="25" fillId="0" borderId="39" xfId="0" applyFont="1" applyFill="1" applyBorder="1"/>
    <xf numFmtId="0" fontId="26" fillId="0" borderId="38" xfId="0" applyFont="1" applyFill="1" applyBorder="1" applyAlignment="1">
      <alignment vertical="center" wrapText="1"/>
    </xf>
    <xf numFmtId="0" fontId="4" fillId="0" borderId="44" xfId="0" applyFont="1" applyFill="1" applyBorder="1"/>
    <xf numFmtId="0" fontId="25" fillId="0" borderId="44" xfId="0" applyFont="1" applyFill="1" applyBorder="1"/>
    <xf numFmtId="0" fontId="25" fillId="0" borderId="47" xfId="0" applyFont="1" applyFill="1" applyBorder="1"/>
    <xf numFmtId="0" fontId="4" fillId="0" borderId="58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left"/>
    </xf>
    <xf numFmtId="0" fontId="28" fillId="0" borderId="44" xfId="0" applyFont="1" applyFill="1" applyBorder="1"/>
    <xf numFmtId="0" fontId="27" fillId="0" borderId="38" xfId="0" applyFont="1" applyFill="1" applyBorder="1" applyAlignment="1">
      <alignment horizontal="right"/>
    </xf>
    <xf numFmtId="0" fontId="24" fillId="0" borderId="41" xfId="0" applyFont="1" applyFill="1" applyBorder="1" applyAlignment="1">
      <alignment horizontal="center" vertical="center" wrapText="1"/>
    </xf>
    <xf numFmtId="0" fontId="27" fillId="0" borderId="42" xfId="0" applyNumberFormat="1" applyFont="1" applyFill="1" applyBorder="1" applyAlignment="1">
      <alignment horizontal="right"/>
    </xf>
    <xf numFmtId="0" fontId="27" fillId="0" borderId="44" xfId="0" applyFont="1" applyFill="1" applyBorder="1" applyAlignment="1">
      <alignment vertical="center"/>
    </xf>
    <xf numFmtId="0" fontId="29" fillId="0" borderId="0" xfId="0" applyFont="1" applyFill="1" applyBorder="1"/>
    <xf numFmtId="0" fontId="28" fillId="0" borderId="3" xfId="0" applyFont="1" applyFill="1" applyBorder="1" applyAlignment="1">
      <alignment horizontal="left"/>
    </xf>
    <xf numFmtId="0" fontId="28" fillId="0" borderId="9" xfId="0" applyFont="1" applyFill="1" applyBorder="1"/>
    <xf numFmtId="0" fontId="4" fillId="0" borderId="38" xfId="0" applyFont="1" applyFill="1" applyBorder="1"/>
    <xf numFmtId="0" fontId="19" fillId="0" borderId="49" xfId="0" applyNumberFormat="1" applyFont="1" applyFill="1" applyBorder="1" applyAlignment="1">
      <alignment vertical="center"/>
    </xf>
    <xf numFmtId="0" fontId="19" fillId="0" borderId="38" xfId="0" applyNumberFormat="1" applyFont="1" applyFill="1" applyBorder="1" applyAlignment="1">
      <alignment vertical="center"/>
    </xf>
    <xf numFmtId="0" fontId="8" fillId="0" borderId="51" xfId="0" applyFont="1" applyFill="1" applyBorder="1" applyAlignment="1">
      <alignment horizontal="left"/>
    </xf>
    <xf numFmtId="0" fontId="9" fillId="0" borderId="39" xfId="0" applyFont="1" applyFill="1" applyBorder="1" applyAlignment="1">
      <alignment horizontal="right"/>
    </xf>
    <xf numFmtId="0" fontId="24" fillId="0" borderId="50" xfId="0" applyFont="1" applyFill="1" applyBorder="1" applyAlignment="1">
      <alignment vertical="center" wrapText="1"/>
    </xf>
    <xf numFmtId="0" fontId="24" fillId="0" borderId="49" xfId="0" applyFont="1" applyFill="1" applyBorder="1" applyAlignment="1">
      <alignment vertical="center" wrapText="1"/>
    </xf>
    <xf numFmtId="0" fontId="4" fillId="0" borderId="63" xfId="0" applyFont="1" applyFill="1" applyBorder="1"/>
    <xf numFmtId="0" fontId="4" fillId="0" borderId="47" xfId="0" applyFont="1" applyFill="1" applyBorder="1"/>
    <xf numFmtId="0" fontId="4" fillId="0" borderId="48" xfId="0" applyFont="1" applyFill="1" applyBorder="1"/>
    <xf numFmtId="0" fontId="4" fillId="0" borderId="37" xfId="0" applyFont="1" applyFill="1" applyBorder="1"/>
    <xf numFmtId="0" fontId="50" fillId="0" borderId="42" xfId="0" applyFont="1" applyFill="1" applyBorder="1" applyAlignment="1">
      <alignment vertical="center" wrapText="1"/>
    </xf>
    <xf numFmtId="0" fontId="50" fillId="0" borderId="38" xfId="0" applyFont="1" applyFill="1" applyBorder="1" applyAlignment="1">
      <alignment vertical="center" wrapText="1"/>
    </xf>
    <xf numFmtId="0" fontId="18" fillId="0" borderId="38" xfId="0" applyFont="1" applyFill="1" applyBorder="1" applyAlignment="1">
      <alignment vertical="center" wrapText="1"/>
    </xf>
    <xf numFmtId="0" fontId="16" fillId="0" borderId="51" xfId="0" applyFont="1" applyFill="1" applyBorder="1" applyAlignment="1">
      <alignment vertical="center" wrapText="1"/>
    </xf>
    <xf numFmtId="0" fontId="5" fillId="0" borderId="50" xfId="0" applyFont="1" applyFill="1" applyBorder="1" applyAlignment="1">
      <alignment vertical="center" wrapText="1"/>
    </xf>
    <xf numFmtId="0" fontId="16" fillId="0" borderId="49" xfId="0" applyFont="1" applyFill="1" applyBorder="1"/>
    <xf numFmtId="0" fontId="16" fillId="0" borderId="63" xfId="0" applyFont="1" applyFill="1" applyBorder="1"/>
    <xf numFmtId="0" fontId="9" fillId="0" borderId="40" xfId="0" applyFont="1" applyFill="1" applyBorder="1" applyAlignment="1">
      <alignment horizontal="right"/>
    </xf>
    <xf numFmtId="0" fontId="8" fillId="0" borderId="63" xfId="0" applyFont="1" applyFill="1" applyBorder="1"/>
    <xf numFmtId="0" fontId="9" fillId="0" borderId="47" xfId="0" applyFont="1" applyFill="1" applyBorder="1" applyAlignment="1">
      <alignment horizontal="right"/>
    </xf>
    <xf numFmtId="0" fontId="40" fillId="0" borderId="49" xfId="0" applyFont="1" applyFill="1" applyBorder="1"/>
    <xf numFmtId="0" fontId="41" fillId="0" borderId="38" xfId="0" applyFont="1" applyFill="1" applyBorder="1" applyAlignment="1">
      <alignment vertical="center"/>
    </xf>
    <xf numFmtId="0" fontId="43" fillId="0" borderId="51" xfId="0" applyFont="1" applyFill="1" applyBorder="1" applyAlignment="1">
      <alignment horizontal="left"/>
    </xf>
    <xf numFmtId="0" fontId="45" fillId="0" borderId="39" xfId="0" applyFont="1" applyFill="1" applyBorder="1" applyAlignment="1">
      <alignment horizontal="right"/>
    </xf>
    <xf numFmtId="0" fontId="29" fillId="0" borderId="51" xfId="0" applyFont="1" applyFill="1" applyBorder="1" applyAlignment="1"/>
    <xf numFmtId="0" fontId="32" fillId="0" borderId="49" xfId="0" applyNumberFormat="1" applyFont="1" applyFill="1" applyBorder="1" applyAlignment="1">
      <alignment vertical="center"/>
    </xf>
    <xf numFmtId="0" fontId="28" fillId="0" borderId="49" xfId="0" applyNumberFormat="1" applyFont="1" applyFill="1" applyBorder="1" applyAlignment="1">
      <alignment vertical="center"/>
    </xf>
    <xf numFmtId="0" fontId="4" fillId="0" borderId="50" xfId="0" applyFont="1" applyFill="1" applyBorder="1"/>
    <xf numFmtId="0" fontId="4" fillId="0" borderId="42" xfId="0" applyFont="1" applyFill="1" applyBorder="1"/>
    <xf numFmtId="0" fontId="4" fillId="0" borderId="51" xfId="0" applyFont="1" applyFill="1" applyBorder="1"/>
    <xf numFmtId="0" fontId="4" fillId="0" borderId="39" xfId="0" applyFont="1" applyFill="1" applyBorder="1"/>
    <xf numFmtId="0" fontId="8" fillId="0" borderId="64" xfId="0" applyFont="1" applyFill="1" applyBorder="1" applyAlignment="1">
      <alignment horizontal="left"/>
    </xf>
    <xf numFmtId="0" fontId="4" fillId="0" borderId="65" xfId="0" applyFont="1" applyFill="1" applyBorder="1"/>
    <xf numFmtId="0" fontId="4" fillId="0" borderId="66" xfId="0" applyFont="1" applyFill="1" applyBorder="1"/>
    <xf numFmtId="0" fontId="16" fillId="0" borderId="67" xfId="0" applyFont="1" applyFill="1" applyBorder="1" applyAlignment="1">
      <alignment horizontal="right"/>
    </xf>
    <xf numFmtId="0" fontId="25" fillId="0" borderId="66" xfId="0" applyFont="1" applyFill="1" applyBorder="1"/>
    <xf numFmtId="0" fontId="50" fillId="0" borderId="68" xfId="0" applyFont="1" applyFill="1" applyBorder="1" applyAlignment="1">
      <alignment vertical="center" wrapText="1"/>
    </xf>
    <xf numFmtId="0" fontId="50" fillId="0" borderId="69" xfId="0" applyFont="1" applyFill="1" applyBorder="1" applyAlignment="1">
      <alignment vertical="center" wrapText="1"/>
    </xf>
    <xf numFmtId="0" fontId="18" fillId="0" borderId="70" xfId="0" applyFont="1" applyFill="1" applyBorder="1" applyAlignment="1">
      <alignment vertical="center" wrapText="1"/>
    </xf>
    <xf numFmtId="0" fontId="50" fillId="0" borderId="40" xfId="0" applyFont="1" applyFill="1" applyBorder="1" applyAlignment="1">
      <alignment vertical="center" wrapText="1"/>
    </xf>
    <xf numFmtId="0" fontId="9" fillId="0" borderId="38" xfId="0" applyFont="1" applyFill="1" applyBorder="1" applyAlignment="1">
      <alignment horizontal="right"/>
    </xf>
    <xf numFmtId="0" fontId="4" fillId="0" borderId="52" xfId="0" applyFont="1" applyFill="1" applyBorder="1"/>
    <xf numFmtId="0" fontId="4" fillId="0" borderId="41" xfId="0" applyFont="1" applyFill="1" applyBorder="1"/>
    <xf numFmtId="0" fontId="25" fillId="0" borderId="7" xfId="0" applyFont="1" applyFill="1" applyBorder="1"/>
    <xf numFmtId="0" fontId="30" fillId="0" borderId="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/>
    <xf numFmtId="0" fontId="29" fillId="0" borderId="0" xfId="0" applyFont="1" applyFill="1" applyBorder="1" applyAlignment="1"/>
    <xf numFmtId="0" fontId="29" fillId="0" borderId="2" xfId="0" applyFont="1" applyFill="1" applyBorder="1" applyAlignment="1"/>
    <xf numFmtId="0" fontId="28" fillId="0" borderId="3" xfId="0" applyFont="1" applyFill="1" applyBorder="1" applyAlignment="1">
      <alignment horizontal="right"/>
    </xf>
    <xf numFmtId="0" fontId="30" fillId="0" borderId="35" xfId="0" applyFont="1" applyFill="1" applyBorder="1" applyAlignment="1">
      <alignment vertical="center" wrapText="1"/>
    </xf>
    <xf numFmtId="0" fontId="30" fillId="0" borderId="30" xfId="0" applyFont="1" applyFill="1" applyBorder="1" applyAlignment="1">
      <alignment vertical="center" wrapText="1"/>
    </xf>
    <xf numFmtId="0" fontId="30" fillId="0" borderId="37" xfId="0" applyFont="1" applyFill="1" applyBorder="1" applyAlignment="1">
      <alignment vertical="center" wrapText="1"/>
    </xf>
    <xf numFmtId="0" fontId="28" fillId="0" borderId="4" xfId="0" applyFont="1" applyFill="1" applyBorder="1" applyAlignment="1">
      <alignment wrapText="1"/>
    </xf>
    <xf numFmtId="0" fontId="28" fillId="0" borderId="3" xfId="0" applyFont="1" applyFill="1" applyBorder="1" applyAlignment="1">
      <alignment wrapText="1"/>
    </xf>
    <xf numFmtId="0" fontId="8" fillId="0" borderId="4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8" fillId="0" borderId="9" xfId="0" applyFont="1" applyFill="1" applyBorder="1" applyAlignment="1">
      <alignment horizontal="right"/>
    </xf>
    <xf numFmtId="0" fontId="24" fillId="0" borderId="36" xfId="0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 wrapText="1"/>
    </xf>
    <xf numFmtId="0" fontId="32" fillId="0" borderId="2" xfId="0" applyFont="1" applyFill="1" applyBorder="1" applyAlignment="1">
      <alignment vertical="center" wrapText="1"/>
    </xf>
    <xf numFmtId="0" fontId="43" fillId="0" borderId="4" xfId="0" applyFont="1" applyFill="1" applyBorder="1" applyAlignment="1">
      <alignment horizontal="left"/>
    </xf>
    <xf numFmtId="0" fontId="45" fillId="0" borderId="12" xfId="0" applyFont="1" applyFill="1" applyBorder="1" applyAlignment="1">
      <alignment horizontal="right"/>
    </xf>
    <xf numFmtId="0" fontId="30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vertical="center" wrapText="1"/>
    </xf>
    <xf numFmtId="0" fontId="27" fillId="0" borderId="11" xfId="0" applyFont="1" applyFill="1" applyBorder="1" applyAlignment="1">
      <alignment horizontal="right"/>
    </xf>
    <xf numFmtId="0" fontId="27" fillId="0" borderId="2" xfId="0" applyNumberFormat="1" applyFont="1" applyFill="1" applyBorder="1" applyAlignment="1">
      <alignment vertical="center"/>
    </xf>
    <xf numFmtId="0" fontId="27" fillId="0" borderId="12" xfId="0" applyNumberFormat="1" applyFont="1" applyFill="1" applyBorder="1" applyAlignment="1">
      <alignment vertical="center"/>
    </xf>
    <xf numFmtId="0" fontId="27" fillId="0" borderId="2" xfId="0" applyNumberFormat="1" applyFont="1" applyFill="1" applyBorder="1" applyAlignment="1">
      <alignment horizontal="right"/>
    </xf>
    <xf numFmtId="0" fontId="27" fillId="0" borderId="46" xfId="0" applyFont="1" applyFill="1" applyBorder="1" applyAlignment="1">
      <alignment horizontal="right" vertical="center"/>
    </xf>
    <xf numFmtId="0" fontId="26" fillId="0" borderId="5" xfId="0" applyFont="1" applyFill="1" applyBorder="1" applyAlignment="1">
      <alignment vertical="center" wrapText="1"/>
    </xf>
    <xf numFmtId="0" fontId="32" fillId="0" borderId="14" xfId="0" applyNumberFormat="1" applyFont="1" applyFill="1" applyBorder="1" applyAlignment="1">
      <alignment vertical="center"/>
    </xf>
    <xf numFmtId="0" fontId="26" fillId="0" borderId="4" xfId="0" applyFont="1" applyFill="1" applyBorder="1" applyAlignment="1"/>
    <xf numFmtId="0" fontId="29" fillId="0" borderId="3" xfId="0" applyFont="1" applyFill="1" applyBorder="1" applyAlignment="1"/>
    <xf numFmtId="0" fontId="29" fillId="0" borderId="12" xfId="0" applyFont="1" applyFill="1" applyBorder="1" applyAlignment="1"/>
    <xf numFmtId="0" fontId="8" fillId="0" borderId="64" xfId="0" applyFont="1" applyFill="1" applyBorder="1"/>
    <xf numFmtId="0" fontId="4" fillId="0" borderId="66" xfId="0" applyFont="1" applyFill="1" applyBorder="1" applyAlignment="1">
      <alignment horizontal="center"/>
    </xf>
    <xf numFmtId="0" fontId="9" fillId="0" borderId="67" xfId="0" applyFont="1" applyFill="1" applyBorder="1" applyAlignment="1">
      <alignment horizontal="right"/>
    </xf>
    <xf numFmtId="0" fontId="4" fillId="0" borderId="44" xfId="0" applyFont="1" applyFill="1" applyBorder="1" applyAlignment="1">
      <alignment horizontal="center"/>
    </xf>
    <xf numFmtId="0" fontId="4" fillId="0" borderId="36" xfId="0" applyFont="1" applyFill="1" applyBorder="1"/>
    <xf numFmtId="0" fontId="39" fillId="0" borderId="49" xfId="0" applyFont="1" applyFill="1" applyBorder="1" applyAlignment="1"/>
    <xf numFmtId="0" fontId="39" fillId="0" borderId="2" xfId="0" applyFont="1" applyFill="1" applyBorder="1" applyAlignment="1"/>
    <xf numFmtId="0" fontId="41" fillId="0" borderId="2" xfId="0" applyFont="1" applyFill="1" applyBorder="1" applyAlignment="1">
      <alignment vertical="center"/>
    </xf>
    <xf numFmtId="49" fontId="42" fillId="0" borderId="49" xfId="0" applyNumberFormat="1" applyFont="1" applyFill="1" applyBorder="1" applyAlignment="1">
      <alignment vertical="center"/>
    </xf>
    <xf numFmtId="49" fontId="42" fillId="0" borderId="2" xfId="0" applyNumberFormat="1" applyFont="1" applyFill="1" applyBorder="1" applyAlignment="1">
      <alignment vertical="center"/>
    </xf>
    <xf numFmtId="0" fontId="8" fillId="0" borderId="72" xfId="0" applyFont="1" applyFill="1" applyBorder="1"/>
    <xf numFmtId="0" fontId="5" fillId="0" borderId="6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vertical="center"/>
    </xf>
    <xf numFmtId="0" fontId="8" fillId="0" borderId="1" xfId="0" applyFont="1" applyFill="1" applyBorder="1" applyAlignment="1"/>
    <xf numFmtId="0" fontId="8" fillId="0" borderId="2" xfId="0" applyFont="1" applyFill="1" applyBorder="1" applyAlignment="1"/>
    <xf numFmtId="0" fontId="31" fillId="0" borderId="8" xfId="0" applyFont="1" applyFill="1" applyBorder="1" applyAlignment="1">
      <alignment vertical="center" wrapText="1"/>
    </xf>
    <xf numFmtId="0" fontId="39" fillId="0" borderId="9" xfId="0" applyFont="1" applyFill="1" applyBorder="1" applyAlignment="1"/>
    <xf numFmtId="0" fontId="31" fillId="0" borderId="1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vertical="center" wrapText="1"/>
    </xf>
    <xf numFmtId="0" fontId="48" fillId="0" borderId="2" xfId="0" applyFont="1" applyFill="1" applyBorder="1" applyAlignment="1">
      <alignment vertical="center" wrapText="1"/>
    </xf>
    <xf numFmtId="0" fontId="47" fillId="0" borderId="2" xfId="0" applyFont="1" applyFill="1" applyBorder="1"/>
    <xf numFmtId="0" fontId="52" fillId="0" borderId="6" xfId="0" applyFont="1" applyFill="1" applyBorder="1" applyAlignment="1">
      <alignment vertical="center" wrapText="1"/>
    </xf>
    <xf numFmtId="0" fontId="52" fillId="0" borderId="5" xfId="0" applyFont="1" applyFill="1" applyBorder="1" applyAlignment="1">
      <alignment vertical="center" wrapText="1"/>
    </xf>
    <xf numFmtId="0" fontId="52" fillId="0" borderId="11" xfId="0" applyFont="1" applyFill="1" applyBorder="1" applyAlignment="1">
      <alignment vertical="center" wrapText="1"/>
    </xf>
    <xf numFmtId="0" fontId="52" fillId="0" borderId="1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2" xfId="0" applyFont="1" applyFill="1" applyBorder="1" applyAlignment="1">
      <alignment vertical="center" wrapText="1"/>
    </xf>
    <xf numFmtId="0" fontId="39" fillId="0" borderId="1" xfId="0" applyFont="1" applyFill="1" applyBorder="1" applyAlignment="1"/>
    <xf numFmtId="49" fontId="42" fillId="0" borderId="1" xfId="0" applyNumberFormat="1" applyFont="1" applyFill="1" applyBorder="1" applyAlignment="1">
      <alignment vertical="center"/>
    </xf>
    <xf numFmtId="0" fontId="39" fillId="0" borderId="0" xfId="0" applyFont="1" applyFill="1" applyBorder="1" applyAlignment="1"/>
    <xf numFmtId="49" fontId="42" fillId="0" borderId="13" xfId="0" applyNumberFormat="1" applyFont="1" applyFill="1" applyBorder="1" applyAlignment="1">
      <alignment vertical="center"/>
    </xf>
    <xf numFmtId="49" fontId="42" fillId="0" borderId="7" xfId="0" applyNumberFormat="1" applyFont="1" applyFill="1" applyBorder="1" applyAlignment="1">
      <alignment vertical="center"/>
    </xf>
    <xf numFmtId="49" fontId="42" fillId="0" borderId="14" xfId="0" applyNumberFormat="1" applyFont="1" applyFill="1" applyBorder="1" applyAlignment="1">
      <alignment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44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49" fontId="14" fillId="0" borderId="13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49" fillId="0" borderId="50" xfId="0" applyNumberFormat="1" applyFont="1" applyFill="1" applyBorder="1" applyAlignment="1">
      <alignment horizontal="center" vertical="center" wrapText="1"/>
    </xf>
    <xf numFmtId="0" fontId="49" fillId="0" borderId="5" xfId="0" applyNumberFormat="1" applyFont="1" applyFill="1" applyBorder="1" applyAlignment="1">
      <alignment horizontal="center" vertical="center" wrapText="1"/>
    </xf>
    <xf numFmtId="0" fontId="49" fillId="0" borderId="11" xfId="0" applyNumberFormat="1" applyFont="1" applyFill="1" applyBorder="1" applyAlignment="1">
      <alignment horizontal="center" vertical="center" wrapText="1"/>
    </xf>
    <xf numFmtId="0" fontId="49" fillId="0" borderId="49" xfId="0" applyNumberFormat="1" applyFont="1" applyFill="1" applyBorder="1" applyAlignment="1">
      <alignment horizontal="center" vertical="center" wrapText="1"/>
    </xf>
    <xf numFmtId="0" fontId="49" fillId="0" borderId="0" xfId="0" applyNumberFormat="1" applyFont="1" applyFill="1" applyBorder="1" applyAlignment="1">
      <alignment horizontal="center" vertical="center" wrapText="1"/>
    </xf>
    <xf numFmtId="0" fontId="49" fillId="0" borderId="2" xfId="0" applyNumberFormat="1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1" fillId="0" borderId="3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49" fillId="0" borderId="50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49" fontId="14" fillId="0" borderId="30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46" fillId="0" borderId="49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textRotation="90"/>
    </xf>
    <xf numFmtId="49" fontId="14" fillId="0" borderId="6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textRotation="90"/>
    </xf>
    <xf numFmtId="0" fontId="6" fillId="0" borderId="22" xfId="0" applyFont="1" applyFill="1" applyBorder="1" applyAlignment="1">
      <alignment horizontal="center" vertical="center" textRotation="90"/>
    </xf>
    <xf numFmtId="0" fontId="13" fillId="0" borderId="22" xfId="0" applyFont="1" applyFill="1" applyBorder="1" applyAlignment="1">
      <alignment horizontal="center" vertical="center" textRotation="90"/>
    </xf>
    <xf numFmtId="0" fontId="13" fillId="0" borderId="23" xfId="0" applyFont="1" applyFill="1" applyBorder="1" applyAlignment="1">
      <alignment horizontal="center" vertical="center" textRotation="90"/>
    </xf>
    <xf numFmtId="0" fontId="13" fillId="0" borderId="24" xfId="0" applyFont="1" applyFill="1" applyBorder="1" applyAlignment="1">
      <alignment horizontal="center" vertical="center" textRotation="90"/>
    </xf>
    <xf numFmtId="0" fontId="13" fillId="0" borderId="25" xfId="0" applyFont="1" applyFill="1" applyBorder="1" applyAlignment="1">
      <alignment horizontal="center" vertical="center" textRotation="90"/>
    </xf>
    <xf numFmtId="0" fontId="23" fillId="0" borderId="0" xfId="0" applyFont="1" applyFill="1" applyAlignment="1">
      <alignment horizontal="center" vertical="center" wrapText="1"/>
    </xf>
    <xf numFmtId="0" fontId="17" fillId="0" borderId="56" xfId="0" applyFont="1" applyFill="1" applyBorder="1" applyAlignment="1">
      <alignment horizontal="center" vertical="center" wrapText="1"/>
    </xf>
    <xf numFmtId="0" fontId="17" fillId="0" borderId="55" xfId="0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 wrapText="1"/>
    </xf>
    <xf numFmtId="0" fontId="17" fillId="0" borderId="56" xfId="0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0" fontId="17" fillId="0" borderId="57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wrapText="1"/>
    </xf>
    <xf numFmtId="49" fontId="14" fillId="0" borderId="7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 textRotation="90"/>
    </xf>
    <xf numFmtId="0" fontId="13" fillId="0" borderId="43" xfId="0" applyFont="1" applyFill="1" applyBorder="1" applyAlignment="1">
      <alignment horizontal="center" vertical="center" textRotation="90"/>
    </xf>
    <xf numFmtId="0" fontId="39" fillId="0" borderId="49" xfId="0" applyFont="1" applyFill="1" applyBorder="1" applyAlignment="1">
      <alignment horizontal="center"/>
    </xf>
    <xf numFmtId="0" fontId="39" fillId="0" borderId="38" xfId="0" applyFont="1" applyFill="1" applyBorder="1" applyAlignment="1">
      <alignment horizontal="center"/>
    </xf>
    <xf numFmtId="49" fontId="42" fillId="0" borderId="49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2" fillId="0" borderId="38" xfId="0" applyNumberFormat="1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center" vertical="center"/>
    </xf>
    <xf numFmtId="49" fontId="42" fillId="0" borderId="33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52" fillId="0" borderId="35" xfId="0" applyFont="1" applyFill="1" applyBorder="1" applyAlignment="1">
      <alignment horizontal="center" vertical="center" wrapText="1"/>
    </xf>
    <xf numFmtId="0" fontId="52" fillId="0" borderId="30" xfId="0" applyFont="1" applyFill="1" applyBorder="1" applyAlignment="1">
      <alignment horizontal="center" vertical="center" wrapText="1"/>
    </xf>
    <xf numFmtId="0" fontId="52" fillId="0" borderId="36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wrapText="1"/>
    </xf>
    <xf numFmtId="0" fontId="46" fillId="0" borderId="50" xfId="0" applyFont="1" applyFill="1" applyBorder="1" applyAlignment="1">
      <alignment horizontal="center" vertical="center" wrapText="1"/>
    </xf>
    <xf numFmtId="0" fontId="46" fillId="0" borderId="5" xfId="0" applyFont="1" applyFill="1" applyBorder="1" applyAlignment="1">
      <alignment horizontal="center" vertical="center" wrapText="1"/>
    </xf>
    <xf numFmtId="0" fontId="46" fillId="0" borderId="42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 wrapText="1"/>
    </xf>
    <xf numFmtId="49" fontId="13" fillId="0" borderId="15" xfId="0" applyNumberFormat="1" applyFont="1" applyBorder="1" applyAlignment="1">
      <alignment horizontal="center" textRotation="90"/>
    </xf>
    <xf numFmtId="49" fontId="13" fillId="0" borderId="16" xfId="0" applyNumberFormat="1" applyFont="1" applyBorder="1" applyAlignment="1">
      <alignment horizontal="center" textRotation="90"/>
    </xf>
    <xf numFmtId="49" fontId="13" fillId="0" borderId="60" xfId="0" applyNumberFormat="1" applyFont="1" applyBorder="1" applyAlignment="1">
      <alignment horizontal="center" textRotation="90"/>
    </xf>
    <xf numFmtId="49" fontId="13" fillId="0" borderId="17" xfId="0" applyNumberFormat="1" applyFont="1" applyBorder="1" applyAlignment="1">
      <alignment horizontal="center" textRotation="90"/>
    </xf>
    <xf numFmtId="49" fontId="13" fillId="0" borderId="18" xfId="0" applyNumberFormat="1" applyFont="1" applyBorder="1" applyAlignment="1">
      <alignment horizontal="center" textRotation="90"/>
    </xf>
    <xf numFmtId="49" fontId="13" fillId="0" borderId="61" xfId="0" applyNumberFormat="1" applyFont="1" applyBorder="1" applyAlignment="1">
      <alignment horizontal="center" textRotation="90"/>
    </xf>
    <xf numFmtId="49" fontId="13" fillId="0" borderId="19" xfId="0" applyNumberFormat="1" applyFont="1" applyBorder="1" applyAlignment="1">
      <alignment horizontal="center" textRotation="90"/>
    </xf>
    <xf numFmtId="49" fontId="13" fillId="0" borderId="20" xfId="0" applyNumberFormat="1" applyFont="1" applyBorder="1" applyAlignment="1">
      <alignment horizontal="center" textRotation="90"/>
    </xf>
    <xf numFmtId="49" fontId="13" fillId="0" borderId="62" xfId="0" applyNumberFormat="1" applyFont="1" applyBorder="1" applyAlignment="1">
      <alignment horizontal="center" textRotation="90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 textRotation="90"/>
    </xf>
    <xf numFmtId="0" fontId="6" fillId="0" borderId="26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49" fontId="14" fillId="0" borderId="45" xfId="0" applyNumberFormat="1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9" fillId="0" borderId="38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5" fillId="0" borderId="36" xfId="0" applyNumberFormat="1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84</xdr:row>
      <xdr:rowOff>38100</xdr:rowOff>
    </xdr:from>
    <xdr:to>
      <xdr:col>10</xdr:col>
      <xdr:colOff>0</xdr:colOff>
      <xdr:row>90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V="1">
          <a:off x="6934200" y="23564850"/>
          <a:ext cx="0" cy="1581150"/>
        </a:xfrm>
        <a:prstGeom prst="line">
          <a:avLst/>
        </a:prstGeom>
        <a:noFill/>
        <a:ln w="222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304800</xdr:colOff>
      <xdr:row>211</xdr:row>
      <xdr:rowOff>114300</xdr:rowOff>
    </xdr:from>
    <xdr:to>
      <xdr:col>6</xdr:col>
      <xdr:colOff>304800</xdr:colOff>
      <xdr:row>211</xdr:row>
      <xdr:rowOff>114300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3562350" y="57940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304800</xdr:colOff>
      <xdr:row>124</xdr:row>
      <xdr:rowOff>114300</xdr:rowOff>
    </xdr:from>
    <xdr:to>
      <xdr:col>6</xdr:col>
      <xdr:colOff>304800</xdr:colOff>
      <xdr:row>124</xdr:row>
      <xdr:rowOff>114300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3815443" y="5847533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10</xdr:col>
      <xdr:colOff>304800</xdr:colOff>
      <xdr:row>205</xdr:row>
      <xdr:rowOff>114300</xdr:rowOff>
    </xdr:from>
    <xdr:to>
      <xdr:col>10</xdr:col>
      <xdr:colOff>304800</xdr:colOff>
      <xdr:row>205</xdr:row>
      <xdr:rowOff>114300</xdr:rowOff>
    </xdr:to>
    <xdr:sp macro="" textlink="">
      <xdr:nvSpPr>
        <xdr:cNvPr id="5" name="Line 7"/>
        <xdr:cNvSpPr>
          <a:spLocks noChangeShapeType="1"/>
        </xdr:cNvSpPr>
      </xdr:nvSpPr>
      <xdr:spPr bwMode="auto">
        <a:xfrm>
          <a:off x="3815443" y="5847533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10</xdr:col>
      <xdr:colOff>304800</xdr:colOff>
      <xdr:row>48</xdr:row>
      <xdr:rowOff>114300</xdr:rowOff>
    </xdr:from>
    <xdr:to>
      <xdr:col>10</xdr:col>
      <xdr:colOff>304800</xdr:colOff>
      <xdr:row>48</xdr:row>
      <xdr:rowOff>114300</xdr:rowOff>
    </xdr:to>
    <xdr:sp macro="" textlink="">
      <xdr:nvSpPr>
        <xdr:cNvPr id="6" name="Line 7"/>
        <xdr:cNvSpPr>
          <a:spLocks noChangeShapeType="1"/>
        </xdr:cNvSpPr>
      </xdr:nvSpPr>
      <xdr:spPr bwMode="auto">
        <a:xfrm>
          <a:off x="7190014" y="27178907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10</xdr:col>
      <xdr:colOff>304800</xdr:colOff>
      <xdr:row>66</xdr:row>
      <xdr:rowOff>114300</xdr:rowOff>
    </xdr:from>
    <xdr:to>
      <xdr:col>10</xdr:col>
      <xdr:colOff>304800</xdr:colOff>
      <xdr:row>66</xdr:row>
      <xdr:rowOff>114300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7190014" y="14116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</sheetPr>
  <dimension ref="A1:Y236"/>
  <sheetViews>
    <sheetView tabSelected="1" zoomScale="70" zoomScaleNormal="70" zoomScaleSheetLayoutView="40" workbookViewId="0">
      <pane xSplit="5" ySplit="6" topLeftCell="F7" activePane="bottomRight" state="frozen"/>
      <selection pane="topRight" activeCell="F1" sqref="F1"/>
      <selection pane="bottomLeft" activeCell="A12" sqref="A12"/>
      <selection pane="bottomRight" activeCell="G8" sqref="G8"/>
    </sheetView>
  </sheetViews>
  <sheetFormatPr defaultColWidth="8.85546875" defaultRowHeight="12.75"/>
  <cols>
    <col min="1" max="6" width="8.85546875" style="1" customWidth="1"/>
    <col min="7" max="14" width="12.7109375" style="1" customWidth="1"/>
    <col min="15" max="20" width="10.28515625" style="1" customWidth="1"/>
    <col min="21" max="16384" width="8.85546875" style="1"/>
  </cols>
  <sheetData>
    <row r="1" spans="1:15" s="23" customFormat="1" ht="23.25" customHeight="1">
      <c r="A1" s="115" t="s">
        <v>34</v>
      </c>
      <c r="B1" s="115"/>
      <c r="C1" s="115"/>
      <c r="D1" s="115"/>
      <c r="E1" s="115"/>
      <c r="F1" s="456" t="s">
        <v>33</v>
      </c>
      <c r="G1" s="456"/>
      <c r="H1" s="456"/>
      <c r="I1" s="456"/>
      <c r="J1" s="456"/>
      <c r="K1" s="456"/>
      <c r="L1" s="456"/>
      <c r="M1" s="456"/>
      <c r="N1" s="456"/>
      <c r="O1" s="32"/>
    </row>
    <row r="2" spans="1:15" s="23" customFormat="1" ht="23.25" customHeight="1">
      <c r="A2" s="115" t="s">
        <v>35</v>
      </c>
      <c r="B2" s="115"/>
      <c r="C2" s="115"/>
      <c r="D2" s="115"/>
      <c r="E2" s="115"/>
      <c r="F2" s="456"/>
      <c r="G2" s="456"/>
      <c r="H2" s="456"/>
      <c r="I2" s="456"/>
      <c r="J2" s="456"/>
      <c r="K2" s="456"/>
      <c r="L2" s="456"/>
      <c r="M2" s="456"/>
      <c r="N2" s="456"/>
      <c r="O2" s="32"/>
    </row>
    <row r="3" spans="1:15" s="23" customFormat="1" ht="23.25" customHeight="1">
      <c r="A3" s="115" t="s">
        <v>36</v>
      </c>
      <c r="B3" s="115"/>
      <c r="C3" s="115"/>
      <c r="D3" s="115"/>
      <c r="E3" s="115"/>
      <c r="F3" s="456" t="s">
        <v>41</v>
      </c>
      <c r="G3" s="456"/>
      <c r="H3" s="456"/>
      <c r="I3" s="456"/>
      <c r="J3" s="456"/>
      <c r="K3" s="456"/>
      <c r="L3" s="456"/>
      <c r="M3" s="456"/>
      <c r="N3" s="456"/>
      <c r="O3" s="32"/>
    </row>
    <row r="4" spans="1:15" s="23" customFormat="1" ht="23.25" customHeight="1">
      <c r="A4" s="118" t="s">
        <v>37</v>
      </c>
      <c r="B4" s="33"/>
      <c r="C4" s="33"/>
      <c r="D4" s="33"/>
      <c r="E4" s="33"/>
      <c r="F4" s="456"/>
      <c r="G4" s="456"/>
      <c r="H4" s="456"/>
      <c r="I4" s="456"/>
      <c r="J4" s="456"/>
      <c r="K4" s="456"/>
      <c r="L4" s="456"/>
      <c r="M4" s="456"/>
      <c r="N4" s="456"/>
      <c r="O4" s="32"/>
    </row>
    <row r="5" spans="1:15" s="23" customFormat="1" ht="23.25" customHeight="1" thickBot="1">
      <c r="A5" s="120"/>
      <c r="B5" s="120"/>
      <c r="C5" s="120"/>
      <c r="D5" s="120"/>
      <c r="E5" s="120"/>
      <c r="F5" s="120"/>
      <c r="G5" s="119"/>
      <c r="H5" s="119"/>
      <c r="I5" s="119"/>
      <c r="J5" s="119"/>
      <c r="K5" s="119"/>
      <c r="L5" s="119"/>
      <c r="M5" s="119"/>
      <c r="N5" s="119"/>
    </row>
    <row r="6" spans="1:15" ht="84.75" customHeight="1" thickBot="1">
      <c r="A6" s="121" t="s">
        <v>0</v>
      </c>
      <c r="B6" s="223" t="s">
        <v>1</v>
      </c>
      <c r="C6" s="223" t="s">
        <v>2</v>
      </c>
      <c r="D6" s="223" t="s">
        <v>3</v>
      </c>
      <c r="E6" s="224"/>
      <c r="F6" s="225"/>
      <c r="G6" s="460" t="s">
        <v>17</v>
      </c>
      <c r="H6" s="461"/>
      <c r="I6" s="461"/>
      <c r="J6" s="462"/>
      <c r="K6" s="457" t="s">
        <v>32</v>
      </c>
      <c r="L6" s="458"/>
      <c r="M6" s="458"/>
      <c r="N6" s="459"/>
    </row>
    <row r="7" spans="1:15" ht="21.4" customHeight="1" thickBot="1">
      <c r="A7" s="451"/>
      <c r="B7" s="450"/>
      <c r="C7" s="450"/>
      <c r="D7" s="450"/>
      <c r="E7" s="445" t="s">
        <v>4</v>
      </c>
      <c r="F7" s="396" t="s">
        <v>5</v>
      </c>
      <c r="G7" s="466" t="s">
        <v>42</v>
      </c>
      <c r="H7" s="425"/>
      <c r="I7" s="425"/>
      <c r="J7" s="425"/>
      <c r="K7" s="405" t="s">
        <v>42</v>
      </c>
      <c r="L7" s="406"/>
      <c r="M7" s="406"/>
      <c r="N7" s="407"/>
    </row>
    <row r="8" spans="1:15" ht="21.4" customHeight="1" thickBot="1">
      <c r="A8" s="451"/>
      <c r="B8" s="451"/>
      <c r="C8" s="451"/>
      <c r="D8" s="451"/>
      <c r="E8" s="445"/>
      <c r="F8" s="396"/>
      <c r="G8" s="122"/>
      <c r="H8" s="14"/>
      <c r="I8" s="129" t="s">
        <v>45</v>
      </c>
      <c r="J8" s="378" t="s">
        <v>88</v>
      </c>
      <c r="K8" s="122"/>
      <c r="L8" s="14"/>
      <c r="M8" s="14"/>
      <c r="N8" s="123"/>
    </row>
    <row r="9" spans="1:15" ht="21.4" customHeight="1" thickBot="1">
      <c r="A9" s="451"/>
      <c r="B9" s="451"/>
      <c r="C9" s="451"/>
      <c r="D9" s="451"/>
      <c r="E9" s="445"/>
      <c r="F9" s="396"/>
      <c r="G9" s="127" t="s">
        <v>68</v>
      </c>
      <c r="H9" s="28"/>
      <c r="I9" s="28"/>
      <c r="J9" s="171" t="s">
        <v>93</v>
      </c>
      <c r="K9" s="127" t="s">
        <v>43</v>
      </c>
      <c r="L9" s="28"/>
      <c r="M9" s="28"/>
      <c r="N9" s="128" t="s">
        <v>44</v>
      </c>
    </row>
    <row r="10" spans="1:15" ht="21.4" customHeight="1" thickBot="1">
      <c r="A10" s="449"/>
      <c r="B10" s="449">
        <f>IF(MAX(A7:A22)-16&gt;6,MAX(A7:A22)-30,MAX(A7:A22)-16)</f>
        <v>-4</v>
      </c>
      <c r="C10" s="449">
        <f>IF(MAX(B7:B22)-17&gt;6,MAX(B7:B22)-31,MAX(B7:B22)-17)</f>
        <v>-7</v>
      </c>
      <c r="D10" s="511"/>
      <c r="E10" s="445"/>
      <c r="F10" s="446" t="s">
        <v>6</v>
      </c>
      <c r="G10" s="402" t="s">
        <v>42</v>
      </c>
      <c r="H10" s="403"/>
      <c r="I10" s="403"/>
      <c r="J10" s="404"/>
      <c r="K10" s="402" t="s">
        <v>42</v>
      </c>
      <c r="L10" s="403"/>
      <c r="M10" s="403"/>
      <c r="N10" s="404"/>
    </row>
    <row r="11" spans="1:15" ht="21.4" customHeight="1" thickBot="1">
      <c r="A11" s="449"/>
      <c r="B11" s="449"/>
      <c r="C11" s="449"/>
      <c r="D11" s="512"/>
      <c r="E11" s="445"/>
      <c r="F11" s="400"/>
      <c r="G11" s="122"/>
      <c r="H11" s="14"/>
      <c r="I11" s="129" t="s">
        <v>45</v>
      </c>
      <c r="J11" s="379" t="s">
        <v>89</v>
      </c>
      <c r="K11" s="122"/>
      <c r="L11" s="14"/>
      <c r="M11" s="14"/>
      <c r="N11" s="123"/>
    </row>
    <row r="12" spans="1:15" ht="21.4" customHeight="1" thickBot="1">
      <c r="A12" s="449"/>
      <c r="B12" s="449"/>
      <c r="C12" s="449"/>
      <c r="D12" s="513"/>
      <c r="E12" s="445"/>
      <c r="F12" s="401"/>
      <c r="G12" s="130" t="s">
        <v>68</v>
      </c>
      <c r="H12" s="131"/>
      <c r="I12" s="131"/>
      <c r="J12" s="132" t="s">
        <v>94</v>
      </c>
      <c r="K12" s="127" t="s">
        <v>43</v>
      </c>
      <c r="L12" s="28"/>
      <c r="M12" s="28"/>
      <c r="N12" s="128" t="s">
        <v>44</v>
      </c>
    </row>
    <row r="13" spans="1:15" ht="21.4" customHeight="1" thickBot="1">
      <c r="A13" s="449">
        <v>12</v>
      </c>
      <c r="B13" s="449">
        <f>IF(31&gt;B10+14&gt;0,B10+14,0)</f>
        <v>10</v>
      </c>
      <c r="C13" s="449">
        <f>IF(30&gt;C10+14&gt;0,C10+14,0)</f>
        <v>7</v>
      </c>
      <c r="D13" s="449">
        <f>IF(MAX(C7:C22)-16&gt;6,MAX(C7:C22)-30,MAX(C7:C22)-16)</f>
        <v>5</v>
      </c>
      <c r="E13" s="445"/>
      <c r="F13" s="446" t="s">
        <v>7</v>
      </c>
      <c r="G13" s="402" t="s">
        <v>42</v>
      </c>
      <c r="H13" s="403"/>
      <c r="I13" s="403"/>
      <c r="J13" s="404"/>
      <c r="K13" s="151"/>
      <c r="L13" s="152"/>
      <c r="M13" s="152"/>
      <c r="N13" s="153"/>
    </row>
    <row r="14" spans="1:15" ht="21.4" customHeight="1" thickBot="1">
      <c r="A14" s="449"/>
      <c r="B14" s="449"/>
      <c r="C14" s="449"/>
      <c r="D14" s="449"/>
      <c r="E14" s="445"/>
      <c r="F14" s="400"/>
      <c r="G14" s="122"/>
      <c r="H14" s="14"/>
      <c r="I14" s="129" t="s">
        <v>45</v>
      </c>
      <c r="J14" s="123"/>
      <c r="K14" s="137"/>
      <c r="N14" s="138"/>
    </row>
    <row r="15" spans="1:15" ht="21.4" customHeight="1" thickBot="1">
      <c r="A15" s="449"/>
      <c r="B15" s="449"/>
      <c r="C15" s="449"/>
      <c r="D15" s="449"/>
      <c r="E15" s="445"/>
      <c r="F15" s="465"/>
      <c r="G15" s="124" t="s">
        <v>43</v>
      </c>
      <c r="H15" s="125"/>
      <c r="I15" s="125"/>
      <c r="J15" s="126" t="s">
        <v>44</v>
      </c>
      <c r="K15" s="154"/>
      <c r="L15" s="155"/>
      <c r="M15" s="155"/>
      <c r="N15" s="156"/>
    </row>
    <row r="16" spans="1:15" ht="21.4" customHeight="1" thickBot="1">
      <c r="A16" s="506">
        <f>IF(OR(A13+14&gt;30,A13=0),0,A13+14)</f>
        <v>26</v>
      </c>
      <c r="B16" s="506">
        <f>IF(OR(B13+14&gt;31,B13=0),0,B13+14)</f>
        <v>24</v>
      </c>
      <c r="C16" s="506">
        <f>IF(OR(C13+14&gt;30,C13=0),0,C13+14)</f>
        <v>21</v>
      </c>
      <c r="D16" s="449">
        <f>IF(31&gt;D13+14&gt;0,D13+14,0)</f>
        <v>19</v>
      </c>
      <c r="E16" s="445"/>
      <c r="F16" s="399" t="s">
        <v>8</v>
      </c>
      <c r="G16" s="466" t="s">
        <v>42</v>
      </c>
      <c r="H16" s="425"/>
      <c r="I16" s="425"/>
      <c r="J16" s="467"/>
      <c r="K16" s="145"/>
      <c r="L16" s="141"/>
      <c r="M16" s="141"/>
      <c r="N16" s="142"/>
    </row>
    <row r="17" spans="1:25" ht="21.4" customHeight="1" thickBot="1">
      <c r="A17" s="506"/>
      <c r="B17" s="506"/>
      <c r="C17" s="506"/>
      <c r="D17" s="449"/>
      <c r="E17" s="445"/>
      <c r="F17" s="400"/>
      <c r="G17" s="122"/>
      <c r="H17" s="14"/>
      <c r="I17" s="129" t="s">
        <v>45</v>
      </c>
      <c r="J17" s="123"/>
      <c r="K17" s="137"/>
      <c r="N17" s="138"/>
    </row>
    <row r="18" spans="1:25" ht="21.4" customHeight="1" thickBot="1">
      <c r="A18" s="506"/>
      <c r="B18" s="506"/>
      <c r="C18" s="506"/>
      <c r="D18" s="449"/>
      <c r="E18" s="445"/>
      <c r="F18" s="401"/>
      <c r="G18" s="130" t="s">
        <v>43</v>
      </c>
      <c r="H18" s="131"/>
      <c r="I18" s="131"/>
      <c r="J18" s="132" t="s">
        <v>44</v>
      </c>
      <c r="K18" s="146"/>
      <c r="L18" s="143"/>
      <c r="M18" s="143"/>
      <c r="N18" s="144"/>
      <c r="T18" s="27"/>
      <c r="U18" s="27"/>
      <c r="V18" s="27"/>
      <c r="W18" s="27"/>
      <c r="X18" s="27"/>
      <c r="Y18" s="27"/>
    </row>
    <row r="19" spans="1:25" ht="21.4" customHeight="1" thickBot="1">
      <c r="A19" s="449"/>
      <c r="B19" s="449"/>
      <c r="C19" s="449"/>
      <c r="D19" s="449"/>
      <c r="E19" s="445"/>
      <c r="F19" s="395" t="s">
        <v>9</v>
      </c>
      <c r="G19" s="71"/>
      <c r="H19" s="67"/>
      <c r="I19" s="67"/>
      <c r="J19" s="104"/>
      <c r="K19" s="41"/>
      <c r="L19" s="48"/>
      <c r="M19" s="48"/>
      <c r="N19" s="43"/>
      <c r="T19" s="27"/>
      <c r="U19" s="27"/>
      <c r="V19" s="27"/>
      <c r="W19" s="27"/>
      <c r="X19" s="27"/>
      <c r="Y19" s="27"/>
    </row>
    <row r="20" spans="1:25" ht="21.4" customHeight="1" thickBot="1">
      <c r="A20" s="449"/>
      <c r="B20" s="449"/>
      <c r="C20" s="449"/>
      <c r="D20" s="449"/>
      <c r="E20" s="445"/>
      <c r="F20" s="396"/>
      <c r="G20" s="72"/>
      <c r="H20" s="68"/>
      <c r="I20" s="68"/>
      <c r="J20" s="69"/>
      <c r="K20" s="53"/>
      <c r="L20" s="54"/>
      <c r="M20" s="54"/>
      <c r="N20" s="66"/>
      <c r="T20" s="27"/>
      <c r="U20" s="27"/>
      <c r="V20" s="27"/>
      <c r="W20" s="27"/>
      <c r="X20" s="27"/>
      <c r="Y20" s="27"/>
    </row>
    <row r="21" spans="1:25" ht="21.4" customHeight="1" thickBot="1">
      <c r="A21" s="449"/>
      <c r="B21" s="449"/>
      <c r="C21" s="449"/>
      <c r="D21" s="449"/>
      <c r="E21" s="445"/>
      <c r="F21" s="398"/>
      <c r="G21" s="51"/>
      <c r="H21" s="52"/>
      <c r="I21" s="52"/>
      <c r="J21" s="55"/>
      <c r="K21" s="51"/>
      <c r="L21" s="52"/>
      <c r="M21" s="52"/>
      <c r="N21" s="55"/>
      <c r="T21" s="27"/>
      <c r="U21" s="27"/>
      <c r="V21" s="27"/>
      <c r="W21" s="27"/>
      <c r="X21" s="27"/>
      <c r="Y21" s="27"/>
    </row>
    <row r="22" spans="1:25" ht="21.4" customHeight="1" thickBot="1">
      <c r="A22" s="449"/>
      <c r="B22" s="449"/>
      <c r="C22" s="449"/>
      <c r="D22" s="449"/>
      <c r="E22" s="445"/>
      <c r="F22" s="395" t="s">
        <v>10</v>
      </c>
      <c r="G22" s="71"/>
      <c r="H22" s="67"/>
      <c r="I22" s="67"/>
      <c r="J22" s="104"/>
      <c r="K22" s="41"/>
      <c r="L22" s="48"/>
      <c r="M22" s="48"/>
      <c r="N22" s="43"/>
      <c r="T22" s="27"/>
      <c r="U22" s="27"/>
      <c r="V22" s="27"/>
      <c r="W22" s="27"/>
      <c r="X22" s="27"/>
      <c r="Y22" s="27"/>
    </row>
    <row r="23" spans="1:25" ht="21.4" customHeight="1" thickBot="1">
      <c r="A23" s="449"/>
      <c r="B23" s="449"/>
      <c r="C23" s="449"/>
      <c r="D23" s="449"/>
      <c r="E23" s="445"/>
      <c r="F23" s="396"/>
      <c r="G23" s="72"/>
      <c r="H23" s="68"/>
      <c r="I23" s="68"/>
      <c r="J23" s="69"/>
      <c r="K23" s="45"/>
      <c r="L23" s="54"/>
      <c r="M23" s="54"/>
      <c r="N23" s="66"/>
      <c r="T23" s="27"/>
      <c r="U23" s="27"/>
      <c r="V23" s="27"/>
      <c r="W23" s="27"/>
      <c r="X23" s="27"/>
    </row>
    <row r="24" spans="1:25" ht="21.4" customHeight="1" thickBot="1">
      <c r="A24" s="503"/>
      <c r="B24" s="503"/>
      <c r="C24" s="503"/>
      <c r="D24" s="503"/>
      <c r="E24" s="445"/>
      <c r="F24" s="396"/>
      <c r="G24" s="180"/>
      <c r="H24" s="181"/>
      <c r="I24" s="181"/>
      <c r="J24" s="182"/>
      <c r="K24" s="45"/>
      <c r="L24" s="40"/>
      <c r="M24" s="40"/>
      <c r="N24" s="66"/>
      <c r="T24" s="27"/>
      <c r="U24" s="27"/>
      <c r="V24" s="27"/>
      <c r="W24" s="27"/>
      <c r="X24" s="27"/>
      <c r="Y24" s="27"/>
    </row>
    <row r="25" spans="1:25" ht="21.4" customHeight="1" thickBot="1">
      <c r="A25" s="451"/>
      <c r="B25" s="451"/>
      <c r="C25" s="451"/>
      <c r="D25" s="451"/>
      <c r="E25" s="471" t="s">
        <v>11</v>
      </c>
      <c r="F25" s="427" t="s">
        <v>5</v>
      </c>
      <c r="G25" s="195"/>
      <c r="H25" s="184"/>
      <c r="I25" s="184"/>
      <c r="J25" s="184"/>
      <c r="K25" s="185"/>
      <c r="L25" s="186"/>
      <c r="M25" s="186"/>
      <c r="N25" s="332"/>
      <c r="O25" s="14"/>
      <c r="T25" s="27"/>
      <c r="U25" s="27"/>
      <c r="V25" s="27"/>
      <c r="W25" s="27"/>
      <c r="X25" s="27"/>
      <c r="Y25" s="27"/>
    </row>
    <row r="26" spans="1:25" ht="21.4" customHeight="1" thickBot="1">
      <c r="A26" s="451"/>
      <c r="B26" s="451"/>
      <c r="C26" s="451"/>
      <c r="D26" s="451"/>
      <c r="E26" s="445"/>
      <c r="F26" s="396"/>
      <c r="G26" s="196"/>
      <c r="H26" s="57"/>
      <c r="I26" s="57"/>
      <c r="J26" s="57"/>
      <c r="K26" s="34"/>
      <c r="L26" s="35"/>
      <c r="M26" s="35"/>
      <c r="N26" s="36"/>
      <c r="O26" s="14"/>
      <c r="T26" s="27"/>
      <c r="U26" s="27"/>
      <c r="V26" s="27"/>
      <c r="W26" s="27"/>
      <c r="X26" s="27"/>
      <c r="Y26" s="27"/>
    </row>
    <row r="27" spans="1:25" ht="21.4" customHeight="1" thickBot="1">
      <c r="A27" s="451"/>
      <c r="B27" s="451"/>
      <c r="C27" s="451"/>
      <c r="D27" s="451"/>
      <c r="E27" s="445"/>
      <c r="F27" s="398"/>
      <c r="G27" s="197"/>
      <c r="H27" s="58"/>
      <c r="I27" s="58"/>
      <c r="J27" s="330"/>
      <c r="K27" s="51"/>
      <c r="L27" s="52"/>
      <c r="M27" s="52"/>
      <c r="N27" s="55"/>
      <c r="O27" s="2"/>
      <c r="T27" s="27"/>
      <c r="U27" s="27"/>
      <c r="V27" s="27"/>
      <c r="W27" s="27"/>
      <c r="X27" s="27"/>
      <c r="Y27" s="27"/>
    </row>
    <row r="28" spans="1:25" ht="21.4" customHeight="1" thickBot="1">
      <c r="A28" s="449"/>
      <c r="B28" s="449">
        <f>B10+1</f>
        <v>-3</v>
      </c>
      <c r="C28" s="449">
        <f>C10+1</f>
        <v>-6</v>
      </c>
      <c r="D28" s="511"/>
      <c r="E28" s="445"/>
      <c r="F28" s="395" t="s">
        <v>6</v>
      </c>
      <c r="G28" s="198"/>
      <c r="H28" s="161"/>
      <c r="I28" s="161"/>
      <c r="J28" s="317"/>
      <c r="K28" s="41"/>
      <c r="L28" s="48"/>
      <c r="M28" s="48"/>
      <c r="N28" s="43"/>
      <c r="O28" s="14"/>
      <c r="T28" s="27"/>
      <c r="U28" s="27"/>
      <c r="V28" s="27"/>
      <c r="W28" s="27"/>
      <c r="X28" s="27"/>
      <c r="Y28" s="27"/>
    </row>
    <row r="29" spans="1:25" ht="21.4" customHeight="1" thickBot="1">
      <c r="A29" s="449"/>
      <c r="B29" s="449"/>
      <c r="C29" s="449"/>
      <c r="D29" s="512"/>
      <c r="E29" s="445"/>
      <c r="F29" s="396"/>
      <c r="G29" s="199"/>
      <c r="H29" s="159"/>
      <c r="I29" s="159"/>
      <c r="J29" s="316"/>
      <c r="K29" s="34"/>
      <c r="L29" s="35"/>
      <c r="M29" s="35"/>
      <c r="N29" s="36"/>
      <c r="O29" s="14"/>
      <c r="T29" s="27"/>
      <c r="U29" s="27"/>
      <c r="V29" s="27"/>
      <c r="W29" s="27"/>
      <c r="X29" s="27"/>
      <c r="Y29" s="27"/>
    </row>
    <row r="30" spans="1:25" ht="21.4" customHeight="1" thickBot="1">
      <c r="A30" s="449"/>
      <c r="B30" s="449"/>
      <c r="C30" s="449"/>
      <c r="D30" s="513"/>
      <c r="E30" s="445"/>
      <c r="F30" s="398"/>
      <c r="G30" s="200"/>
      <c r="H30" s="59"/>
      <c r="I30" s="59"/>
      <c r="J30" s="59"/>
      <c r="K30" s="51"/>
      <c r="L30" s="52"/>
      <c r="M30" s="52"/>
      <c r="N30" s="55"/>
      <c r="O30" s="2"/>
      <c r="T30" s="27"/>
      <c r="U30" s="27"/>
      <c r="V30" s="27"/>
      <c r="W30" s="27"/>
      <c r="X30" s="27"/>
      <c r="Y30" s="27"/>
    </row>
    <row r="31" spans="1:25" ht="21.4" customHeight="1" thickBot="1">
      <c r="A31" s="449">
        <v>13</v>
      </c>
      <c r="B31" s="449">
        <f>IF(AND(B13&lt;31,B13&gt;0),B13+1,0)</f>
        <v>11</v>
      </c>
      <c r="C31" s="449">
        <f>IF(AND(C13&lt;30,C13&gt;0),C13+1,0)</f>
        <v>8</v>
      </c>
      <c r="D31" s="449">
        <f>D13+1</f>
        <v>6</v>
      </c>
      <c r="E31" s="445"/>
      <c r="F31" s="446" t="s">
        <v>7</v>
      </c>
      <c r="G31" s="402" t="s">
        <v>23</v>
      </c>
      <c r="H31" s="403"/>
      <c r="I31" s="403"/>
      <c r="J31" s="403"/>
      <c r="K31" s="41"/>
      <c r="L31" s="48"/>
      <c r="M31" s="48"/>
      <c r="N31" s="43"/>
      <c r="O31" s="4"/>
      <c r="P31" s="4"/>
      <c r="Q31" s="4"/>
      <c r="R31" s="4"/>
      <c r="S31" s="4"/>
      <c r="T31" s="27"/>
      <c r="U31" s="27"/>
      <c r="V31" s="27"/>
      <c r="W31" s="27"/>
      <c r="X31" s="27"/>
      <c r="Y31" s="27"/>
    </row>
    <row r="32" spans="1:25" ht="21.4" customHeight="1" thickBot="1">
      <c r="A32" s="449"/>
      <c r="B32" s="449"/>
      <c r="C32" s="449"/>
      <c r="D32" s="449"/>
      <c r="E32" s="445"/>
      <c r="F32" s="400"/>
      <c r="G32" s="405"/>
      <c r="H32" s="406"/>
      <c r="I32" s="406"/>
      <c r="J32" s="406"/>
      <c r="K32" s="34"/>
      <c r="L32" s="35"/>
      <c r="M32" s="35"/>
      <c r="N32" s="36"/>
      <c r="O32" s="4"/>
      <c r="P32" s="4"/>
      <c r="Q32" s="4"/>
      <c r="R32" s="4"/>
      <c r="S32" s="4"/>
      <c r="T32" s="4"/>
    </row>
    <row r="33" spans="1:23" ht="21.4" customHeight="1" thickBot="1">
      <c r="A33" s="449"/>
      <c r="B33" s="449"/>
      <c r="C33" s="449"/>
      <c r="D33" s="449"/>
      <c r="E33" s="445"/>
      <c r="F33" s="465"/>
      <c r="G33" s="124" t="s">
        <v>57</v>
      </c>
      <c r="H33" s="212"/>
      <c r="I33" s="213"/>
      <c r="J33" s="204" t="s">
        <v>64</v>
      </c>
      <c r="K33" s="45"/>
      <c r="L33" s="40"/>
      <c r="M33" s="40"/>
      <c r="N33" s="66"/>
      <c r="O33" s="9"/>
      <c r="P33" s="6"/>
      <c r="Q33" s="6"/>
      <c r="R33" s="6"/>
      <c r="S33" s="6"/>
      <c r="T33" s="5"/>
    </row>
    <row r="34" spans="1:23" ht="21.4" customHeight="1" thickBot="1">
      <c r="A34" s="506">
        <f>IF(OR(A31+14&gt;30,A31=0),0,A31+14)</f>
        <v>27</v>
      </c>
      <c r="B34" s="449">
        <f>IF(AND(B16&lt;31,B16&gt;0),B16+1,0)</f>
        <v>25</v>
      </c>
      <c r="C34" s="449">
        <f>IF(AND(C16&lt;30,C16&gt;0),C16+1,0)</f>
        <v>22</v>
      </c>
      <c r="D34" s="449">
        <f>IF(AND(D16&lt;31,D16&gt;0),D16+1,0)</f>
        <v>20</v>
      </c>
      <c r="E34" s="445"/>
      <c r="F34" s="400" t="s">
        <v>8</v>
      </c>
      <c r="G34" s="408" t="s">
        <v>23</v>
      </c>
      <c r="H34" s="406"/>
      <c r="I34" s="406"/>
      <c r="J34" s="406"/>
      <c r="K34" s="49"/>
      <c r="L34" s="50"/>
      <c r="M34" s="50"/>
      <c r="N34" s="333"/>
      <c r="O34" s="14"/>
      <c r="P34" s="14"/>
      <c r="Q34" s="14"/>
      <c r="R34" s="14"/>
      <c r="S34" s="14"/>
      <c r="T34" s="14"/>
    </row>
    <row r="35" spans="1:23" ht="21.4" customHeight="1" thickBot="1">
      <c r="A35" s="506"/>
      <c r="B35" s="449"/>
      <c r="C35" s="449"/>
      <c r="D35" s="449"/>
      <c r="E35" s="445"/>
      <c r="F35" s="400"/>
      <c r="G35" s="408"/>
      <c r="H35" s="406"/>
      <c r="I35" s="406"/>
      <c r="J35" s="406"/>
      <c r="K35" s="34"/>
      <c r="L35" s="35"/>
      <c r="M35" s="35"/>
      <c r="N35" s="36"/>
      <c r="O35" s="14"/>
      <c r="P35" s="14"/>
      <c r="Q35" s="14"/>
      <c r="R35" s="14"/>
      <c r="S35" s="14"/>
      <c r="T35" s="14"/>
    </row>
    <row r="36" spans="1:23" ht="21.4" customHeight="1" thickBot="1">
      <c r="A36" s="506"/>
      <c r="B36" s="449"/>
      <c r="C36" s="449"/>
      <c r="D36" s="449"/>
      <c r="E36" s="445"/>
      <c r="F36" s="401"/>
      <c r="G36" s="202" t="s">
        <v>57</v>
      </c>
      <c r="H36" s="169"/>
      <c r="I36" s="143"/>
      <c r="J36" s="328" t="s">
        <v>58</v>
      </c>
      <c r="K36" s="51"/>
      <c r="L36" s="52"/>
      <c r="M36" s="52"/>
      <c r="N36" s="55"/>
      <c r="O36" s="2"/>
      <c r="P36" s="5"/>
      <c r="Q36" s="11"/>
      <c r="R36" s="2"/>
      <c r="S36" s="2"/>
      <c r="T36" s="5"/>
    </row>
    <row r="37" spans="1:23" ht="21.4" customHeight="1" thickBot="1">
      <c r="A37" s="449"/>
      <c r="B37" s="449"/>
      <c r="C37" s="449"/>
      <c r="D37" s="449"/>
      <c r="E37" s="445"/>
      <c r="F37" s="395" t="s">
        <v>9</v>
      </c>
      <c r="G37" s="463" t="s">
        <v>24</v>
      </c>
      <c r="H37" s="403"/>
      <c r="I37" s="403"/>
      <c r="J37" s="403"/>
      <c r="K37" s="41"/>
      <c r="L37" s="48"/>
      <c r="M37" s="48"/>
      <c r="N37" s="43"/>
      <c r="O37" s="14"/>
      <c r="P37" s="14"/>
      <c r="Q37" s="14"/>
      <c r="R37" s="14"/>
      <c r="S37" s="14"/>
      <c r="T37" s="14"/>
    </row>
    <row r="38" spans="1:23" ht="21.4" customHeight="1" thickBot="1">
      <c r="A38" s="449"/>
      <c r="B38" s="449"/>
      <c r="C38" s="449"/>
      <c r="D38" s="449"/>
      <c r="E38" s="445"/>
      <c r="F38" s="396"/>
      <c r="G38" s="408"/>
      <c r="H38" s="406"/>
      <c r="I38" s="406"/>
      <c r="J38" s="406"/>
      <c r="K38" s="34"/>
      <c r="L38" s="35"/>
      <c r="M38" s="35"/>
      <c r="N38" s="36"/>
      <c r="O38" s="14"/>
      <c r="P38" s="14"/>
      <c r="Q38" s="14"/>
      <c r="R38" s="14"/>
      <c r="S38" s="14"/>
      <c r="T38" s="14"/>
    </row>
    <row r="39" spans="1:23" ht="21.4" customHeight="1" thickBot="1">
      <c r="A39" s="449"/>
      <c r="B39" s="449"/>
      <c r="C39" s="449"/>
      <c r="D39" s="449"/>
      <c r="E39" s="445"/>
      <c r="F39" s="398"/>
      <c r="G39" s="203" t="s">
        <v>26</v>
      </c>
      <c r="H39" s="170"/>
      <c r="I39" s="170"/>
      <c r="J39" s="171">
        <v>124</v>
      </c>
      <c r="K39" s="51"/>
      <c r="L39" s="52"/>
      <c r="M39" s="52"/>
      <c r="N39" s="55"/>
      <c r="O39" s="2"/>
      <c r="P39" s="5"/>
      <c r="Q39" s="11"/>
      <c r="R39" s="2"/>
      <c r="S39" s="2"/>
      <c r="T39" s="5"/>
    </row>
    <row r="40" spans="1:23" ht="21.4" customHeight="1" thickBot="1">
      <c r="A40" s="449"/>
      <c r="B40" s="449"/>
      <c r="C40" s="449"/>
      <c r="D40" s="449"/>
      <c r="E40" s="445"/>
      <c r="F40" s="395" t="s">
        <v>10</v>
      </c>
      <c r="G40" s="463" t="s">
        <v>24</v>
      </c>
      <c r="H40" s="403"/>
      <c r="I40" s="403"/>
      <c r="J40" s="403"/>
      <c r="K40" s="41"/>
      <c r="L40" s="48"/>
      <c r="M40" s="48"/>
      <c r="N40" s="43"/>
      <c r="O40" s="18"/>
      <c r="P40" s="18"/>
      <c r="Q40" s="18"/>
      <c r="R40" s="18"/>
      <c r="S40" s="18"/>
      <c r="T40" s="18"/>
      <c r="W40" s="1" t="s">
        <v>20</v>
      </c>
    </row>
    <row r="41" spans="1:23" ht="21.4" customHeight="1" thickBot="1">
      <c r="A41" s="449"/>
      <c r="B41" s="449"/>
      <c r="C41" s="449"/>
      <c r="D41" s="449"/>
      <c r="E41" s="445"/>
      <c r="F41" s="396"/>
      <c r="G41" s="408"/>
      <c r="H41" s="406"/>
      <c r="I41" s="406"/>
      <c r="J41" s="406"/>
      <c r="K41" s="64"/>
      <c r="L41" s="65"/>
      <c r="M41" s="65"/>
      <c r="N41" s="334"/>
      <c r="O41" s="12"/>
      <c r="P41" s="13"/>
      <c r="Q41" s="3"/>
      <c r="R41" s="3"/>
      <c r="S41" s="3"/>
      <c r="T41" s="3"/>
    </row>
    <row r="42" spans="1:23" ht="21.4" customHeight="1" thickBot="1">
      <c r="A42" s="449"/>
      <c r="B42" s="449"/>
      <c r="C42" s="449"/>
      <c r="D42" s="449"/>
      <c r="E42" s="472"/>
      <c r="F42" s="397"/>
      <c r="G42" s="191" t="s">
        <v>51</v>
      </c>
      <c r="H42" s="192"/>
      <c r="I42" s="192"/>
      <c r="J42" s="193">
        <v>124</v>
      </c>
      <c r="K42" s="194"/>
      <c r="L42" s="181"/>
      <c r="M42" s="181"/>
      <c r="N42" s="182"/>
      <c r="O42" s="19"/>
      <c r="P42" s="20"/>
      <c r="Q42" s="3"/>
      <c r="R42" s="3"/>
      <c r="S42" s="3"/>
      <c r="T42" s="3"/>
    </row>
    <row r="43" spans="1:23" ht="21.4" customHeight="1" thickBot="1">
      <c r="A43" s="450"/>
      <c r="B43" s="450"/>
      <c r="C43" s="450"/>
      <c r="D43" s="450"/>
      <c r="E43" s="445" t="s">
        <v>12</v>
      </c>
      <c r="F43" s="396" t="s">
        <v>5</v>
      </c>
      <c r="G43" s="441" t="s">
        <v>28</v>
      </c>
      <c r="H43" s="442"/>
      <c r="I43" s="442"/>
      <c r="J43" s="442"/>
      <c r="K43" s="34"/>
      <c r="L43" s="35"/>
      <c r="M43" s="35"/>
      <c r="N43" s="36"/>
    </row>
    <row r="44" spans="1:23" ht="21.4" customHeight="1" thickBot="1">
      <c r="A44" s="451"/>
      <c r="B44" s="451"/>
      <c r="C44" s="451"/>
      <c r="D44" s="451"/>
      <c r="E44" s="445"/>
      <c r="F44" s="396"/>
      <c r="G44" s="408"/>
      <c r="H44" s="406"/>
      <c r="I44" s="406"/>
      <c r="J44" s="406"/>
      <c r="K44" s="45"/>
      <c r="L44" s="54"/>
      <c r="M44" s="54"/>
      <c r="N44" s="66"/>
    </row>
    <row r="45" spans="1:23" ht="21.4" customHeight="1" thickBot="1">
      <c r="A45" s="451"/>
      <c r="B45" s="451"/>
      <c r="C45" s="451"/>
      <c r="D45" s="451"/>
      <c r="E45" s="445"/>
      <c r="F45" s="396"/>
      <c r="G45" s="203" t="s">
        <v>61</v>
      </c>
      <c r="H45" s="24"/>
      <c r="I45" s="24"/>
      <c r="J45" s="171" t="s">
        <v>58</v>
      </c>
      <c r="K45" s="51"/>
      <c r="L45" s="52"/>
      <c r="M45" s="52"/>
      <c r="N45" s="55"/>
    </row>
    <row r="46" spans="1:23" ht="21.4" customHeight="1" thickBot="1">
      <c r="A46" s="449"/>
      <c r="B46" s="449">
        <f>B28+1</f>
        <v>-2</v>
      </c>
      <c r="C46" s="449">
        <f>C28+1</f>
        <v>-5</v>
      </c>
      <c r="D46" s="511"/>
      <c r="E46" s="445"/>
      <c r="F46" s="446" t="s">
        <v>6</v>
      </c>
      <c r="G46" s="463" t="s">
        <v>28</v>
      </c>
      <c r="H46" s="403"/>
      <c r="I46" s="403"/>
      <c r="J46" s="403"/>
      <c r="K46" s="41"/>
      <c r="L46" s="48"/>
      <c r="M46" s="48"/>
      <c r="N46" s="43"/>
      <c r="O46" s="15"/>
    </row>
    <row r="47" spans="1:23" ht="21.4" customHeight="1" thickBot="1">
      <c r="A47" s="449"/>
      <c r="B47" s="449"/>
      <c r="C47" s="449"/>
      <c r="D47" s="512"/>
      <c r="E47" s="445"/>
      <c r="F47" s="400"/>
      <c r="G47" s="408"/>
      <c r="H47" s="406"/>
      <c r="I47" s="406"/>
      <c r="J47" s="406"/>
      <c r="K47" s="45"/>
      <c r="L47" s="54"/>
      <c r="M47" s="54"/>
      <c r="N47" s="66"/>
      <c r="O47" s="15"/>
    </row>
    <row r="48" spans="1:23" ht="21.4" customHeight="1" thickBot="1">
      <c r="A48" s="449"/>
      <c r="B48" s="449"/>
      <c r="C48" s="449"/>
      <c r="D48" s="513"/>
      <c r="E48" s="445"/>
      <c r="F48" s="400"/>
      <c r="G48" s="203" t="s">
        <v>62</v>
      </c>
      <c r="H48" s="24"/>
      <c r="I48" s="24"/>
      <c r="J48" s="171" t="s">
        <v>58</v>
      </c>
      <c r="K48" s="45"/>
      <c r="L48" s="40"/>
      <c r="M48" s="40"/>
      <c r="N48" s="66"/>
      <c r="O48" s="15"/>
    </row>
    <row r="49" spans="1:15" ht="21.4" customHeight="1" thickBot="1">
      <c r="A49" s="449">
        <f>IF(A46+14&gt;30,0,A46+14)</f>
        <v>14</v>
      </c>
      <c r="B49" s="449">
        <f>IF(AND(B31&lt;31,B31&gt;0),B31+1,0)</f>
        <v>12</v>
      </c>
      <c r="C49" s="449">
        <f>IF(AND(C31&lt;30,C31&gt;0),C31+1,0)</f>
        <v>9</v>
      </c>
      <c r="D49" s="449">
        <f>D31+1</f>
        <v>7</v>
      </c>
      <c r="E49" s="445"/>
      <c r="F49" s="446" t="s">
        <v>7</v>
      </c>
      <c r="G49" s="463" t="s">
        <v>28</v>
      </c>
      <c r="H49" s="403"/>
      <c r="I49" s="403"/>
      <c r="J49" s="403"/>
      <c r="K49" s="383"/>
      <c r="L49" s="384"/>
      <c r="M49" s="384"/>
      <c r="N49" s="385"/>
      <c r="O49" s="15"/>
    </row>
    <row r="50" spans="1:15" ht="21.4" customHeight="1" thickBot="1">
      <c r="A50" s="449"/>
      <c r="B50" s="449"/>
      <c r="C50" s="449"/>
      <c r="D50" s="449"/>
      <c r="E50" s="445"/>
      <c r="F50" s="400"/>
      <c r="G50" s="408"/>
      <c r="H50" s="406"/>
      <c r="I50" s="406"/>
      <c r="J50" s="406"/>
      <c r="K50" s="386"/>
      <c r="L50" s="387"/>
      <c r="M50" s="387"/>
      <c r="N50" s="388"/>
    </row>
    <row r="51" spans="1:15" ht="21.4" customHeight="1" thickBot="1">
      <c r="A51" s="449"/>
      <c r="B51" s="449"/>
      <c r="C51" s="449"/>
      <c r="D51" s="449"/>
      <c r="E51" s="445"/>
      <c r="F51" s="400"/>
      <c r="G51" s="203" t="s">
        <v>62</v>
      </c>
      <c r="H51" s="24"/>
      <c r="I51" s="24"/>
      <c r="J51" s="171" t="s">
        <v>58</v>
      </c>
      <c r="K51" s="389"/>
      <c r="L51" s="391"/>
      <c r="M51" s="391"/>
      <c r="N51" s="356"/>
    </row>
    <row r="52" spans="1:15" ht="21.4" customHeight="1" thickBot="1">
      <c r="A52" s="506">
        <f>IF(OR(A49+14&gt;30,A49=0),0,A49+14)</f>
        <v>28</v>
      </c>
      <c r="B52" s="449">
        <f>IF(AND(B34&lt;31,B34&gt;0),B34+1,0)</f>
        <v>26</v>
      </c>
      <c r="C52" s="449">
        <f>IF(AND(C34&lt;30,C34&gt;0),C34+1,0)</f>
        <v>23</v>
      </c>
      <c r="D52" s="449">
        <f>IF(AND(D34&lt;31,D34&gt;0),D34+1,0)</f>
        <v>21</v>
      </c>
      <c r="E52" s="445"/>
      <c r="F52" s="399" t="s">
        <v>8</v>
      </c>
      <c r="G52" s="312"/>
      <c r="H52" s="141"/>
      <c r="I52" s="141"/>
      <c r="J52" s="141"/>
      <c r="K52" s="392"/>
      <c r="L52" s="393"/>
      <c r="M52" s="393"/>
      <c r="N52" s="394"/>
    </row>
    <row r="53" spans="1:15" ht="21.4" customHeight="1" thickBot="1">
      <c r="A53" s="506"/>
      <c r="B53" s="449"/>
      <c r="C53" s="449"/>
      <c r="D53" s="449"/>
      <c r="E53" s="445"/>
      <c r="F53" s="400"/>
      <c r="G53" s="201"/>
      <c r="K53" s="390"/>
      <c r="L53" s="140"/>
      <c r="M53" s="140"/>
      <c r="N53" s="359"/>
    </row>
    <row r="54" spans="1:15" ht="21.4" customHeight="1" thickBot="1">
      <c r="A54" s="506"/>
      <c r="B54" s="449"/>
      <c r="C54" s="449"/>
      <c r="D54" s="449"/>
      <c r="E54" s="445"/>
      <c r="F54" s="401"/>
      <c r="G54" s="300"/>
      <c r="H54" s="143"/>
      <c r="I54" s="143"/>
      <c r="J54" s="143"/>
      <c r="K54" s="335"/>
      <c r="L54" s="135"/>
      <c r="M54" s="136"/>
      <c r="N54" s="336"/>
    </row>
    <row r="55" spans="1:15" ht="21.4" customHeight="1" thickBot="1">
      <c r="A55" s="449"/>
      <c r="B55" s="449"/>
      <c r="C55" s="449"/>
      <c r="D55" s="449"/>
      <c r="E55" s="445"/>
      <c r="F55" s="446" t="s">
        <v>9</v>
      </c>
      <c r="G55" s="298"/>
      <c r="H55" s="152"/>
      <c r="I55" s="152"/>
      <c r="J55" s="152"/>
      <c r="K55" s="151"/>
      <c r="L55" s="152"/>
      <c r="M55" s="152"/>
      <c r="N55" s="153"/>
    </row>
    <row r="56" spans="1:15" ht="21.4" customHeight="1" thickBot="1">
      <c r="A56" s="449"/>
      <c r="B56" s="449"/>
      <c r="C56" s="449"/>
      <c r="D56" s="449"/>
      <c r="E56" s="445"/>
      <c r="F56" s="400"/>
      <c r="G56" s="201"/>
      <c r="K56" s="137"/>
      <c r="N56" s="138"/>
    </row>
    <row r="57" spans="1:15" ht="21.4" customHeight="1" thickBot="1">
      <c r="A57" s="449"/>
      <c r="B57" s="449"/>
      <c r="C57" s="449"/>
      <c r="D57" s="449"/>
      <c r="E57" s="445"/>
      <c r="F57" s="401"/>
      <c r="G57" s="300"/>
      <c r="H57" s="143"/>
      <c r="I57" s="143"/>
      <c r="J57" s="143"/>
      <c r="K57" s="146"/>
      <c r="L57" s="143"/>
      <c r="M57" s="143"/>
      <c r="N57" s="144"/>
    </row>
    <row r="58" spans="1:15" ht="21.4" customHeight="1" thickBot="1">
      <c r="A58" s="449"/>
      <c r="B58" s="449"/>
      <c r="C58" s="449"/>
      <c r="D58" s="449"/>
      <c r="E58" s="445"/>
      <c r="F58" s="396" t="s">
        <v>10</v>
      </c>
      <c r="G58" s="34"/>
      <c r="H58" s="35"/>
      <c r="I58" s="35"/>
      <c r="J58" s="35"/>
      <c r="K58" s="315"/>
      <c r="L58" s="75"/>
      <c r="M58" s="75"/>
      <c r="N58" s="337"/>
    </row>
    <row r="59" spans="1:15" ht="21.4" customHeight="1" thickBot="1">
      <c r="A59" s="449"/>
      <c r="B59" s="449"/>
      <c r="C59" s="449"/>
      <c r="D59" s="449"/>
      <c r="E59" s="445"/>
      <c r="F59" s="396"/>
      <c r="G59" s="45"/>
      <c r="H59" s="35"/>
      <c r="I59" s="35"/>
      <c r="J59" s="329"/>
      <c r="K59" s="76"/>
      <c r="L59" s="75"/>
      <c r="M59" s="75"/>
      <c r="N59" s="337"/>
    </row>
    <row r="60" spans="1:15" ht="21.4" customHeight="1" thickBot="1">
      <c r="A60" s="503"/>
      <c r="B60" s="503"/>
      <c r="C60" s="503"/>
      <c r="D60" s="503"/>
      <c r="E60" s="445"/>
      <c r="F60" s="396"/>
      <c r="G60" s="45"/>
      <c r="H60" s="40"/>
      <c r="I60" s="40"/>
      <c r="J60" s="329"/>
      <c r="K60" s="45"/>
      <c r="L60" s="40"/>
      <c r="M60" s="40"/>
      <c r="N60" s="66"/>
    </row>
    <row r="61" spans="1:15" ht="21.4" customHeight="1" thickBot="1">
      <c r="A61" s="449"/>
      <c r="B61" s="449"/>
      <c r="C61" s="449"/>
      <c r="D61" s="449"/>
      <c r="E61" s="471" t="s">
        <v>13</v>
      </c>
      <c r="F61" s="427" t="s">
        <v>5</v>
      </c>
      <c r="G61" s="524" t="s">
        <v>29</v>
      </c>
      <c r="H61" s="442"/>
      <c r="I61" s="442"/>
      <c r="J61" s="442"/>
      <c r="K61" s="185"/>
      <c r="L61" s="186"/>
      <c r="M61" s="186"/>
      <c r="N61" s="332"/>
    </row>
    <row r="62" spans="1:15" ht="21.4" customHeight="1" thickBot="1">
      <c r="A62" s="449"/>
      <c r="B62" s="449"/>
      <c r="C62" s="449"/>
      <c r="D62" s="449"/>
      <c r="E62" s="445"/>
      <c r="F62" s="396"/>
      <c r="G62" s="405"/>
      <c r="H62" s="406"/>
      <c r="I62" s="406"/>
      <c r="J62" s="406"/>
      <c r="K62" s="34"/>
      <c r="L62" s="35"/>
      <c r="M62" s="35"/>
      <c r="N62" s="36"/>
    </row>
    <row r="63" spans="1:15" ht="21.4" customHeight="1" thickBot="1">
      <c r="A63" s="449"/>
      <c r="B63" s="449"/>
      <c r="C63" s="449"/>
      <c r="D63" s="449"/>
      <c r="E63" s="445"/>
      <c r="F63" s="398"/>
      <c r="G63" s="137"/>
      <c r="H63" s="444" t="s">
        <v>19</v>
      </c>
      <c r="I63" s="444"/>
      <c r="K63" s="45"/>
      <c r="L63" s="40"/>
      <c r="M63" s="40"/>
      <c r="N63" s="66"/>
    </row>
    <row r="64" spans="1:15" ht="21.4" customHeight="1" thickBot="1">
      <c r="A64" s="449">
        <f>A46+1</f>
        <v>1</v>
      </c>
      <c r="B64" s="449">
        <f>B46+1</f>
        <v>-1</v>
      </c>
      <c r="C64" s="449">
        <f>C46+1</f>
        <v>-4</v>
      </c>
      <c r="D64" s="511"/>
      <c r="E64" s="445"/>
      <c r="F64" s="395" t="s">
        <v>6</v>
      </c>
      <c r="G64" s="214"/>
      <c r="J64" s="29"/>
      <c r="K64" s="41"/>
      <c r="L64" s="48"/>
      <c r="M64" s="48"/>
      <c r="N64" s="43"/>
    </row>
    <row r="65" spans="1:19" ht="21.4" customHeight="1" thickBot="1">
      <c r="A65" s="449"/>
      <c r="B65" s="449"/>
      <c r="C65" s="449"/>
      <c r="D65" s="512"/>
      <c r="E65" s="445"/>
      <c r="F65" s="396"/>
      <c r="G65" s="214"/>
      <c r="H65" s="29"/>
      <c r="I65" s="29"/>
      <c r="J65" s="29"/>
      <c r="K65" s="34"/>
      <c r="L65" s="35"/>
      <c r="M65" s="35"/>
      <c r="N65" s="36"/>
    </row>
    <row r="66" spans="1:19" ht="21.4" customHeight="1" thickBot="1">
      <c r="A66" s="449"/>
      <c r="B66" s="449"/>
      <c r="C66" s="449"/>
      <c r="D66" s="513"/>
      <c r="E66" s="445"/>
      <c r="F66" s="398"/>
      <c r="G66" s="215" t="s">
        <v>66</v>
      </c>
      <c r="H66" s="169"/>
      <c r="I66" s="169"/>
      <c r="J66" s="328" t="s">
        <v>65</v>
      </c>
      <c r="K66" s="51"/>
      <c r="L66" s="52"/>
      <c r="M66" s="52"/>
      <c r="N66" s="55"/>
    </row>
    <row r="67" spans="1:19" ht="21.4" customHeight="1" thickBot="1">
      <c r="A67" s="449">
        <f>IF(A64+14&gt;30,0,A64+14)</f>
        <v>15</v>
      </c>
      <c r="B67" s="449">
        <f>IF(AND(B49&lt;31,B49&gt;0),B49+1,0)</f>
        <v>13</v>
      </c>
      <c r="C67" s="449">
        <f>IF(AND(C49&lt;30,C49&gt;0),C49+1,0)</f>
        <v>10</v>
      </c>
      <c r="D67" s="449">
        <f>D49+1</f>
        <v>8</v>
      </c>
      <c r="E67" s="445"/>
      <c r="F67" s="395" t="s">
        <v>7</v>
      </c>
      <c r="G67" s="372"/>
      <c r="H67" s="373"/>
      <c r="I67" s="373"/>
      <c r="J67" s="374"/>
      <c r="K67" s="528" t="s">
        <v>76</v>
      </c>
      <c r="L67" s="529"/>
      <c r="M67" s="529"/>
      <c r="N67" s="530"/>
    </row>
    <row r="68" spans="1:19" ht="21.4" customHeight="1" thickBot="1">
      <c r="A68" s="449"/>
      <c r="B68" s="449"/>
      <c r="C68" s="449"/>
      <c r="D68" s="449"/>
      <c r="E68" s="445"/>
      <c r="F68" s="396"/>
      <c r="G68" s="122"/>
      <c r="H68" s="14"/>
      <c r="I68" s="129"/>
      <c r="J68" s="14"/>
      <c r="K68" s="487"/>
      <c r="L68" s="488"/>
      <c r="M68" s="488"/>
      <c r="N68" s="489"/>
    </row>
    <row r="69" spans="1:19" ht="21.4" customHeight="1" thickBot="1">
      <c r="A69" s="449"/>
      <c r="B69" s="449"/>
      <c r="C69" s="449"/>
      <c r="D69" s="449"/>
      <c r="E69" s="445"/>
      <c r="F69" s="396"/>
      <c r="G69" s="127"/>
      <c r="H69" s="28"/>
      <c r="I69" s="28"/>
      <c r="J69" s="171"/>
      <c r="K69" s="481" t="s">
        <v>59</v>
      </c>
      <c r="L69" s="482"/>
      <c r="M69" s="434" t="s">
        <v>74</v>
      </c>
      <c r="N69" s="483"/>
    </row>
    <row r="70" spans="1:19" ht="21.4" customHeight="1" thickBot="1">
      <c r="A70" s="506">
        <f>IF(OR(A67+14&gt;30,A67=0),0,A67+14)</f>
        <v>29</v>
      </c>
      <c r="B70" s="449">
        <f>IF(AND(B52&lt;31,B52&gt;0),B52+1,0)</f>
        <v>27</v>
      </c>
      <c r="C70" s="449">
        <f>IF(AND(C52&lt;30,C52&gt;0),C52+1,0)</f>
        <v>24</v>
      </c>
      <c r="D70" s="449">
        <f>IF(AND(D52&lt;31,D52&gt;0),D52+1,0)</f>
        <v>22</v>
      </c>
      <c r="E70" s="445"/>
      <c r="F70" s="464" t="s">
        <v>8</v>
      </c>
      <c r="G70" s="375"/>
      <c r="H70" s="376"/>
      <c r="I70" s="376"/>
      <c r="J70" s="377"/>
      <c r="K70" s="478" t="s">
        <v>95</v>
      </c>
      <c r="L70" s="479"/>
      <c r="M70" s="476" t="s">
        <v>98</v>
      </c>
      <c r="N70" s="480"/>
      <c r="P70" s="2"/>
      <c r="Q70" s="10"/>
    </row>
    <row r="71" spans="1:19" ht="21.4" customHeight="1" thickBot="1">
      <c r="A71" s="506"/>
      <c r="B71" s="449"/>
      <c r="C71" s="449"/>
      <c r="D71" s="449"/>
      <c r="E71" s="445"/>
      <c r="F71" s="396"/>
      <c r="G71" s="122"/>
      <c r="H71" s="14"/>
      <c r="I71" s="129"/>
      <c r="J71" s="14"/>
      <c r="K71" s="478" t="s">
        <v>96</v>
      </c>
      <c r="L71" s="479"/>
      <c r="M71" s="476" t="s">
        <v>97</v>
      </c>
      <c r="N71" s="480"/>
      <c r="P71" s="2"/>
      <c r="Q71" s="2"/>
    </row>
    <row r="72" spans="1:19" ht="21.4" customHeight="1" thickBot="1">
      <c r="A72" s="506"/>
      <c r="B72" s="449"/>
      <c r="C72" s="449"/>
      <c r="D72" s="449"/>
      <c r="E72" s="445"/>
      <c r="F72" s="398"/>
      <c r="G72" s="130"/>
      <c r="H72" s="131"/>
      <c r="I72" s="131"/>
      <c r="J72" s="171"/>
      <c r="K72" s="335" t="s">
        <v>77</v>
      </c>
      <c r="L72" s="135"/>
      <c r="M72" s="136"/>
      <c r="N72" s="336" t="s">
        <v>69</v>
      </c>
      <c r="P72" s="21"/>
      <c r="Q72" s="8"/>
    </row>
    <row r="73" spans="1:19" ht="21.4" customHeight="1" thickBot="1">
      <c r="A73" s="449"/>
      <c r="B73" s="449"/>
      <c r="C73" s="449"/>
      <c r="D73" s="449"/>
      <c r="E73" s="445"/>
      <c r="F73" s="446" t="s">
        <v>9</v>
      </c>
      <c r="G73" s="71"/>
      <c r="H73" s="67"/>
      <c r="I73" s="48"/>
      <c r="J73" s="48"/>
      <c r="K73" s="402" t="s">
        <v>42</v>
      </c>
      <c r="L73" s="403"/>
      <c r="M73" s="403"/>
      <c r="N73" s="404"/>
      <c r="O73" s="4"/>
      <c r="P73" s="15"/>
      <c r="Q73" s="15"/>
      <c r="R73" s="15"/>
      <c r="S73" s="15"/>
    </row>
    <row r="74" spans="1:19" ht="21.4" customHeight="1" thickBot="1">
      <c r="A74" s="449"/>
      <c r="B74" s="449"/>
      <c r="C74" s="449"/>
      <c r="D74" s="449"/>
      <c r="E74" s="445"/>
      <c r="F74" s="400"/>
      <c r="G74" s="72"/>
      <c r="H74" s="68"/>
      <c r="I74" s="35"/>
      <c r="J74" s="35"/>
      <c r="K74" s="122"/>
      <c r="L74" s="14"/>
      <c r="M74" s="371" t="s">
        <v>85</v>
      </c>
      <c r="N74" s="123"/>
      <c r="O74" s="4"/>
      <c r="P74" s="15"/>
      <c r="Q74" s="15"/>
      <c r="R74" s="15"/>
      <c r="S74" s="15"/>
    </row>
    <row r="75" spans="1:19" ht="21.4" customHeight="1" thickBot="1">
      <c r="A75" s="449"/>
      <c r="B75" s="449"/>
      <c r="C75" s="449"/>
      <c r="D75" s="449"/>
      <c r="E75" s="445"/>
      <c r="F75" s="401"/>
      <c r="G75" s="51"/>
      <c r="H75" s="52"/>
      <c r="I75" s="103"/>
      <c r="J75" s="103"/>
      <c r="K75" s="127" t="s">
        <v>86</v>
      </c>
      <c r="L75" s="28"/>
      <c r="M75" s="28"/>
      <c r="N75" s="128" t="s">
        <v>87</v>
      </c>
      <c r="O75" s="17"/>
      <c r="P75" s="15"/>
      <c r="Q75" s="15"/>
      <c r="R75" s="15"/>
      <c r="S75" s="15"/>
    </row>
    <row r="76" spans="1:19" ht="21.4" customHeight="1" thickBot="1">
      <c r="A76" s="449"/>
      <c r="B76" s="449"/>
      <c r="C76" s="449"/>
      <c r="D76" s="449"/>
      <c r="E76" s="445"/>
      <c r="F76" s="400" t="s">
        <v>10</v>
      </c>
      <c r="G76" s="72"/>
      <c r="H76" s="68"/>
      <c r="I76" s="54"/>
      <c r="J76" s="54"/>
      <c r="K76" s="402" t="s">
        <v>42</v>
      </c>
      <c r="L76" s="403"/>
      <c r="M76" s="403"/>
      <c r="N76" s="404"/>
      <c r="P76" s="15"/>
      <c r="Q76" s="15"/>
      <c r="R76" s="15"/>
      <c r="S76" s="15"/>
    </row>
    <row r="77" spans="1:19" ht="21.4" customHeight="1" thickBot="1">
      <c r="A77" s="449"/>
      <c r="B77" s="449"/>
      <c r="C77" s="449"/>
      <c r="D77" s="449"/>
      <c r="E77" s="445"/>
      <c r="F77" s="400"/>
      <c r="G77" s="72"/>
      <c r="H77" s="68"/>
      <c r="I77" s="168"/>
      <c r="J77" s="168"/>
      <c r="K77" s="122"/>
      <c r="L77" s="14"/>
      <c r="M77" s="371" t="s">
        <v>85</v>
      </c>
      <c r="N77" s="123"/>
      <c r="P77" s="16"/>
      <c r="Q77" s="16"/>
      <c r="R77" s="16"/>
      <c r="S77" s="16"/>
    </row>
    <row r="78" spans="1:19" ht="21.4" customHeight="1" thickBot="1">
      <c r="A78" s="449"/>
      <c r="B78" s="449"/>
      <c r="C78" s="449"/>
      <c r="D78" s="449"/>
      <c r="E78" s="472"/>
      <c r="F78" s="517"/>
      <c r="G78" s="180"/>
      <c r="H78" s="181"/>
      <c r="I78" s="244"/>
      <c r="J78" s="244"/>
      <c r="K78" s="127" t="s">
        <v>86</v>
      </c>
      <c r="L78" s="28"/>
      <c r="M78" s="28"/>
      <c r="N78" s="128" t="s">
        <v>87</v>
      </c>
      <c r="P78" s="3"/>
      <c r="Q78" s="3"/>
      <c r="R78" s="3"/>
      <c r="S78" s="3"/>
    </row>
    <row r="79" spans="1:19" ht="21.4" customHeight="1" thickBot="1">
      <c r="A79" s="505"/>
      <c r="B79" s="450"/>
      <c r="C79" s="450"/>
      <c r="D79" s="450"/>
      <c r="E79" s="445" t="s">
        <v>14</v>
      </c>
      <c r="F79" s="396" t="s">
        <v>5</v>
      </c>
      <c r="G79" s="81"/>
      <c r="H79" s="82"/>
      <c r="I79" s="82"/>
      <c r="J79" s="82"/>
      <c r="K79" s="525" t="s">
        <v>23</v>
      </c>
      <c r="L79" s="526"/>
      <c r="M79" s="526"/>
      <c r="N79" s="527"/>
      <c r="O79" s="4"/>
      <c r="P79" s="22"/>
      <c r="Q79" s="22"/>
      <c r="R79" s="22"/>
      <c r="S79" s="22"/>
    </row>
    <row r="80" spans="1:19" ht="21.4" customHeight="1" thickBot="1">
      <c r="A80" s="449"/>
      <c r="B80" s="451"/>
      <c r="C80" s="451"/>
      <c r="D80" s="451"/>
      <c r="E80" s="445"/>
      <c r="F80" s="396"/>
      <c r="G80" s="81"/>
      <c r="H80" s="82"/>
      <c r="I80" s="82"/>
      <c r="J80" s="82"/>
      <c r="K80" s="431"/>
      <c r="L80" s="432"/>
      <c r="M80" s="432"/>
      <c r="N80" s="433"/>
      <c r="O80" s="4"/>
      <c r="P80" s="22"/>
      <c r="Q80" s="22"/>
      <c r="R80" s="22"/>
      <c r="S80" s="22"/>
    </row>
    <row r="81" spans="1:22" ht="21.4" customHeight="1" thickBot="1">
      <c r="A81" s="449"/>
      <c r="B81" s="451"/>
      <c r="C81" s="451"/>
      <c r="D81" s="451"/>
      <c r="E81" s="445"/>
      <c r="F81" s="398"/>
      <c r="G81" s="51"/>
      <c r="H81" s="52"/>
      <c r="I81" s="52"/>
      <c r="J81" s="321"/>
      <c r="K81" s="327" t="s">
        <v>22</v>
      </c>
      <c r="L81" s="169"/>
      <c r="M81" s="143"/>
      <c r="N81" s="132">
        <v>416</v>
      </c>
      <c r="O81" s="3"/>
      <c r="P81" s="22"/>
      <c r="Q81" s="22"/>
      <c r="R81" s="22"/>
      <c r="S81" s="22"/>
    </row>
    <row r="82" spans="1:22" ht="21.4" customHeight="1" thickBot="1">
      <c r="A82" s="449">
        <f>A64+1</f>
        <v>2</v>
      </c>
      <c r="B82" s="449">
        <f>B64+1</f>
        <v>0</v>
      </c>
      <c r="C82" s="449">
        <f>C64+1</f>
        <v>-3</v>
      </c>
      <c r="D82" s="511"/>
      <c r="E82" s="445"/>
      <c r="F82" s="395" t="s">
        <v>6</v>
      </c>
      <c r="G82" s="79"/>
      <c r="H82" s="80"/>
      <c r="I82" s="80"/>
      <c r="J82" s="80"/>
      <c r="K82" s="137"/>
      <c r="N82" s="138"/>
      <c r="O82" s="4"/>
      <c r="P82" s="4"/>
      <c r="Q82" s="4"/>
      <c r="R82" s="4"/>
      <c r="S82" s="4"/>
    </row>
    <row r="83" spans="1:22" ht="21.4" customHeight="1" thickBot="1">
      <c r="A83" s="449"/>
      <c r="B83" s="449"/>
      <c r="C83" s="449"/>
      <c r="D83" s="512"/>
      <c r="E83" s="445"/>
      <c r="F83" s="396"/>
      <c r="G83" s="81"/>
      <c r="H83" s="82"/>
      <c r="I83" s="82"/>
      <c r="J83" s="82"/>
      <c r="K83" s="137"/>
      <c r="N83" s="138"/>
      <c r="O83" s="3"/>
      <c r="P83" s="3"/>
      <c r="Q83" s="4"/>
      <c r="R83" s="4"/>
      <c r="S83" s="4"/>
    </row>
    <row r="84" spans="1:22" ht="21.4" customHeight="1" thickBot="1">
      <c r="A84" s="449"/>
      <c r="B84" s="449"/>
      <c r="C84" s="449"/>
      <c r="D84" s="513"/>
      <c r="E84" s="445"/>
      <c r="F84" s="398"/>
      <c r="G84" s="60"/>
      <c r="H84" s="61"/>
      <c r="I84" s="61"/>
      <c r="J84" s="331"/>
      <c r="K84" s="137"/>
      <c r="N84" s="138"/>
      <c r="O84" s="7"/>
      <c r="P84" s="6"/>
      <c r="Q84" s="6"/>
      <c r="R84" s="7"/>
      <c r="S84" s="6"/>
    </row>
    <row r="85" spans="1:22" ht="21.4" customHeight="1" thickBot="1">
      <c r="A85" s="449">
        <f>IF(A82+14&gt;30,0,A82+14)</f>
        <v>16</v>
      </c>
      <c r="B85" s="449">
        <f>IF(AND(B67&lt;31,B67&gt;0),B67+1,0)</f>
        <v>14</v>
      </c>
      <c r="C85" s="449">
        <f>IF(AND(C67&lt;30,C67&gt;0),C67+1,0)</f>
        <v>11</v>
      </c>
      <c r="D85" s="449">
        <f>D67+1</f>
        <v>9</v>
      </c>
      <c r="E85" s="445"/>
      <c r="F85" s="395" t="s">
        <v>7</v>
      </c>
      <c r="G85" s="210"/>
      <c r="H85" s="164"/>
      <c r="I85" s="164"/>
      <c r="J85" s="380"/>
      <c r="K85" s="71"/>
      <c r="L85" s="67"/>
      <c r="M85" s="67"/>
      <c r="N85" s="104"/>
      <c r="O85" s="14"/>
      <c r="P85" s="14"/>
      <c r="Q85" s="14"/>
      <c r="R85" s="14"/>
      <c r="S85" s="14"/>
    </row>
    <row r="86" spans="1:22" ht="21.4" customHeight="1" thickBot="1">
      <c r="A86" s="449"/>
      <c r="B86" s="449"/>
      <c r="C86" s="449"/>
      <c r="D86" s="449"/>
      <c r="E86" s="445"/>
      <c r="F86" s="396"/>
      <c r="G86" s="211"/>
      <c r="H86" s="165"/>
      <c r="I86" s="165"/>
      <c r="J86" s="381"/>
      <c r="K86" s="72"/>
      <c r="L86" s="68"/>
      <c r="M86" s="68"/>
      <c r="N86" s="69"/>
      <c r="O86" s="14"/>
      <c r="P86" s="14"/>
      <c r="Q86" s="14"/>
      <c r="R86" s="14"/>
      <c r="S86" s="14"/>
    </row>
    <row r="87" spans="1:22" ht="21.4" customHeight="1" thickBot="1">
      <c r="A87" s="449"/>
      <c r="B87" s="449"/>
      <c r="C87" s="449"/>
      <c r="D87" s="449"/>
      <c r="E87" s="445"/>
      <c r="F87" s="396"/>
      <c r="G87" s="166"/>
      <c r="H87" s="167"/>
      <c r="I87" s="167"/>
      <c r="J87" s="382"/>
      <c r="K87" s="318"/>
      <c r="L87" s="38"/>
      <c r="M87" s="319"/>
      <c r="N87" s="320"/>
      <c r="O87" s="3"/>
      <c r="P87" s="3"/>
      <c r="Q87" s="3"/>
      <c r="R87" s="3"/>
      <c r="S87" s="3"/>
    </row>
    <row r="88" spans="1:22" ht="21.4" customHeight="1" thickBot="1">
      <c r="A88" s="506">
        <f>IF(OR(A85+14&gt;30,A85=0),0,A85+14)</f>
        <v>30</v>
      </c>
      <c r="B88" s="449">
        <f>IF(AND(B70&lt;31,B70&gt;0),B70+1,0)</f>
        <v>28</v>
      </c>
      <c r="C88" s="449">
        <f>IF(AND(C70&lt;30,C70&gt;0),C70+1,0)</f>
        <v>25</v>
      </c>
      <c r="D88" s="449">
        <f>IF(AND(D70&lt;31,D70&gt;0),D70+1,0)</f>
        <v>23</v>
      </c>
      <c r="E88" s="445"/>
      <c r="F88" s="399" t="s">
        <v>8</v>
      </c>
      <c r="G88" s="145"/>
      <c r="H88" s="141"/>
      <c r="I88" s="141"/>
      <c r="J88" s="142"/>
      <c r="K88" s="157"/>
      <c r="L88" s="158"/>
      <c r="M88" s="158"/>
      <c r="N88" s="346"/>
      <c r="O88" s="14"/>
      <c r="P88" s="14"/>
      <c r="Q88" s="14"/>
      <c r="R88" s="14"/>
      <c r="S88" s="14"/>
      <c r="T88" s="14"/>
      <c r="U88" s="14"/>
      <c r="V88" s="14"/>
    </row>
    <row r="89" spans="1:22" ht="21.4" customHeight="1" thickBot="1">
      <c r="A89" s="506"/>
      <c r="B89" s="449"/>
      <c r="C89" s="449"/>
      <c r="D89" s="449"/>
      <c r="E89" s="445"/>
      <c r="F89" s="400"/>
      <c r="G89" s="137"/>
      <c r="J89" s="138"/>
      <c r="K89" s="84"/>
      <c r="L89" s="62"/>
      <c r="M89" s="62"/>
      <c r="N89" s="63"/>
      <c r="O89" s="14"/>
      <c r="P89" s="14"/>
      <c r="Q89" s="14"/>
      <c r="R89" s="14"/>
      <c r="S89" s="14"/>
      <c r="T89" s="14"/>
      <c r="U89" s="14"/>
      <c r="V89" s="14"/>
    </row>
    <row r="90" spans="1:22" ht="21.4" customHeight="1" thickBot="1">
      <c r="A90" s="506"/>
      <c r="B90" s="449"/>
      <c r="C90" s="449"/>
      <c r="D90" s="449"/>
      <c r="E90" s="445"/>
      <c r="F90" s="401"/>
      <c r="G90" s="146"/>
      <c r="H90" s="143"/>
      <c r="I90" s="143"/>
      <c r="J90" s="144"/>
      <c r="K90" s="83"/>
      <c r="L90" s="52"/>
      <c r="M90" s="52"/>
      <c r="N90" s="55"/>
      <c r="P90" s="28"/>
      <c r="Q90" s="28"/>
      <c r="R90" s="30"/>
      <c r="T90" s="28"/>
      <c r="U90" s="28"/>
      <c r="V90" s="30"/>
    </row>
    <row r="91" spans="1:22" ht="21.4" customHeight="1" thickBot="1">
      <c r="A91" s="449"/>
      <c r="B91" s="449"/>
      <c r="C91" s="449"/>
      <c r="D91" s="449"/>
      <c r="E91" s="445"/>
      <c r="F91" s="395" t="s">
        <v>9</v>
      </c>
      <c r="G91" s="402" t="s">
        <v>16</v>
      </c>
      <c r="H91" s="403"/>
      <c r="I91" s="403"/>
      <c r="J91" s="403"/>
      <c r="K91" s="41"/>
      <c r="L91" s="48"/>
      <c r="M91" s="48"/>
      <c r="N91" s="43"/>
      <c r="O91" s="29"/>
      <c r="P91" s="29"/>
      <c r="Q91" s="29"/>
      <c r="R91" s="29"/>
      <c r="S91" s="29"/>
      <c r="T91" s="29"/>
      <c r="U91" s="29"/>
      <c r="V91" s="29"/>
    </row>
    <row r="92" spans="1:22" ht="21.4" customHeight="1" thickBot="1">
      <c r="A92" s="449"/>
      <c r="B92" s="449"/>
      <c r="C92" s="449"/>
      <c r="D92" s="449"/>
      <c r="E92" s="445"/>
      <c r="F92" s="396"/>
      <c r="G92" s="405"/>
      <c r="H92" s="406"/>
      <c r="I92" s="406"/>
      <c r="J92" s="406"/>
      <c r="K92" s="34"/>
      <c r="L92" s="35"/>
      <c r="M92" s="35"/>
      <c r="N92" s="36"/>
      <c r="O92" s="3"/>
      <c r="P92" s="4"/>
      <c r="Q92" s="4"/>
      <c r="R92" s="4"/>
      <c r="S92" s="3"/>
      <c r="T92" s="4"/>
      <c r="U92" s="4"/>
      <c r="V92" s="4"/>
    </row>
    <row r="93" spans="1:22" ht="21.4" customHeight="1" thickBot="1">
      <c r="A93" s="449"/>
      <c r="B93" s="449"/>
      <c r="C93" s="449"/>
      <c r="D93" s="449"/>
      <c r="E93" s="445"/>
      <c r="F93" s="398"/>
      <c r="G93" s="124" t="s">
        <v>27</v>
      </c>
      <c r="H93" s="222"/>
      <c r="I93" s="222"/>
      <c r="J93" s="204">
        <v>124</v>
      </c>
      <c r="K93" s="347"/>
      <c r="L93" s="91"/>
      <c r="M93" s="348"/>
      <c r="N93" s="349"/>
      <c r="O93" s="26"/>
      <c r="P93" s="24"/>
      <c r="Q93" s="24"/>
      <c r="V93" s="25"/>
    </row>
    <row r="94" spans="1:22" ht="21.4" customHeight="1" thickBot="1">
      <c r="A94" s="449"/>
      <c r="B94" s="449"/>
      <c r="C94" s="449"/>
      <c r="D94" s="449"/>
      <c r="E94" s="445"/>
      <c r="F94" s="395" t="s">
        <v>10</v>
      </c>
      <c r="G94" s="402" t="s">
        <v>16</v>
      </c>
      <c r="H94" s="403"/>
      <c r="I94" s="403"/>
      <c r="J94" s="403"/>
      <c r="K94" s="73"/>
      <c r="L94" s="74"/>
      <c r="M94" s="74"/>
      <c r="N94" s="77"/>
    </row>
    <row r="95" spans="1:22" ht="21.4" customHeight="1" thickBot="1">
      <c r="A95" s="449"/>
      <c r="B95" s="449"/>
      <c r="C95" s="449"/>
      <c r="D95" s="449"/>
      <c r="E95" s="445"/>
      <c r="F95" s="396"/>
      <c r="G95" s="405"/>
      <c r="H95" s="406"/>
      <c r="I95" s="406"/>
      <c r="J95" s="406"/>
      <c r="K95" s="84"/>
      <c r="L95" s="62"/>
      <c r="M95" s="62"/>
      <c r="N95" s="63"/>
    </row>
    <row r="96" spans="1:22" ht="21.4" customHeight="1" thickBot="1">
      <c r="A96" s="503"/>
      <c r="B96" s="503"/>
      <c r="C96" s="503"/>
      <c r="D96" s="503"/>
      <c r="E96" s="445"/>
      <c r="F96" s="396"/>
      <c r="G96" s="127" t="s">
        <v>52</v>
      </c>
      <c r="H96" s="170"/>
      <c r="I96" s="170"/>
      <c r="J96" s="171">
        <v>124</v>
      </c>
      <c r="K96" s="245"/>
      <c r="L96" s="181"/>
      <c r="M96" s="181"/>
      <c r="N96" s="182"/>
    </row>
    <row r="97" spans="1:14" ht="21.4" customHeight="1" thickBot="1">
      <c r="A97" s="451"/>
      <c r="B97" s="451"/>
      <c r="C97" s="451"/>
      <c r="D97" s="451"/>
      <c r="E97" s="471" t="s">
        <v>15</v>
      </c>
      <c r="F97" s="427" t="s">
        <v>5</v>
      </c>
      <c r="G97" s="185"/>
      <c r="H97" s="186"/>
      <c r="I97" s="186"/>
      <c r="J97" s="186"/>
      <c r="K97" s="428" t="s">
        <v>23</v>
      </c>
      <c r="L97" s="429"/>
      <c r="M97" s="429"/>
      <c r="N97" s="430"/>
    </row>
    <row r="98" spans="1:14" ht="21.4" customHeight="1" thickBot="1">
      <c r="A98" s="451"/>
      <c r="B98" s="451"/>
      <c r="C98" s="451"/>
      <c r="D98" s="451"/>
      <c r="E98" s="445"/>
      <c r="F98" s="396"/>
      <c r="G98" s="34"/>
      <c r="H98" s="35"/>
      <c r="I98" s="35"/>
      <c r="J98" s="35"/>
      <c r="K98" s="431"/>
      <c r="L98" s="432"/>
      <c r="M98" s="432"/>
      <c r="N98" s="433"/>
    </row>
    <row r="99" spans="1:14" ht="21.4" customHeight="1" thickBot="1">
      <c r="A99" s="451"/>
      <c r="B99" s="451"/>
      <c r="C99" s="451"/>
      <c r="D99" s="451"/>
      <c r="E99" s="445"/>
      <c r="F99" s="396"/>
      <c r="G99" s="37"/>
      <c r="H99" s="38"/>
      <c r="I99" s="38"/>
      <c r="J99" s="39"/>
      <c r="K99" s="338"/>
      <c r="L99" s="434" t="s">
        <v>78</v>
      </c>
      <c r="M99" s="434"/>
      <c r="N99" s="339"/>
    </row>
    <row r="100" spans="1:14" ht="21.4" customHeight="1" thickBot="1">
      <c r="A100" s="449">
        <f>A82+1</f>
        <v>3</v>
      </c>
      <c r="B100" s="449">
        <f>B82+1</f>
        <v>1</v>
      </c>
      <c r="C100" s="449">
        <f>C82+1</f>
        <v>-2</v>
      </c>
      <c r="D100" s="511"/>
      <c r="E100" s="445"/>
      <c r="F100" s="446" t="s">
        <v>6</v>
      </c>
      <c r="G100" s="41"/>
      <c r="H100" s="42"/>
      <c r="I100" s="42"/>
      <c r="J100" s="48"/>
      <c r="K100" s="435" t="s">
        <v>79</v>
      </c>
      <c r="L100" s="436"/>
      <c r="M100" s="436"/>
      <c r="N100" s="437"/>
    </row>
    <row r="101" spans="1:14" ht="21.4" customHeight="1" thickBot="1">
      <c r="A101" s="449"/>
      <c r="B101" s="449"/>
      <c r="C101" s="449"/>
      <c r="D101" s="512"/>
      <c r="E101" s="445"/>
      <c r="F101" s="400"/>
      <c r="G101" s="34"/>
      <c r="H101" s="35"/>
      <c r="I101" s="35"/>
      <c r="J101" s="35"/>
      <c r="K101" s="73"/>
      <c r="L101" s="74"/>
      <c r="M101" s="62"/>
      <c r="N101" s="63"/>
    </row>
    <row r="102" spans="1:14" ht="21.4" customHeight="1" thickBot="1">
      <c r="A102" s="449"/>
      <c r="B102" s="449"/>
      <c r="C102" s="449"/>
      <c r="D102" s="513"/>
      <c r="E102" s="445"/>
      <c r="F102" s="401"/>
      <c r="G102" s="51"/>
      <c r="H102" s="52"/>
      <c r="I102" s="52"/>
      <c r="J102" s="321"/>
      <c r="K102" s="335" t="s">
        <v>84</v>
      </c>
      <c r="L102" s="86"/>
      <c r="M102" s="47"/>
      <c r="N102" s="132">
        <v>148</v>
      </c>
    </row>
    <row r="103" spans="1:14" ht="21.4" customHeight="1" thickBot="1">
      <c r="A103" s="449">
        <f>IF(A100+14&gt;30,0,A100+14)</f>
        <v>17</v>
      </c>
      <c r="B103" s="449">
        <f>IF(AND(B85&lt;31,B85&gt;0),B85+1,0)</f>
        <v>15</v>
      </c>
      <c r="C103" s="449">
        <f>IF(AND(C85&lt;30,C85&gt;0),C85+1,0)</f>
        <v>12</v>
      </c>
      <c r="D103" s="449">
        <f>D85+1</f>
        <v>10</v>
      </c>
      <c r="E103" s="445"/>
      <c r="F103" s="395" t="s">
        <v>7</v>
      </c>
      <c r="G103" s="71"/>
      <c r="H103" s="67"/>
      <c r="I103" s="67"/>
      <c r="J103" s="67"/>
      <c r="K103" s="361"/>
      <c r="L103" s="362"/>
      <c r="M103" s="362"/>
      <c r="N103" s="363"/>
    </row>
    <row r="104" spans="1:14" ht="21.4" customHeight="1" thickBot="1">
      <c r="A104" s="449"/>
      <c r="B104" s="449"/>
      <c r="C104" s="449"/>
      <c r="D104" s="449"/>
      <c r="E104" s="445"/>
      <c r="F104" s="396"/>
      <c r="G104" s="72"/>
      <c r="H104" s="68"/>
      <c r="I104" s="68"/>
      <c r="J104" s="68"/>
      <c r="K104" s="364"/>
      <c r="L104" s="4"/>
      <c r="M104" s="4"/>
      <c r="N104" s="365"/>
    </row>
    <row r="105" spans="1:14" ht="21.4" customHeight="1" thickBot="1">
      <c r="A105" s="449"/>
      <c r="B105" s="449"/>
      <c r="C105" s="449"/>
      <c r="D105" s="449"/>
      <c r="E105" s="445"/>
      <c r="F105" s="396"/>
      <c r="G105" s="72"/>
      <c r="H105" s="68"/>
      <c r="I105" s="68"/>
      <c r="J105" s="68"/>
      <c r="K105" s="368"/>
      <c r="L105" s="369"/>
      <c r="M105" s="369"/>
      <c r="N105" s="370"/>
    </row>
    <row r="106" spans="1:14" ht="21.4" customHeight="1" thickBot="1">
      <c r="A106" s="506">
        <f>IF(OR(A103+14&gt;30,A103=0),0,A103+14)</f>
        <v>0</v>
      </c>
      <c r="B106" s="449">
        <f>IF(AND(B88&lt;31,B88&gt;0),B88+1,0)</f>
        <v>29</v>
      </c>
      <c r="C106" s="449">
        <f>IF(AND(C88&lt;30,C88&gt;0),C88+1,0)</f>
        <v>26</v>
      </c>
      <c r="D106" s="449">
        <f>IF(AND(D88&lt;31,D88&gt;0),D88+1,0)</f>
        <v>24</v>
      </c>
      <c r="E106" s="445"/>
      <c r="F106" s="399" t="s">
        <v>8</v>
      </c>
      <c r="G106" s="157"/>
      <c r="H106" s="158"/>
      <c r="I106" s="158"/>
      <c r="J106" s="314"/>
      <c r="K106" s="366"/>
      <c r="L106" s="6"/>
      <c r="M106" s="6"/>
      <c r="N106" s="367"/>
    </row>
    <row r="107" spans="1:14" ht="21.4" customHeight="1" thickBot="1">
      <c r="A107" s="506"/>
      <c r="B107" s="449"/>
      <c r="C107" s="449"/>
      <c r="D107" s="449"/>
      <c r="E107" s="445"/>
      <c r="F107" s="400"/>
      <c r="G107" s="73"/>
      <c r="H107" s="74"/>
      <c r="I107" s="74"/>
      <c r="J107" s="74"/>
      <c r="K107" s="73"/>
      <c r="L107" s="74"/>
      <c r="M107" s="62"/>
      <c r="N107" s="63"/>
    </row>
    <row r="108" spans="1:14" ht="21.4" customHeight="1" thickBot="1">
      <c r="A108" s="506"/>
      <c r="B108" s="449"/>
      <c r="C108" s="449"/>
      <c r="D108" s="449"/>
      <c r="E108" s="445"/>
      <c r="F108" s="401"/>
      <c r="G108" s="51"/>
      <c r="H108" s="52"/>
      <c r="I108" s="52"/>
      <c r="J108" s="98"/>
      <c r="K108" s="335"/>
      <c r="L108" s="86"/>
      <c r="M108" s="47"/>
      <c r="N108" s="132"/>
    </row>
    <row r="109" spans="1:14" ht="21.4" customHeight="1" thickBot="1">
      <c r="A109" s="449"/>
      <c r="B109" s="449"/>
      <c r="C109" s="449"/>
      <c r="D109" s="449"/>
      <c r="E109" s="445"/>
      <c r="F109" s="395" t="s">
        <v>9</v>
      </c>
      <c r="G109" s="41"/>
      <c r="H109" s="48"/>
      <c r="I109" s="48"/>
      <c r="J109" s="48"/>
      <c r="K109" s="87"/>
      <c r="L109" s="88"/>
      <c r="M109" s="88"/>
      <c r="N109" s="340"/>
    </row>
    <row r="110" spans="1:14" ht="21.4" customHeight="1" thickBot="1">
      <c r="A110" s="449"/>
      <c r="B110" s="449"/>
      <c r="C110" s="449"/>
      <c r="D110" s="449"/>
      <c r="E110" s="445"/>
      <c r="F110" s="396"/>
      <c r="G110" s="34"/>
      <c r="H110" s="35"/>
      <c r="I110" s="35"/>
      <c r="J110" s="35"/>
      <c r="K110" s="89"/>
      <c r="L110" s="90"/>
      <c r="M110" s="90"/>
      <c r="N110" s="341"/>
    </row>
    <row r="111" spans="1:14" ht="21.4" customHeight="1" thickBot="1">
      <c r="A111" s="449"/>
      <c r="B111" s="449"/>
      <c r="C111" s="449"/>
      <c r="D111" s="449"/>
      <c r="E111" s="445"/>
      <c r="F111" s="398"/>
      <c r="G111" s="46"/>
      <c r="H111" s="91"/>
      <c r="I111" s="91"/>
      <c r="J111" s="92"/>
      <c r="K111" s="93"/>
      <c r="L111" s="94"/>
      <c r="M111" s="94"/>
      <c r="N111" s="342"/>
    </row>
    <row r="112" spans="1:14" ht="21.4" customHeight="1" thickBot="1">
      <c r="A112" s="449"/>
      <c r="B112" s="449"/>
      <c r="C112" s="449"/>
      <c r="D112" s="449"/>
      <c r="E112" s="445"/>
      <c r="F112" s="395" t="s">
        <v>10</v>
      </c>
      <c r="G112" s="73"/>
      <c r="H112" s="74"/>
      <c r="I112" s="74"/>
      <c r="J112" s="74"/>
      <c r="K112" s="95"/>
      <c r="L112" s="58"/>
      <c r="M112" s="96"/>
      <c r="N112" s="343"/>
    </row>
    <row r="113" spans="1:14" ht="21.4" customHeight="1" thickBot="1">
      <c r="A113" s="449"/>
      <c r="B113" s="449"/>
      <c r="C113" s="449"/>
      <c r="D113" s="449"/>
      <c r="E113" s="445"/>
      <c r="F113" s="396"/>
      <c r="G113" s="89"/>
      <c r="H113" s="62"/>
      <c r="I113" s="62"/>
      <c r="J113" s="62"/>
      <c r="K113" s="56"/>
      <c r="L113" s="57"/>
      <c r="M113" s="57"/>
      <c r="N113" s="139"/>
    </row>
    <row r="114" spans="1:14" ht="21.4" customHeight="1" thickBot="1">
      <c r="A114" s="449"/>
      <c r="B114" s="449"/>
      <c r="C114" s="449"/>
      <c r="D114" s="449"/>
      <c r="E114" s="472"/>
      <c r="F114" s="397"/>
      <c r="G114" s="180"/>
      <c r="H114" s="181"/>
      <c r="I114" s="181"/>
      <c r="J114" s="240"/>
      <c r="K114" s="241"/>
      <c r="L114" s="242"/>
      <c r="M114" s="242"/>
      <c r="N114" s="344"/>
    </row>
    <row r="115" spans="1:14" ht="21.4" customHeight="1" thickBot="1">
      <c r="A115" s="226"/>
      <c r="B115" s="226"/>
      <c r="C115" s="226"/>
      <c r="D115" s="226"/>
      <c r="E115" s="227"/>
      <c r="F115" s="228"/>
      <c r="G115" s="229"/>
      <c r="H115" s="229"/>
      <c r="I115" s="229"/>
      <c r="J115" s="229"/>
      <c r="K115" s="229"/>
      <c r="L115" s="229"/>
      <c r="M115" s="229"/>
      <c r="N115" s="229"/>
    </row>
    <row r="116" spans="1:14" ht="21.4" customHeight="1" thickBot="1">
      <c r="A116" s="452"/>
      <c r="B116" s="514"/>
      <c r="C116" s="452"/>
      <c r="D116" s="452"/>
      <c r="E116" s="471" t="s">
        <v>4</v>
      </c>
      <c r="F116" s="427" t="s">
        <v>5</v>
      </c>
      <c r="G116" s="279"/>
      <c r="H116" s="205"/>
      <c r="I116" s="205"/>
      <c r="J116" s="354"/>
      <c r="K116" s="322"/>
      <c r="L116" s="323"/>
      <c r="M116" s="323"/>
      <c r="N116" s="324"/>
    </row>
    <row r="117" spans="1:14" ht="21.4" customHeight="1" thickBot="1">
      <c r="A117" s="452"/>
      <c r="B117" s="514"/>
      <c r="C117" s="452"/>
      <c r="D117" s="452"/>
      <c r="E117" s="445"/>
      <c r="F117" s="396"/>
      <c r="G117" s="201"/>
      <c r="J117" s="138"/>
      <c r="K117" s="72"/>
      <c r="L117" s="68"/>
      <c r="M117" s="68"/>
      <c r="N117" s="178"/>
    </row>
    <row r="118" spans="1:14" ht="21.4" customHeight="1" thickBot="1">
      <c r="A118" s="452"/>
      <c r="B118" s="514"/>
      <c r="C118" s="452"/>
      <c r="D118" s="452"/>
      <c r="E118" s="445"/>
      <c r="F118" s="396"/>
      <c r="G118" s="201"/>
      <c r="J118" s="138"/>
      <c r="K118" s="78"/>
      <c r="L118" s="38"/>
      <c r="M118" s="38"/>
      <c r="N118" s="172"/>
    </row>
    <row r="119" spans="1:14" ht="21.4" customHeight="1">
      <c r="A119" s="511"/>
      <c r="B119" s="511"/>
      <c r="C119" s="511"/>
      <c r="D119" s="511"/>
      <c r="E119" s="445"/>
      <c r="F119" s="446" t="s">
        <v>6</v>
      </c>
      <c r="G119" s="410" t="s">
        <v>54</v>
      </c>
      <c r="H119" s="411"/>
      <c r="I119" s="411"/>
      <c r="J119" s="412"/>
      <c r="K119" s="246"/>
      <c r="L119" s="247"/>
      <c r="M119" s="248"/>
      <c r="N119" s="249"/>
    </row>
    <row r="120" spans="1:14" ht="21.4" customHeight="1">
      <c r="A120" s="512"/>
      <c r="B120" s="512"/>
      <c r="C120" s="512"/>
      <c r="D120" s="512"/>
      <c r="E120" s="445"/>
      <c r="F120" s="400"/>
      <c r="G120" s="413"/>
      <c r="H120" s="414"/>
      <c r="I120" s="414"/>
      <c r="J120" s="415"/>
      <c r="K120" s="73"/>
      <c r="L120" s="74"/>
      <c r="M120" s="74"/>
      <c r="N120" s="173"/>
    </row>
    <row r="121" spans="1:14" ht="21.4" customHeight="1" thickBot="1">
      <c r="A121" s="513"/>
      <c r="B121" s="513"/>
      <c r="C121" s="513"/>
      <c r="D121" s="513"/>
      <c r="E121" s="445"/>
      <c r="F121" s="401"/>
      <c r="G121" s="203" t="s">
        <v>55</v>
      </c>
      <c r="H121" s="24"/>
      <c r="I121" s="24"/>
      <c r="J121" s="128" t="s">
        <v>83</v>
      </c>
      <c r="K121" s="325"/>
      <c r="L121" s="326"/>
      <c r="M121" s="97"/>
      <c r="N121" s="174"/>
    </row>
    <row r="122" spans="1:14" ht="21.4" customHeight="1" thickBot="1">
      <c r="A122" s="449">
        <f>IF(A100&gt;=-1,A100+2,0)</f>
        <v>5</v>
      </c>
      <c r="B122" s="515">
        <f>IF(B100&gt;=-1,B100+2,0)</f>
        <v>3</v>
      </c>
      <c r="C122" s="449">
        <f>IF(C100&gt;=-1,C100+2,0)</f>
        <v>0</v>
      </c>
      <c r="D122" s="511"/>
      <c r="E122" s="445"/>
      <c r="F122" s="446" t="s">
        <v>7</v>
      </c>
      <c r="G122" s="410" t="s">
        <v>54</v>
      </c>
      <c r="H122" s="411"/>
      <c r="I122" s="411"/>
      <c r="J122" s="412"/>
      <c r="K122" s="41"/>
      <c r="L122" s="48"/>
      <c r="M122" s="48"/>
      <c r="N122" s="189"/>
    </row>
    <row r="123" spans="1:14" ht="21.4" customHeight="1" thickBot="1">
      <c r="A123" s="449"/>
      <c r="B123" s="515"/>
      <c r="C123" s="449"/>
      <c r="D123" s="512"/>
      <c r="E123" s="445"/>
      <c r="F123" s="400"/>
      <c r="G123" s="413"/>
      <c r="H123" s="414"/>
      <c r="I123" s="414"/>
      <c r="J123" s="415"/>
      <c r="K123" s="34"/>
      <c r="L123" s="35"/>
      <c r="M123" s="35"/>
      <c r="N123" s="188"/>
    </row>
    <row r="124" spans="1:14" ht="21.4" customHeight="1" thickBot="1">
      <c r="A124" s="449"/>
      <c r="B124" s="515"/>
      <c r="C124" s="449"/>
      <c r="D124" s="513"/>
      <c r="E124" s="445"/>
      <c r="F124" s="465"/>
      <c r="G124" s="360" t="s">
        <v>56</v>
      </c>
      <c r="H124" s="212"/>
      <c r="I124" s="212"/>
      <c r="J124" s="126" t="s">
        <v>83</v>
      </c>
      <c r="K124" s="60"/>
      <c r="L124" s="61"/>
      <c r="M124" s="61"/>
      <c r="N124" s="175"/>
    </row>
    <row r="125" spans="1:14" ht="21.4" customHeight="1" thickBot="1">
      <c r="A125" s="449">
        <f>IF(A122+14&gt;30,0,A122+14)</f>
        <v>19</v>
      </c>
      <c r="B125" s="515">
        <f>IF(31&gt;B122+14,B122+14,0)</f>
        <v>17</v>
      </c>
      <c r="C125" s="508">
        <v>14</v>
      </c>
      <c r="D125" s="449">
        <f>IF(D103&gt;-1,D103+2,0)</f>
        <v>12</v>
      </c>
      <c r="E125" s="445"/>
      <c r="F125" s="400" t="s">
        <v>8</v>
      </c>
      <c r="G125" s="438" t="s">
        <v>48</v>
      </c>
      <c r="H125" s="439"/>
      <c r="I125" s="439"/>
      <c r="J125" s="440"/>
      <c r="K125" s="49"/>
      <c r="L125" s="50"/>
      <c r="M125" s="50"/>
      <c r="N125" s="190"/>
    </row>
    <row r="126" spans="1:14" ht="21.4" customHeight="1" thickBot="1">
      <c r="A126" s="449"/>
      <c r="B126" s="515"/>
      <c r="C126" s="509"/>
      <c r="D126" s="449"/>
      <c r="E126" s="445"/>
      <c r="F126" s="400"/>
      <c r="G126" s="438"/>
      <c r="H126" s="439"/>
      <c r="I126" s="439"/>
      <c r="J126" s="440"/>
      <c r="K126" s="34"/>
      <c r="L126" s="35"/>
      <c r="M126" s="35"/>
      <c r="N126" s="188"/>
    </row>
    <row r="127" spans="1:14" ht="21.4" customHeight="1" thickBot="1">
      <c r="A127" s="449"/>
      <c r="B127" s="515"/>
      <c r="C127" s="510"/>
      <c r="D127" s="449"/>
      <c r="E127" s="445"/>
      <c r="F127" s="401"/>
      <c r="G127" s="355"/>
      <c r="H127" s="434" t="s">
        <v>59</v>
      </c>
      <c r="I127" s="434"/>
      <c r="J127" s="356"/>
      <c r="K127" s="45"/>
      <c r="L127" s="40"/>
      <c r="M127" s="40"/>
      <c r="N127" s="176"/>
    </row>
    <row r="128" spans="1:14" ht="21.4" customHeight="1" thickBot="1">
      <c r="A128" s="447"/>
      <c r="B128" s="449">
        <f>IF(B106&gt;=-1,B106+2,0)</f>
        <v>31</v>
      </c>
      <c r="C128" s="508">
        <f>IF(OR(C125+14&gt;30,C125=0),0,C125+14)</f>
        <v>28</v>
      </c>
      <c r="D128" s="449">
        <f>IF(31&gt;D125+14,D125+14,0)</f>
        <v>26</v>
      </c>
      <c r="E128" s="445"/>
      <c r="F128" s="396" t="s">
        <v>9</v>
      </c>
      <c r="G128" s="291"/>
      <c r="H128" s="133"/>
      <c r="I128" s="134"/>
      <c r="J128" s="357"/>
      <c r="K128" s="71"/>
      <c r="L128" s="67"/>
      <c r="M128" s="67"/>
      <c r="N128" s="177"/>
    </row>
    <row r="129" spans="1:14" ht="21.4" customHeight="1" thickBot="1">
      <c r="A129" s="447"/>
      <c r="B129" s="449"/>
      <c r="C129" s="509"/>
      <c r="D129" s="449"/>
      <c r="E129" s="445"/>
      <c r="F129" s="396"/>
      <c r="G129" s="358"/>
      <c r="H129" s="140"/>
      <c r="I129" s="140"/>
      <c r="J129" s="359"/>
      <c r="K129" s="72"/>
      <c r="L129" s="68"/>
      <c r="M129" s="68"/>
      <c r="N129" s="178"/>
    </row>
    <row r="130" spans="1:14" ht="21.4" customHeight="1" thickBot="1">
      <c r="A130" s="447"/>
      <c r="B130" s="449"/>
      <c r="C130" s="510"/>
      <c r="D130" s="449"/>
      <c r="E130" s="445"/>
      <c r="F130" s="396"/>
      <c r="G130" s="293" t="s">
        <v>49</v>
      </c>
      <c r="H130" s="135"/>
      <c r="I130" s="136"/>
      <c r="J130" s="336" t="s">
        <v>50</v>
      </c>
      <c r="K130" s="78"/>
      <c r="L130" s="38"/>
      <c r="M130" s="38"/>
      <c r="N130" s="172"/>
    </row>
    <row r="131" spans="1:14" ht="21.4" customHeight="1" thickBot="1">
      <c r="A131" s="447"/>
      <c r="B131" s="447"/>
      <c r="C131" s="447"/>
      <c r="D131" s="447"/>
      <c r="E131" s="445"/>
      <c r="F131" s="446" t="s">
        <v>10</v>
      </c>
      <c r="G131" s="41"/>
      <c r="H131" s="48"/>
      <c r="I131" s="48"/>
      <c r="J131" s="43"/>
      <c r="K131" s="246"/>
      <c r="L131" s="247"/>
      <c r="M131" s="248"/>
      <c r="N131" s="249"/>
    </row>
    <row r="132" spans="1:14" ht="21.4" customHeight="1" thickBot="1">
      <c r="A132" s="447"/>
      <c r="B132" s="447"/>
      <c r="C132" s="447"/>
      <c r="D132" s="447"/>
      <c r="E132" s="445"/>
      <c r="F132" s="400"/>
      <c r="G132" s="45"/>
      <c r="H132" s="54"/>
      <c r="I132" s="54"/>
      <c r="J132" s="66"/>
      <c r="K132" s="73"/>
      <c r="L132" s="74"/>
      <c r="M132" s="74"/>
      <c r="N132" s="173"/>
    </row>
    <row r="133" spans="1:14" ht="21.4" customHeight="1" thickBot="1">
      <c r="A133" s="448"/>
      <c r="B133" s="448"/>
      <c r="C133" s="448"/>
      <c r="D133" s="448"/>
      <c r="E133" s="445"/>
      <c r="F133" s="400"/>
      <c r="G133" s="45"/>
      <c r="H133" s="40"/>
      <c r="I133" s="40"/>
      <c r="J133" s="66"/>
      <c r="K133" s="250"/>
      <c r="L133" s="251"/>
      <c r="M133" s="252"/>
      <c r="N133" s="176"/>
    </row>
    <row r="134" spans="1:14" ht="21.4" customHeight="1" thickBot="1">
      <c r="A134" s="447"/>
      <c r="B134" s="452"/>
      <c r="C134" s="452"/>
      <c r="D134" s="453"/>
      <c r="E134" s="471" t="s">
        <v>11</v>
      </c>
      <c r="F134" s="427" t="s">
        <v>5</v>
      </c>
      <c r="G134" s="441" t="s">
        <v>28</v>
      </c>
      <c r="H134" s="442"/>
      <c r="I134" s="442"/>
      <c r="J134" s="443"/>
      <c r="K134" s="186"/>
      <c r="L134" s="186"/>
      <c r="M134" s="186"/>
      <c r="N134" s="187"/>
    </row>
    <row r="135" spans="1:14" ht="21.4" customHeight="1" thickBot="1">
      <c r="A135" s="447"/>
      <c r="B135" s="452"/>
      <c r="C135" s="452"/>
      <c r="D135" s="454"/>
      <c r="E135" s="445"/>
      <c r="F135" s="396"/>
      <c r="G135" s="408"/>
      <c r="H135" s="406"/>
      <c r="I135" s="406"/>
      <c r="J135" s="409"/>
      <c r="K135" s="267"/>
      <c r="L135" s="54"/>
      <c r="M135" s="54"/>
      <c r="N135" s="176"/>
    </row>
    <row r="136" spans="1:14" ht="21.4" customHeight="1" thickBot="1">
      <c r="A136" s="447"/>
      <c r="B136" s="452"/>
      <c r="C136" s="452"/>
      <c r="D136" s="455"/>
      <c r="E136" s="445"/>
      <c r="F136" s="398"/>
      <c r="G136" s="201"/>
      <c r="H136" s="444" t="s">
        <v>19</v>
      </c>
      <c r="I136" s="444"/>
      <c r="J136" s="270"/>
      <c r="K136" s="99"/>
      <c r="L136" s="52"/>
      <c r="M136" s="98"/>
      <c r="N136" s="234"/>
    </row>
    <row r="137" spans="1:14" ht="21.4" customHeight="1" thickBot="1">
      <c r="A137" s="449">
        <f>A122+1</f>
        <v>6</v>
      </c>
      <c r="B137" s="449">
        <f>B122+1</f>
        <v>4</v>
      </c>
      <c r="C137" s="449">
        <f>C122+1</f>
        <v>1</v>
      </c>
      <c r="D137" s="511"/>
      <c r="E137" s="445"/>
      <c r="F137" s="395" t="s">
        <v>6</v>
      </c>
      <c r="G137" s="271"/>
      <c r="J137" s="272"/>
      <c r="K137" s="67"/>
      <c r="L137" s="67"/>
      <c r="M137" s="67"/>
      <c r="N137" s="177"/>
    </row>
    <row r="138" spans="1:14" ht="21.4" customHeight="1" thickBot="1">
      <c r="A138" s="449"/>
      <c r="B138" s="449"/>
      <c r="C138" s="449"/>
      <c r="D138" s="512"/>
      <c r="E138" s="445"/>
      <c r="F138" s="396"/>
      <c r="G138" s="271"/>
      <c r="H138" s="29"/>
      <c r="I138" s="29"/>
      <c r="J138" s="272"/>
      <c r="K138" s="68"/>
      <c r="L138" s="68"/>
      <c r="M138" s="68"/>
      <c r="N138" s="178"/>
    </row>
    <row r="139" spans="1:14" ht="21.4" customHeight="1" thickBot="1">
      <c r="A139" s="449"/>
      <c r="B139" s="449"/>
      <c r="C139" s="449"/>
      <c r="D139" s="513"/>
      <c r="E139" s="445"/>
      <c r="F139" s="398"/>
      <c r="G139" s="273" t="s">
        <v>63</v>
      </c>
      <c r="H139" s="169"/>
      <c r="I139" s="169"/>
      <c r="J139" s="274" t="s">
        <v>65</v>
      </c>
      <c r="K139" s="101"/>
      <c r="L139" s="40"/>
      <c r="M139" s="40"/>
      <c r="N139" s="176"/>
    </row>
    <row r="140" spans="1:14" ht="21.4" customHeight="1" thickBot="1">
      <c r="A140" s="449">
        <f>IF(A137+14&gt;30,0,A137+14)</f>
        <v>20</v>
      </c>
      <c r="B140" s="449">
        <f>IF(AND(B125&lt;31,B125&gt;0),B125+1,0)</f>
        <v>18</v>
      </c>
      <c r="C140" s="449">
        <f>IF(AND(C125&lt;30,C125&gt;0),C125+1,0)</f>
        <v>15</v>
      </c>
      <c r="D140" s="449">
        <f>D125+1</f>
        <v>13</v>
      </c>
      <c r="E140" s="445"/>
      <c r="F140" s="395" t="s">
        <v>7</v>
      </c>
      <c r="G140" s="201"/>
      <c r="J140" s="270"/>
      <c r="K140" s="44"/>
      <c r="L140" s="44"/>
      <c r="M140" s="44"/>
      <c r="N140" s="253"/>
    </row>
    <row r="141" spans="1:14" ht="21.4" customHeight="1" thickBot="1">
      <c r="A141" s="449"/>
      <c r="B141" s="449"/>
      <c r="C141" s="449"/>
      <c r="D141" s="449"/>
      <c r="E141" s="445"/>
      <c r="F141" s="396"/>
      <c r="G141" s="201"/>
      <c r="J141" s="270"/>
      <c r="K141" s="39"/>
      <c r="L141" s="39"/>
      <c r="M141" s="39"/>
      <c r="N141" s="208"/>
    </row>
    <row r="142" spans="1:14" ht="21.4" customHeight="1" thickBot="1">
      <c r="A142" s="449"/>
      <c r="B142" s="449"/>
      <c r="C142" s="449"/>
      <c r="D142" s="449"/>
      <c r="E142" s="445"/>
      <c r="F142" s="396"/>
      <c r="G142" s="201"/>
      <c r="J142" s="270"/>
      <c r="K142" s="39"/>
      <c r="L142" s="39"/>
      <c r="M142" s="39"/>
      <c r="N142" s="254"/>
    </row>
    <row r="143" spans="1:14" ht="21.4" customHeight="1" thickBot="1">
      <c r="A143" s="506">
        <f>IF(OR(A140+14&gt;30,A140=0),0,A140+14)</f>
        <v>0</v>
      </c>
      <c r="B143" s="449"/>
      <c r="C143" s="449">
        <f>IF(AND(C128&lt;30,C128&gt;0),C128+1,0)</f>
        <v>29</v>
      </c>
      <c r="D143" s="449">
        <f>IF(AND(D128&lt;31,D128&gt;0),D128+1,0)</f>
        <v>27</v>
      </c>
      <c r="E143" s="445"/>
      <c r="F143" s="399" t="s">
        <v>8</v>
      </c>
      <c r="G143" s="312"/>
      <c r="H143" s="141"/>
      <c r="I143" s="141"/>
      <c r="J143" s="313"/>
      <c r="K143" s="314"/>
      <c r="L143" s="314"/>
      <c r="M143" s="314"/>
      <c r="N143" s="208"/>
    </row>
    <row r="144" spans="1:14" ht="21.4" customHeight="1" thickBot="1">
      <c r="A144" s="506"/>
      <c r="B144" s="449"/>
      <c r="C144" s="449"/>
      <c r="D144" s="449"/>
      <c r="E144" s="445"/>
      <c r="F144" s="400"/>
      <c r="G144" s="201"/>
      <c r="J144" s="270"/>
      <c r="K144" s="39"/>
      <c r="L144" s="39"/>
      <c r="M144" s="39"/>
      <c r="N144" s="208"/>
    </row>
    <row r="145" spans="1:14" ht="21.4" customHeight="1" thickBot="1">
      <c r="A145" s="506"/>
      <c r="B145" s="449"/>
      <c r="C145" s="449"/>
      <c r="D145" s="449"/>
      <c r="E145" s="445"/>
      <c r="F145" s="400"/>
      <c r="G145" s="201"/>
      <c r="J145" s="270"/>
      <c r="K145" s="39"/>
      <c r="L145" s="39"/>
      <c r="M145" s="39"/>
      <c r="N145" s="255"/>
    </row>
    <row r="146" spans="1:14" ht="21.4" customHeight="1" thickBot="1">
      <c r="A146" s="447"/>
      <c r="B146" s="447"/>
      <c r="C146" s="447"/>
      <c r="D146" s="447"/>
      <c r="E146" s="445"/>
      <c r="F146" s="446" t="s">
        <v>9</v>
      </c>
      <c r="G146" s="298"/>
      <c r="H146" s="152"/>
      <c r="I146" s="152"/>
      <c r="J146" s="299"/>
      <c r="K146" s="345"/>
      <c r="L146" s="345"/>
      <c r="M146" s="345"/>
      <c r="N146" s="256"/>
    </row>
    <row r="147" spans="1:14" ht="21.4" customHeight="1" thickBot="1">
      <c r="A147" s="447"/>
      <c r="B147" s="447"/>
      <c r="C147" s="447"/>
      <c r="D147" s="447"/>
      <c r="E147" s="445"/>
      <c r="F147" s="400"/>
      <c r="G147" s="201"/>
      <c r="J147" s="270"/>
      <c r="K147" s="70"/>
      <c r="L147" s="70"/>
      <c r="M147" s="70"/>
      <c r="N147" s="256"/>
    </row>
    <row r="148" spans="1:14" ht="21.4" customHeight="1" thickBot="1">
      <c r="A148" s="447"/>
      <c r="B148" s="447"/>
      <c r="C148" s="447"/>
      <c r="D148" s="447"/>
      <c r="E148" s="445"/>
      <c r="F148" s="401"/>
      <c r="G148" s="300"/>
      <c r="H148" s="143"/>
      <c r="I148" s="143"/>
      <c r="J148" s="301"/>
      <c r="K148" s="268"/>
      <c r="L148" s="47"/>
      <c r="M148" s="47"/>
      <c r="N148" s="174"/>
    </row>
    <row r="149" spans="1:14" ht="21.4" customHeight="1" thickBot="1">
      <c r="A149" s="447"/>
      <c r="B149" s="447"/>
      <c r="C149" s="447"/>
      <c r="D149" s="447"/>
      <c r="E149" s="445"/>
      <c r="F149" s="396" t="s">
        <v>10</v>
      </c>
      <c r="G149" s="201"/>
      <c r="J149" s="270"/>
      <c r="K149" s="39"/>
      <c r="L149" s="39"/>
      <c r="M149" s="39"/>
      <c r="N149" s="208"/>
    </row>
    <row r="150" spans="1:14" ht="21.4" customHeight="1" thickBot="1">
      <c r="A150" s="447"/>
      <c r="B150" s="447"/>
      <c r="C150" s="447"/>
      <c r="D150" s="447"/>
      <c r="E150" s="445"/>
      <c r="F150" s="396"/>
      <c r="G150" s="201"/>
      <c r="J150" s="270"/>
      <c r="K150" s="39"/>
      <c r="L150" s="39"/>
      <c r="M150" s="39"/>
      <c r="N150" s="208"/>
    </row>
    <row r="151" spans="1:14" ht="21.4" customHeight="1" thickBot="1">
      <c r="A151" s="447"/>
      <c r="B151" s="447"/>
      <c r="C151" s="447"/>
      <c r="D151" s="447"/>
      <c r="E151" s="472"/>
      <c r="F151" s="397"/>
      <c r="G151" s="277"/>
      <c r="H151" s="257"/>
      <c r="I151" s="257"/>
      <c r="J151" s="278"/>
      <c r="K151" s="258"/>
      <c r="L151" s="258"/>
      <c r="M151" s="258"/>
      <c r="N151" s="259"/>
    </row>
    <row r="152" spans="1:14" ht="21.4" customHeight="1" thickBot="1">
      <c r="A152" s="507"/>
      <c r="B152" s="455"/>
      <c r="C152" s="455"/>
      <c r="D152" s="454"/>
      <c r="E152" s="445" t="s">
        <v>12</v>
      </c>
      <c r="F152" s="396" t="s">
        <v>5</v>
      </c>
      <c r="G152" s="408" t="s">
        <v>29</v>
      </c>
      <c r="H152" s="406"/>
      <c r="I152" s="406"/>
      <c r="J152" s="409"/>
      <c r="K152" s="186"/>
      <c r="L152" s="186"/>
      <c r="M152" s="186"/>
      <c r="N152" s="187"/>
    </row>
    <row r="153" spans="1:14" ht="21.4" customHeight="1" thickBot="1">
      <c r="A153" s="447"/>
      <c r="B153" s="452"/>
      <c r="C153" s="452"/>
      <c r="D153" s="454"/>
      <c r="E153" s="445"/>
      <c r="F153" s="396"/>
      <c r="G153" s="408"/>
      <c r="H153" s="406"/>
      <c r="I153" s="406"/>
      <c r="J153" s="409"/>
      <c r="K153" s="35"/>
      <c r="L153" s="35"/>
      <c r="M153" s="35"/>
      <c r="N153" s="188"/>
    </row>
    <row r="154" spans="1:14" ht="21.4" customHeight="1" thickBot="1">
      <c r="A154" s="447"/>
      <c r="B154" s="452"/>
      <c r="C154" s="452"/>
      <c r="D154" s="455"/>
      <c r="E154" s="445"/>
      <c r="F154" s="398"/>
      <c r="G154" s="202" t="s">
        <v>30</v>
      </c>
      <c r="H154" s="169"/>
      <c r="I154" s="169"/>
      <c r="J154" s="274" t="s">
        <v>58</v>
      </c>
      <c r="K154" s="99"/>
      <c r="L154" s="52"/>
      <c r="M154" s="52"/>
      <c r="N154" s="174"/>
    </row>
    <row r="155" spans="1:14" ht="21.4" customHeight="1" thickBot="1">
      <c r="A155" s="449">
        <f>A137+1</f>
        <v>7</v>
      </c>
      <c r="B155" s="449">
        <f>B137+1</f>
        <v>5</v>
      </c>
      <c r="C155" s="449">
        <f>C137+1</f>
        <v>2</v>
      </c>
      <c r="D155" s="503"/>
      <c r="E155" s="445"/>
      <c r="F155" s="395" t="s">
        <v>6</v>
      </c>
      <c r="G155" s="463" t="s">
        <v>29</v>
      </c>
      <c r="H155" s="403"/>
      <c r="I155" s="403"/>
      <c r="J155" s="516"/>
      <c r="K155" s="67"/>
      <c r="L155" s="67"/>
      <c r="M155" s="67"/>
      <c r="N155" s="177"/>
    </row>
    <row r="156" spans="1:14" ht="21.4" customHeight="1" thickBot="1">
      <c r="A156" s="449"/>
      <c r="B156" s="449"/>
      <c r="C156" s="449"/>
      <c r="D156" s="504"/>
      <c r="E156" s="445"/>
      <c r="F156" s="396"/>
      <c r="G156" s="408"/>
      <c r="H156" s="406"/>
      <c r="I156" s="406"/>
      <c r="J156" s="409"/>
      <c r="K156" s="68"/>
      <c r="L156" s="68"/>
      <c r="M156" s="68"/>
      <c r="N156" s="178"/>
    </row>
    <row r="157" spans="1:14" ht="21.4" customHeight="1" thickBot="1">
      <c r="A157" s="449"/>
      <c r="B157" s="449"/>
      <c r="C157" s="449"/>
      <c r="D157" s="505"/>
      <c r="E157" s="445"/>
      <c r="F157" s="398"/>
      <c r="G157" s="202" t="s">
        <v>63</v>
      </c>
      <c r="H157" s="169"/>
      <c r="I157" s="169"/>
      <c r="J157" s="274" t="s">
        <v>58</v>
      </c>
      <c r="K157" s="99"/>
      <c r="L157" s="52"/>
      <c r="M157" s="52"/>
      <c r="N157" s="174"/>
    </row>
    <row r="158" spans="1:14" ht="21.4" customHeight="1" thickBot="1">
      <c r="A158" s="449">
        <f>IF(A155+14&gt;30,0,A155+14)</f>
        <v>21</v>
      </c>
      <c r="B158" s="449">
        <f>IF(AND(B140&lt;31,B140&gt;0),B140+1,0)</f>
        <v>19</v>
      </c>
      <c r="C158" s="449">
        <f>IF(AND(C140&lt;30,C140&gt;0),C140+1,0)</f>
        <v>16</v>
      </c>
      <c r="D158" s="449">
        <f>D140+1</f>
        <v>14</v>
      </c>
      <c r="E158" s="445"/>
      <c r="F158" s="395" t="s">
        <v>7</v>
      </c>
      <c r="G158" s="463" t="s">
        <v>29</v>
      </c>
      <c r="H158" s="403"/>
      <c r="I158" s="403"/>
      <c r="J158" s="516"/>
      <c r="K158" s="67"/>
      <c r="L158" s="67"/>
      <c r="M158" s="67"/>
      <c r="N158" s="177"/>
    </row>
    <row r="159" spans="1:14" ht="21.4" customHeight="1" thickBot="1">
      <c r="A159" s="449"/>
      <c r="B159" s="449"/>
      <c r="C159" s="449"/>
      <c r="D159" s="449"/>
      <c r="E159" s="445"/>
      <c r="F159" s="396"/>
      <c r="G159" s="408"/>
      <c r="H159" s="406"/>
      <c r="I159" s="406"/>
      <c r="J159" s="409"/>
      <c r="K159" s="68"/>
      <c r="L159" s="68"/>
      <c r="M159" s="68"/>
      <c r="N159" s="178"/>
    </row>
    <row r="160" spans="1:14" ht="21.4" customHeight="1" thickBot="1">
      <c r="A160" s="449"/>
      <c r="B160" s="449"/>
      <c r="C160" s="449"/>
      <c r="D160" s="449"/>
      <c r="E160" s="445"/>
      <c r="F160" s="396"/>
      <c r="G160" s="203" t="s">
        <v>63</v>
      </c>
      <c r="H160" s="24"/>
      <c r="I160" s="24"/>
      <c r="J160" s="311" t="s">
        <v>58</v>
      </c>
      <c r="K160" s="68"/>
      <c r="L160" s="70"/>
      <c r="M160" s="70"/>
      <c r="N160" s="178"/>
    </row>
    <row r="161" spans="1:14" ht="21.4" customHeight="1" thickBot="1">
      <c r="A161" s="506">
        <f>IF(OR(A158+14&gt;30,A158=0),0,A158+14)</f>
        <v>0</v>
      </c>
      <c r="B161" s="449">
        <f>IF(AND(B143&lt;31,B143&gt;0),B143+1,0)</f>
        <v>0</v>
      </c>
      <c r="C161" s="449">
        <f>IF(AND(C143&lt;30,C143&gt;0),C143+1,0)</f>
        <v>30</v>
      </c>
      <c r="D161" s="449">
        <f>IF(AND(D143&lt;31,D143&gt;0),D143+1,0)</f>
        <v>28</v>
      </c>
      <c r="E161" s="445"/>
      <c r="F161" s="399" t="s">
        <v>8</v>
      </c>
      <c r="G161" s="312"/>
      <c r="H161" s="141"/>
      <c r="I161" s="141"/>
      <c r="J161" s="313"/>
      <c r="K161" s="50"/>
      <c r="L161" s="50"/>
      <c r="M161" s="50"/>
      <c r="N161" s="190"/>
    </row>
    <row r="162" spans="1:14" ht="21.4" customHeight="1" thickBot="1">
      <c r="A162" s="506"/>
      <c r="B162" s="449"/>
      <c r="C162" s="449"/>
      <c r="D162" s="449"/>
      <c r="E162" s="445"/>
      <c r="F162" s="400"/>
      <c r="G162" s="201"/>
      <c r="J162" s="270"/>
      <c r="K162" s="100"/>
      <c r="L162" s="54"/>
      <c r="M162" s="54"/>
      <c r="N162" s="176"/>
    </row>
    <row r="163" spans="1:14" ht="21.4" customHeight="1" thickBot="1">
      <c r="A163" s="506"/>
      <c r="B163" s="449"/>
      <c r="C163" s="449"/>
      <c r="D163" s="449"/>
      <c r="E163" s="445"/>
      <c r="F163" s="401"/>
      <c r="G163" s="300"/>
      <c r="H163" s="143"/>
      <c r="I163" s="143"/>
      <c r="J163" s="301"/>
      <c r="K163" s="99"/>
      <c r="L163" s="52"/>
      <c r="M163" s="52"/>
      <c r="N163" s="174"/>
    </row>
    <row r="164" spans="1:14" ht="21.4" customHeight="1" thickBot="1">
      <c r="A164" s="447"/>
      <c r="B164" s="447"/>
      <c r="C164" s="447"/>
      <c r="D164" s="447"/>
      <c r="E164" s="445"/>
      <c r="F164" s="446" t="s">
        <v>9</v>
      </c>
      <c r="G164" s="298"/>
      <c r="H164" s="152"/>
      <c r="I164" s="152"/>
      <c r="J164" s="299"/>
      <c r="K164" s="48"/>
      <c r="L164" s="48"/>
      <c r="M164" s="48"/>
      <c r="N164" s="189"/>
    </row>
    <row r="165" spans="1:14" ht="21.4" customHeight="1" thickBot="1">
      <c r="A165" s="447"/>
      <c r="B165" s="447"/>
      <c r="C165" s="447"/>
      <c r="D165" s="447"/>
      <c r="E165" s="445"/>
      <c r="F165" s="400"/>
      <c r="G165" s="201"/>
      <c r="J165" s="270"/>
      <c r="K165" s="101"/>
      <c r="L165" s="54"/>
      <c r="M165" s="54"/>
      <c r="N165" s="176"/>
    </row>
    <row r="166" spans="1:14" ht="21.4" customHeight="1" thickBot="1">
      <c r="A166" s="447"/>
      <c r="B166" s="447"/>
      <c r="C166" s="447"/>
      <c r="D166" s="447"/>
      <c r="E166" s="445"/>
      <c r="F166" s="401"/>
      <c r="G166" s="300"/>
      <c r="H166" s="143"/>
      <c r="I166" s="143"/>
      <c r="J166" s="301"/>
      <c r="K166" s="99"/>
      <c r="L166" s="52"/>
      <c r="M166" s="52"/>
      <c r="N166" s="174"/>
    </row>
    <row r="167" spans="1:14" ht="21.4" customHeight="1" thickBot="1">
      <c r="A167" s="447"/>
      <c r="B167" s="447"/>
      <c r="C167" s="447"/>
      <c r="D167" s="447"/>
      <c r="E167" s="445"/>
      <c r="F167" s="396" t="s">
        <v>10</v>
      </c>
      <c r="G167" s="201"/>
      <c r="J167" s="270"/>
      <c r="K167" s="102"/>
      <c r="L167" s="58"/>
      <c r="M167" s="96"/>
      <c r="N167" s="238"/>
    </row>
    <row r="168" spans="1:14" ht="21.4" customHeight="1" thickBot="1">
      <c r="A168" s="447"/>
      <c r="B168" s="447"/>
      <c r="C168" s="447"/>
      <c r="D168" s="447"/>
      <c r="E168" s="445"/>
      <c r="F168" s="396"/>
      <c r="G168" s="201"/>
      <c r="J168" s="270"/>
      <c r="K168" s="57"/>
      <c r="L168" s="57"/>
      <c r="M168" s="57"/>
      <c r="N168" s="239"/>
    </row>
    <row r="169" spans="1:14" ht="21.4" customHeight="1" thickBot="1">
      <c r="A169" s="447"/>
      <c r="B169" s="448"/>
      <c r="C169" s="448"/>
      <c r="D169" s="448"/>
      <c r="E169" s="445"/>
      <c r="F169" s="396"/>
      <c r="G169" s="201"/>
      <c r="J169" s="270"/>
      <c r="K169" s="266"/>
      <c r="L169" s="242"/>
      <c r="M169" s="242"/>
      <c r="N169" s="243"/>
    </row>
    <row r="170" spans="1:14" ht="21.4" customHeight="1" thickBot="1">
      <c r="A170" s="447"/>
      <c r="B170" s="452"/>
      <c r="C170" s="452"/>
      <c r="D170" s="452"/>
      <c r="E170" s="471" t="s">
        <v>13</v>
      </c>
      <c r="F170" s="427" t="s">
        <v>5</v>
      </c>
      <c r="G170" s="279"/>
      <c r="H170" s="205"/>
      <c r="I170" s="205"/>
      <c r="J170" s="280"/>
      <c r="K170" s="186"/>
      <c r="L170" s="186"/>
      <c r="M170" s="186"/>
      <c r="N170" s="187"/>
    </row>
    <row r="171" spans="1:14" ht="21.4" customHeight="1" thickBot="1">
      <c r="A171" s="447"/>
      <c r="B171" s="452"/>
      <c r="C171" s="452"/>
      <c r="D171" s="452"/>
      <c r="E171" s="445"/>
      <c r="F171" s="396"/>
      <c r="G171" s="201"/>
      <c r="J171" s="270"/>
      <c r="K171" s="101"/>
      <c r="L171" s="35"/>
      <c r="M171" s="35"/>
      <c r="N171" s="176"/>
    </row>
    <row r="172" spans="1:14" ht="21.4" customHeight="1" thickBot="1">
      <c r="A172" s="447"/>
      <c r="B172" s="452"/>
      <c r="C172" s="452"/>
      <c r="D172" s="452"/>
      <c r="E172" s="445"/>
      <c r="F172" s="396"/>
      <c r="G172" s="201"/>
      <c r="J172" s="270"/>
      <c r="K172" s="101"/>
      <c r="L172" s="35"/>
      <c r="M172" s="103"/>
      <c r="N172" s="174"/>
    </row>
    <row r="173" spans="1:14" ht="21.4" customHeight="1" thickBot="1">
      <c r="A173" s="449">
        <f>A155+1</f>
        <v>8</v>
      </c>
      <c r="B173" s="449">
        <f>B155+1</f>
        <v>6</v>
      </c>
      <c r="C173" s="449">
        <f>C155+1</f>
        <v>3</v>
      </c>
      <c r="D173" s="503">
        <v>1</v>
      </c>
      <c r="E173" s="445"/>
      <c r="F173" s="446" t="s">
        <v>6</v>
      </c>
      <c r="G173" s="298"/>
      <c r="H173" s="152"/>
      <c r="I173" s="152"/>
      <c r="J173" s="299"/>
      <c r="K173" s="67"/>
      <c r="L173" s="67"/>
      <c r="M173" s="67"/>
      <c r="N173" s="177"/>
    </row>
    <row r="174" spans="1:14" ht="21.4" customHeight="1" thickBot="1">
      <c r="A174" s="449"/>
      <c r="B174" s="449"/>
      <c r="C174" s="449"/>
      <c r="D174" s="504"/>
      <c r="E174" s="445"/>
      <c r="F174" s="400"/>
      <c r="G174" s="201"/>
      <c r="J174" s="270"/>
      <c r="K174" s="68"/>
      <c r="L174" s="68"/>
      <c r="M174" s="68"/>
      <c r="N174" s="178"/>
    </row>
    <row r="175" spans="1:14" ht="21.4" customHeight="1" thickBot="1">
      <c r="A175" s="449"/>
      <c r="B175" s="449"/>
      <c r="C175" s="449"/>
      <c r="D175" s="505"/>
      <c r="E175" s="445"/>
      <c r="F175" s="401"/>
      <c r="G175" s="300"/>
      <c r="H175" s="143"/>
      <c r="I175" s="143"/>
      <c r="J175" s="301"/>
      <c r="K175" s="99"/>
      <c r="L175" s="52"/>
      <c r="M175" s="61"/>
      <c r="N175" s="175"/>
    </row>
    <row r="176" spans="1:14" ht="21.4" customHeight="1" thickBot="1">
      <c r="A176" s="449">
        <f>IF(A173+14&gt;30,0,A173+14)</f>
        <v>22</v>
      </c>
      <c r="B176" s="449">
        <f>IF(AND(B158&lt;31,B158&gt;0),B158+1,0)</f>
        <v>20</v>
      </c>
      <c r="C176" s="449">
        <f>IF(AND(C158&lt;30,C158&gt;0),C158+1,0)</f>
        <v>17</v>
      </c>
      <c r="D176" s="449">
        <f>D158+1</f>
        <v>15</v>
      </c>
      <c r="E176" s="445"/>
      <c r="F176" s="395" t="s">
        <v>7</v>
      </c>
      <c r="G176" s="420" t="s">
        <v>53</v>
      </c>
      <c r="H176" s="421"/>
      <c r="I176" s="307"/>
      <c r="J176" s="281"/>
      <c r="K176" s="67"/>
      <c r="L176" s="67"/>
      <c r="M176" s="67"/>
      <c r="N176" s="177"/>
    </row>
    <row r="177" spans="1:19" ht="21.4" customHeight="1" thickBot="1">
      <c r="A177" s="449"/>
      <c r="B177" s="449"/>
      <c r="C177" s="449"/>
      <c r="D177" s="449"/>
      <c r="E177" s="445"/>
      <c r="F177" s="396"/>
      <c r="G177" s="422"/>
      <c r="H177" s="423"/>
      <c r="I177" s="308"/>
      <c r="J177" s="282"/>
      <c r="K177" s="68"/>
      <c r="L177" s="68"/>
      <c r="M177" s="68"/>
      <c r="N177" s="178"/>
      <c r="P177" s="4"/>
      <c r="Q177" s="10"/>
      <c r="R177" s="10"/>
      <c r="S177" s="10"/>
    </row>
    <row r="178" spans="1:19" ht="21.4" customHeight="1" thickBot="1">
      <c r="A178" s="449"/>
      <c r="B178" s="449"/>
      <c r="C178" s="449"/>
      <c r="D178" s="449"/>
      <c r="E178" s="445"/>
      <c r="F178" s="396"/>
      <c r="G178" s="522" t="s">
        <v>19</v>
      </c>
      <c r="H178" s="523"/>
      <c r="I178" s="309"/>
      <c r="J178" s="310"/>
      <c r="K178" s="269"/>
      <c r="L178" s="61"/>
      <c r="M178" s="61"/>
      <c r="N178" s="175"/>
      <c r="P178" s="4"/>
      <c r="Q178" s="4"/>
      <c r="R178" s="4"/>
      <c r="S178" s="4"/>
    </row>
    <row r="179" spans="1:19" ht="21.4" customHeight="1" thickBot="1">
      <c r="A179" s="506">
        <f>IF(OR(A176+14&gt;30,A176=0),0,A176+14)</f>
        <v>0</v>
      </c>
      <c r="B179" s="449">
        <f>IF(AND(B161&lt;31,B161&gt;0),B161+1,0)</f>
        <v>0</v>
      </c>
      <c r="C179" s="449">
        <f>IF(AND(C161&lt;30,C161&gt;0),C161+1,0)</f>
        <v>0</v>
      </c>
      <c r="D179" s="449"/>
      <c r="E179" s="445"/>
      <c r="F179" s="464" t="s">
        <v>8</v>
      </c>
      <c r="G179" s="201"/>
      <c r="H179" s="217"/>
      <c r="I179" s="216"/>
      <c r="J179" s="283"/>
      <c r="K179" s="39"/>
      <c r="L179" s="39"/>
      <c r="M179" s="39"/>
      <c r="N179" s="208"/>
      <c r="P179" s="6"/>
      <c r="Q179" s="6"/>
      <c r="R179" s="6"/>
      <c r="S179" s="3"/>
    </row>
    <row r="180" spans="1:19" ht="21.4" customHeight="1" thickBot="1">
      <c r="A180" s="506"/>
      <c r="B180" s="449"/>
      <c r="C180" s="449"/>
      <c r="D180" s="449"/>
      <c r="E180" s="445"/>
      <c r="F180" s="396"/>
      <c r="G180" s="518">
        <v>303</v>
      </c>
      <c r="H180" s="519"/>
      <c r="I180" s="216"/>
      <c r="J180" s="283"/>
      <c r="K180" s="39"/>
      <c r="L180" s="39"/>
      <c r="M180" s="39"/>
      <c r="N180" s="208"/>
    </row>
    <row r="181" spans="1:19" ht="21.4" customHeight="1" thickBot="1">
      <c r="A181" s="506"/>
      <c r="B181" s="449"/>
      <c r="C181" s="449"/>
      <c r="D181" s="449"/>
      <c r="E181" s="445"/>
      <c r="F181" s="398"/>
      <c r="G181" s="302" t="s">
        <v>52</v>
      </c>
      <c r="H181" s="303"/>
      <c r="I181" s="304"/>
      <c r="J181" s="305"/>
      <c r="K181" s="306"/>
      <c r="L181" s="306"/>
      <c r="M181" s="47"/>
      <c r="N181" s="255"/>
    </row>
    <row r="182" spans="1:19" ht="21.4" customHeight="1" thickBot="1">
      <c r="A182" s="447"/>
      <c r="B182" s="447"/>
      <c r="C182" s="447"/>
      <c r="D182" s="447"/>
      <c r="E182" s="445"/>
      <c r="F182" s="395" t="s">
        <v>9</v>
      </c>
      <c r="G182" s="271"/>
      <c r="H182" s="218"/>
      <c r="I182" s="520" t="s">
        <v>53</v>
      </c>
      <c r="J182" s="521"/>
      <c r="K182" s="424" t="s">
        <v>31</v>
      </c>
      <c r="L182" s="425"/>
      <c r="M182" s="425"/>
      <c r="N182" s="426"/>
    </row>
    <row r="183" spans="1:19" ht="21.4" customHeight="1" thickBot="1">
      <c r="A183" s="447"/>
      <c r="B183" s="447"/>
      <c r="C183" s="447"/>
      <c r="D183" s="447"/>
      <c r="E183" s="445"/>
      <c r="F183" s="396"/>
      <c r="G183" s="271"/>
      <c r="H183" s="218"/>
      <c r="I183" s="520"/>
      <c r="J183" s="521"/>
      <c r="K183" s="408"/>
      <c r="L183" s="406"/>
      <c r="M183" s="406"/>
      <c r="N183" s="409"/>
    </row>
    <row r="184" spans="1:19" ht="21.4" customHeight="1" thickBot="1">
      <c r="A184" s="447"/>
      <c r="B184" s="447"/>
      <c r="C184" s="447"/>
      <c r="D184" s="447"/>
      <c r="E184" s="445"/>
      <c r="F184" s="398"/>
      <c r="G184" s="284"/>
      <c r="H184" s="219"/>
      <c r="I184" s="416" t="s">
        <v>19</v>
      </c>
      <c r="J184" s="417"/>
      <c r="K184" s="350" t="s">
        <v>71</v>
      </c>
      <c r="L184" s="351"/>
      <c r="M184" s="351"/>
      <c r="N184" s="352" t="s">
        <v>69</v>
      </c>
    </row>
    <row r="185" spans="1:19" ht="21.4" customHeight="1" thickBot="1">
      <c r="A185" s="447"/>
      <c r="B185" s="447"/>
      <c r="C185" s="447"/>
      <c r="D185" s="447"/>
      <c r="E185" s="445"/>
      <c r="F185" s="395" t="s">
        <v>10</v>
      </c>
      <c r="G185" s="285"/>
      <c r="H185" s="220"/>
      <c r="J185" s="270"/>
      <c r="K185" s="408" t="s">
        <v>31</v>
      </c>
      <c r="L185" s="406"/>
      <c r="M185" s="406"/>
      <c r="N185" s="409"/>
    </row>
    <row r="186" spans="1:19" ht="21.4" customHeight="1" thickBot="1">
      <c r="A186" s="447"/>
      <c r="B186" s="447"/>
      <c r="C186" s="447"/>
      <c r="D186" s="447"/>
      <c r="E186" s="445"/>
      <c r="F186" s="396"/>
      <c r="G186" s="286"/>
      <c r="H186" s="221"/>
      <c r="I186" s="418">
        <v>303</v>
      </c>
      <c r="J186" s="419"/>
      <c r="K186" s="408"/>
      <c r="L186" s="406"/>
      <c r="M186" s="406"/>
      <c r="N186" s="409"/>
    </row>
    <row r="187" spans="1:19" ht="21.4" customHeight="1" thickBot="1">
      <c r="A187" s="448"/>
      <c r="B187" s="447"/>
      <c r="C187" s="447"/>
      <c r="D187" s="447"/>
      <c r="E187" s="472"/>
      <c r="F187" s="397"/>
      <c r="G187" s="287"/>
      <c r="H187" s="260"/>
      <c r="I187" s="261" t="s">
        <v>52</v>
      </c>
      <c r="J187" s="278"/>
      <c r="K187" s="289" t="s">
        <v>70</v>
      </c>
      <c r="L187" s="353"/>
      <c r="M187" s="353"/>
      <c r="N187" s="290" t="s">
        <v>69</v>
      </c>
    </row>
    <row r="188" spans="1:19" ht="21.4" customHeight="1" thickBot="1">
      <c r="A188" s="447"/>
      <c r="B188" s="452"/>
      <c r="C188" s="452"/>
      <c r="D188" s="452"/>
      <c r="E188" s="471" t="s">
        <v>14</v>
      </c>
      <c r="F188" s="427" t="s">
        <v>5</v>
      </c>
      <c r="G188" s="279"/>
      <c r="H188" s="205"/>
      <c r="I188" s="205"/>
      <c r="J188" s="280"/>
      <c r="K188" s="206"/>
      <c r="L188" s="206"/>
      <c r="M188" s="206"/>
      <c r="N188" s="207"/>
    </row>
    <row r="189" spans="1:19" ht="21.4" customHeight="1" thickBot="1">
      <c r="A189" s="447"/>
      <c r="B189" s="452"/>
      <c r="C189" s="452"/>
      <c r="D189" s="452"/>
      <c r="E189" s="445"/>
      <c r="F189" s="396"/>
      <c r="G189" s="201"/>
      <c r="J189" s="270"/>
      <c r="K189" s="39"/>
      <c r="L189" s="39"/>
      <c r="M189" s="39"/>
      <c r="N189" s="208"/>
    </row>
    <row r="190" spans="1:19" ht="21.4" customHeight="1" thickBot="1">
      <c r="A190" s="447"/>
      <c r="B190" s="452"/>
      <c r="C190" s="452"/>
      <c r="D190" s="452"/>
      <c r="E190" s="445"/>
      <c r="F190" s="396"/>
      <c r="G190" s="201"/>
      <c r="J190" s="270"/>
      <c r="K190" s="39"/>
      <c r="L190" s="39"/>
      <c r="M190" s="39"/>
      <c r="N190" s="208"/>
    </row>
    <row r="191" spans="1:19" ht="21.4" customHeight="1" thickBot="1">
      <c r="A191" s="449">
        <f>A173+1</f>
        <v>9</v>
      </c>
      <c r="B191" s="449">
        <f>B173+1</f>
        <v>7</v>
      </c>
      <c r="C191" s="449">
        <f>C173+1</f>
        <v>4</v>
      </c>
      <c r="D191" s="503">
        <v>2</v>
      </c>
      <c r="E191" s="445"/>
      <c r="F191" s="446" t="s">
        <v>6</v>
      </c>
      <c r="G191" s="298"/>
      <c r="H191" s="152"/>
      <c r="I191" s="152"/>
      <c r="J191" s="299"/>
      <c r="K191" s="48"/>
      <c r="L191" s="48"/>
      <c r="M191" s="48"/>
      <c r="N191" s="189"/>
    </row>
    <row r="192" spans="1:19" ht="21.4" customHeight="1" thickBot="1">
      <c r="A192" s="449"/>
      <c r="B192" s="449"/>
      <c r="C192" s="449"/>
      <c r="D192" s="504"/>
      <c r="E192" s="445"/>
      <c r="F192" s="400"/>
      <c r="G192" s="201"/>
      <c r="J192" s="270"/>
      <c r="K192" s="35"/>
      <c r="L192" s="35"/>
      <c r="M192" s="35"/>
      <c r="N192" s="188"/>
    </row>
    <row r="193" spans="1:14" ht="21.4" customHeight="1" thickBot="1">
      <c r="A193" s="449"/>
      <c r="B193" s="449"/>
      <c r="C193" s="449"/>
      <c r="D193" s="505"/>
      <c r="E193" s="445"/>
      <c r="F193" s="401"/>
      <c r="G193" s="300"/>
      <c r="H193" s="143"/>
      <c r="I193" s="143"/>
      <c r="J193" s="301"/>
      <c r="K193" s="99"/>
      <c r="L193" s="52"/>
      <c r="M193" s="52"/>
      <c r="N193" s="174"/>
    </row>
    <row r="194" spans="1:14" ht="21.4" customHeight="1" thickBot="1">
      <c r="A194" s="449">
        <f>IF(A191+14&gt;30,0,A191+14)</f>
        <v>23</v>
      </c>
      <c r="B194" s="449">
        <f>IF(AND(B176&lt;31,B176&gt;0),B176+1,0)</f>
        <v>21</v>
      </c>
      <c r="C194" s="449">
        <f>IF(AND(C176&lt;30,C176&gt;0),C176+1,0)</f>
        <v>18</v>
      </c>
      <c r="D194" s="449">
        <f>D176+1</f>
        <v>16</v>
      </c>
      <c r="E194" s="445"/>
      <c r="F194" s="396" t="s">
        <v>7</v>
      </c>
      <c r="G194" s="402" t="s">
        <v>25</v>
      </c>
      <c r="H194" s="403"/>
      <c r="I194" s="403"/>
      <c r="J194" s="404"/>
      <c r="K194" s="35"/>
      <c r="L194" s="35"/>
      <c r="M194" s="48"/>
      <c r="N194" s="189"/>
    </row>
    <row r="195" spans="1:14" ht="21.4" customHeight="1" thickBot="1">
      <c r="A195" s="449"/>
      <c r="B195" s="449"/>
      <c r="C195" s="449"/>
      <c r="D195" s="449"/>
      <c r="E195" s="445"/>
      <c r="F195" s="396"/>
      <c r="G195" s="405"/>
      <c r="H195" s="406"/>
      <c r="I195" s="406"/>
      <c r="J195" s="407"/>
      <c r="K195" s="267"/>
      <c r="L195" s="54"/>
      <c r="M195" s="54"/>
      <c r="N195" s="176"/>
    </row>
    <row r="196" spans="1:14" ht="21.4" customHeight="1" thickBot="1">
      <c r="A196" s="449"/>
      <c r="B196" s="449"/>
      <c r="C196" s="449"/>
      <c r="D196" s="449"/>
      <c r="E196" s="445"/>
      <c r="F196" s="396"/>
      <c r="G196" s="124" t="s">
        <v>67</v>
      </c>
      <c r="H196" s="212"/>
      <c r="I196" s="212"/>
      <c r="J196" s="126" t="s">
        <v>92</v>
      </c>
      <c r="K196" s="101"/>
      <c r="L196" s="40"/>
      <c r="M196" s="61"/>
      <c r="N196" s="175"/>
    </row>
    <row r="197" spans="1:14" ht="21.4" customHeight="1" thickBot="1">
      <c r="A197" s="506">
        <f>IF(OR(A194+14&gt;30,A194=0),0,A194+14)</f>
        <v>0</v>
      </c>
      <c r="B197" s="449">
        <f>IF(AND(B179&lt;31,B179&gt;0),B179+1,0)</f>
        <v>0</v>
      </c>
      <c r="C197" s="449">
        <f>IF(AND(C179&lt;30,C179&gt;0),C179+1,0)</f>
        <v>0</v>
      </c>
      <c r="D197" s="449"/>
      <c r="E197" s="445"/>
      <c r="F197" s="399" t="s">
        <v>8</v>
      </c>
      <c r="G197" s="408" t="s">
        <v>25</v>
      </c>
      <c r="H197" s="406"/>
      <c r="I197" s="406"/>
      <c r="J197" s="409"/>
      <c r="K197" s="50"/>
      <c r="L197" s="50"/>
      <c r="M197" s="50"/>
      <c r="N197" s="190"/>
    </row>
    <row r="198" spans="1:14" ht="21.4" customHeight="1" thickBot="1">
      <c r="A198" s="506"/>
      <c r="B198" s="449"/>
      <c r="C198" s="449"/>
      <c r="D198" s="449"/>
      <c r="E198" s="445"/>
      <c r="F198" s="400"/>
      <c r="G198" s="408"/>
      <c r="H198" s="406"/>
      <c r="I198" s="406"/>
      <c r="J198" s="409"/>
      <c r="K198" s="101"/>
      <c r="L198" s="54"/>
      <c r="M198" s="54"/>
      <c r="N198" s="176"/>
    </row>
    <row r="199" spans="1:14" ht="21.4" customHeight="1" thickBot="1">
      <c r="A199" s="506"/>
      <c r="B199" s="449"/>
      <c r="C199" s="449"/>
      <c r="D199" s="449"/>
      <c r="E199" s="445"/>
      <c r="F199" s="401"/>
      <c r="G199" s="202" t="s">
        <v>67</v>
      </c>
      <c r="H199" s="169"/>
      <c r="I199" s="169"/>
      <c r="J199" s="274" t="s">
        <v>60</v>
      </c>
      <c r="K199" s="99"/>
      <c r="L199" s="52"/>
      <c r="M199" s="52"/>
      <c r="N199" s="174"/>
    </row>
    <row r="200" spans="1:14" ht="21.4" customHeight="1" thickBot="1">
      <c r="A200" s="447"/>
      <c r="B200" s="447"/>
      <c r="C200" s="447"/>
      <c r="D200" s="447"/>
      <c r="E200" s="445"/>
      <c r="F200" s="395" t="s">
        <v>9</v>
      </c>
      <c r="G200" s="463" t="s">
        <v>24</v>
      </c>
      <c r="H200" s="403"/>
      <c r="I200" s="403"/>
      <c r="J200" s="516"/>
      <c r="K200" s="35"/>
      <c r="L200" s="35"/>
      <c r="M200" s="35"/>
      <c r="N200" s="188"/>
    </row>
    <row r="201" spans="1:14" ht="21.4" customHeight="1" thickBot="1">
      <c r="A201" s="447"/>
      <c r="B201" s="447"/>
      <c r="C201" s="447"/>
      <c r="D201" s="447"/>
      <c r="E201" s="445"/>
      <c r="F201" s="396"/>
      <c r="G201" s="408"/>
      <c r="H201" s="406"/>
      <c r="I201" s="406"/>
      <c r="J201" s="409"/>
      <c r="K201" s="35"/>
      <c r="L201" s="35"/>
      <c r="M201" s="35"/>
      <c r="N201" s="188"/>
    </row>
    <row r="202" spans="1:14" ht="21.4" customHeight="1" thickBot="1">
      <c r="A202" s="447"/>
      <c r="B202" s="447"/>
      <c r="C202" s="447"/>
      <c r="D202" s="447"/>
      <c r="E202" s="445"/>
      <c r="F202" s="398"/>
      <c r="G202" s="203" t="s">
        <v>51</v>
      </c>
      <c r="H202" s="169"/>
      <c r="I202" s="169"/>
      <c r="J202" s="288">
        <v>124</v>
      </c>
      <c r="K202" s="99"/>
      <c r="L202" s="105"/>
      <c r="M202" s="105"/>
      <c r="N202" s="174"/>
    </row>
    <row r="203" spans="1:14" ht="21.4" customHeight="1" thickBot="1">
      <c r="A203" s="447"/>
      <c r="B203" s="447"/>
      <c r="C203" s="447"/>
      <c r="D203" s="447"/>
      <c r="E203" s="445"/>
      <c r="F203" s="395" t="s">
        <v>10</v>
      </c>
      <c r="G203" s="463" t="s">
        <v>16</v>
      </c>
      <c r="H203" s="403"/>
      <c r="I203" s="403"/>
      <c r="J203" s="516"/>
      <c r="K203" s="106"/>
      <c r="L203" s="106"/>
      <c r="M203" s="106"/>
      <c r="N203" s="209"/>
    </row>
    <row r="204" spans="1:14" ht="21.4" customHeight="1" thickBot="1">
      <c r="A204" s="447"/>
      <c r="B204" s="447"/>
      <c r="C204" s="447"/>
      <c r="D204" s="447"/>
      <c r="E204" s="445"/>
      <c r="F204" s="396"/>
      <c r="G204" s="408"/>
      <c r="H204" s="406"/>
      <c r="I204" s="406"/>
      <c r="J204" s="409"/>
      <c r="K204" s="106"/>
      <c r="L204" s="106"/>
      <c r="M204" s="106"/>
      <c r="N204" s="209"/>
    </row>
    <row r="205" spans="1:14" ht="21.4" customHeight="1" thickBot="1">
      <c r="A205" s="447"/>
      <c r="B205" s="447"/>
      <c r="C205" s="447"/>
      <c r="D205" s="447"/>
      <c r="E205" s="472"/>
      <c r="F205" s="397"/>
      <c r="G205" s="289" t="s">
        <v>27</v>
      </c>
      <c r="H205" s="192"/>
      <c r="I205" s="192"/>
      <c r="J205" s="290">
        <v>124</v>
      </c>
      <c r="K205" s="262"/>
      <c r="L205" s="181"/>
      <c r="M205" s="181"/>
      <c r="N205" s="183"/>
    </row>
    <row r="206" spans="1:14" ht="21.4" customHeight="1" thickBot="1">
      <c r="A206" s="447"/>
      <c r="B206" s="447"/>
      <c r="C206" s="447"/>
      <c r="D206" s="447"/>
      <c r="E206" s="471" t="s">
        <v>15</v>
      </c>
      <c r="F206" s="427" t="s">
        <v>5</v>
      </c>
      <c r="G206" s="279"/>
      <c r="H206" s="205"/>
      <c r="I206" s="205"/>
      <c r="J206" s="280"/>
      <c r="K206" s="484" t="s">
        <v>72</v>
      </c>
      <c r="L206" s="485"/>
      <c r="M206" s="485"/>
      <c r="N206" s="486"/>
    </row>
    <row r="207" spans="1:14" ht="21.4" customHeight="1" thickBot="1">
      <c r="A207" s="447"/>
      <c r="B207" s="447"/>
      <c r="C207" s="447"/>
      <c r="D207" s="447"/>
      <c r="E207" s="445"/>
      <c r="F207" s="396"/>
      <c r="G207" s="201"/>
      <c r="J207" s="270"/>
      <c r="K207" s="487"/>
      <c r="L207" s="488"/>
      <c r="M207" s="488"/>
      <c r="N207" s="489"/>
    </row>
    <row r="208" spans="1:14" ht="21.4" customHeight="1" thickBot="1">
      <c r="A208" s="447"/>
      <c r="B208" s="447"/>
      <c r="C208" s="447"/>
      <c r="D208" s="447"/>
      <c r="E208" s="445"/>
      <c r="F208" s="396"/>
      <c r="G208" s="201"/>
      <c r="J208" s="270"/>
      <c r="K208" s="481" t="s">
        <v>75</v>
      </c>
      <c r="L208" s="482"/>
      <c r="M208" s="434" t="s">
        <v>74</v>
      </c>
      <c r="N208" s="483"/>
    </row>
    <row r="209" spans="1:19" ht="21.4" customHeight="1" thickBot="1">
      <c r="A209" s="449">
        <f>A191+1</f>
        <v>10</v>
      </c>
      <c r="B209" s="449">
        <f>B191+1</f>
        <v>8</v>
      </c>
      <c r="C209" s="449">
        <f>C191+1</f>
        <v>5</v>
      </c>
      <c r="D209" s="503">
        <v>3</v>
      </c>
      <c r="E209" s="445"/>
      <c r="F209" s="446" t="s">
        <v>6</v>
      </c>
      <c r="G209" s="298"/>
      <c r="H209" s="152"/>
      <c r="I209" s="152"/>
      <c r="J209" s="299"/>
      <c r="K209" s="478" t="s">
        <v>80</v>
      </c>
      <c r="L209" s="479"/>
      <c r="M209" s="476" t="s">
        <v>81</v>
      </c>
      <c r="N209" s="480"/>
    </row>
    <row r="210" spans="1:19" ht="21.4" customHeight="1" thickBot="1">
      <c r="A210" s="449"/>
      <c r="B210" s="449"/>
      <c r="C210" s="449"/>
      <c r="D210" s="504"/>
      <c r="E210" s="445"/>
      <c r="F210" s="400"/>
      <c r="G210" s="201"/>
      <c r="J210" s="270"/>
      <c r="K210" s="478" t="s">
        <v>90</v>
      </c>
      <c r="L210" s="479"/>
      <c r="M210" s="476" t="s">
        <v>82</v>
      </c>
      <c r="N210" s="480"/>
    </row>
    <row r="211" spans="1:19" ht="21.4" customHeight="1" thickBot="1">
      <c r="A211" s="449"/>
      <c r="B211" s="449"/>
      <c r="C211" s="449"/>
      <c r="D211" s="505"/>
      <c r="E211" s="445"/>
      <c r="F211" s="401"/>
      <c r="G211" s="300"/>
      <c r="H211" s="143"/>
      <c r="I211" s="143"/>
      <c r="J211" s="301"/>
      <c r="K211" s="147" t="s">
        <v>73</v>
      </c>
      <c r="L211" s="148"/>
      <c r="M211" s="149"/>
      <c r="N211" s="150" t="s">
        <v>69</v>
      </c>
    </row>
    <row r="212" spans="1:19" ht="21.4" customHeight="1" thickBot="1">
      <c r="A212" s="449">
        <f>IF(A209+14&gt;30,0,A209+14)</f>
        <v>24</v>
      </c>
      <c r="B212" s="449">
        <f>IF(AND(B194&lt;31,B194&gt;0),B194+1,0)</f>
        <v>22</v>
      </c>
      <c r="C212" s="449">
        <f>IF(AND(C194&lt;30,C194&gt;0),C194+1,0)</f>
        <v>19</v>
      </c>
      <c r="D212" s="449">
        <f>D194+1</f>
        <v>17</v>
      </c>
      <c r="E212" s="445"/>
      <c r="F212" s="395" t="s">
        <v>7</v>
      </c>
      <c r="G212" s="490" t="s">
        <v>48</v>
      </c>
      <c r="H212" s="491"/>
      <c r="I212" s="491"/>
      <c r="J212" s="492"/>
      <c r="K212" s="163"/>
      <c r="L212" s="163"/>
      <c r="M212" s="163"/>
      <c r="N212" s="231"/>
    </row>
    <row r="213" spans="1:19" ht="21.4" customHeight="1" thickBot="1">
      <c r="A213" s="449"/>
      <c r="B213" s="449"/>
      <c r="C213" s="449"/>
      <c r="D213" s="449"/>
      <c r="E213" s="445"/>
      <c r="F213" s="396"/>
      <c r="G213" s="438"/>
      <c r="H213" s="439"/>
      <c r="I213" s="439"/>
      <c r="J213" s="493"/>
      <c r="K213" s="160"/>
      <c r="L213" s="160"/>
      <c r="M213" s="160"/>
      <c r="N213" s="230"/>
    </row>
    <row r="214" spans="1:19" ht="21.4" customHeight="1" thickBot="1">
      <c r="A214" s="449"/>
      <c r="B214" s="449"/>
      <c r="C214" s="449"/>
      <c r="D214" s="449"/>
      <c r="E214" s="445"/>
      <c r="F214" s="396"/>
      <c r="G214" s="473" t="s">
        <v>46</v>
      </c>
      <c r="H214" s="434"/>
      <c r="I214" s="434"/>
      <c r="J214" s="474"/>
      <c r="K214" s="107"/>
      <c r="L214" s="108"/>
      <c r="M214" s="108"/>
      <c r="N214" s="263"/>
    </row>
    <row r="215" spans="1:19" ht="21.4" customHeight="1" thickBot="1">
      <c r="A215" s="506">
        <f>IF(OR(A212+14&gt;30,A212=0),0,A212+14)</f>
        <v>0</v>
      </c>
      <c r="B215" s="449">
        <f>IF(AND(B197&lt;31,B197&gt;0),B197+1,0)</f>
        <v>0</v>
      </c>
      <c r="C215" s="449">
        <f>IF(AND(C197&lt;30,C197&gt;0),C197+1,0)</f>
        <v>0</v>
      </c>
      <c r="D215" s="449"/>
      <c r="E215" s="445"/>
      <c r="F215" s="464" t="s">
        <v>8</v>
      </c>
      <c r="G215" s="291"/>
      <c r="H215" s="133"/>
      <c r="I215" s="134"/>
      <c r="J215" s="292"/>
      <c r="K215" s="162"/>
      <c r="L215" s="162"/>
      <c r="M215" s="162"/>
      <c r="N215" s="264"/>
    </row>
    <row r="216" spans="1:19" ht="21.4" customHeight="1" thickBot="1">
      <c r="A216" s="506"/>
      <c r="B216" s="449"/>
      <c r="C216" s="449"/>
      <c r="D216" s="449"/>
      <c r="E216" s="445"/>
      <c r="F216" s="396"/>
      <c r="G216" s="475" t="s">
        <v>91</v>
      </c>
      <c r="H216" s="476"/>
      <c r="I216" s="476"/>
      <c r="J216" s="477"/>
      <c r="K216" s="160"/>
      <c r="L216" s="160"/>
      <c r="M216" s="160"/>
      <c r="N216" s="230"/>
    </row>
    <row r="217" spans="1:19" ht="21.4" customHeight="1" thickBot="1">
      <c r="A217" s="506"/>
      <c r="B217" s="449"/>
      <c r="C217" s="449"/>
      <c r="D217" s="449"/>
      <c r="E217" s="445"/>
      <c r="F217" s="398"/>
      <c r="G217" s="293" t="s">
        <v>21</v>
      </c>
      <c r="H217" s="135"/>
      <c r="I217" s="136"/>
      <c r="J217" s="294" t="s">
        <v>47</v>
      </c>
      <c r="K217" s="109"/>
      <c r="L217" s="85"/>
      <c r="M217" s="85"/>
      <c r="N217" s="232"/>
    </row>
    <row r="218" spans="1:19" ht="21.4" customHeight="1">
      <c r="A218" s="494" t="s">
        <v>0</v>
      </c>
      <c r="B218" s="497" t="s">
        <v>1</v>
      </c>
      <c r="C218" s="497" t="s">
        <v>2</v>
      </c>
      <c r="D218" s="500" t="s">
        <v>3</v>
      </c>
      <c r="E218" s="445"/>
      <c r="F218" s="395" t="s">
        <v>9</v>
      </c>
      <c r="G218" s="275"/>
      <c r="H218" s="48"/>
      <c r="I218" s="48"/>
      <c r="J218" s="189"/>
      <c r="K218" s="110"/>
      <c r="L218" s="88"/>
      <c r="M218" s="88"/>
      <c r="N218" s="235"/>
    </row>
    <row r="219" spans="1:19" ht="21.4" customHeight="1">
      <c r="A219" s="495"/>
      <c r="B219" s="498"/>
      <c r="C219" s="498"/>
      <c r="D219" s="501"/>
      <c r="E219" s="445"/>
      <c r="F219" s="396"/>
      <c r="G219" s="276"/>
      <c r="H219" s="35"/>
      <c r="I219" s="35"/>
      <c r="J219" s="188"/>
      <c r="K219" s="90"/>
      <c r="L219" s="90"/>
      <c r="M219" s="90"/>
      <c r="N219" s="236"/>
      <c r="S219" s="1" t="s">
        <v>20</v>
      </c>
    </row>
    <row r="220" spans="1:19" ht="21.4" customHeight="1">
      <c r="A220" s="495"/>
      <c r="B220" s="498"/>
      <c r="C220" s="498"/>
      <c r="D220" s="501"/>
      <c r="E220" s="445"/>
      <c r="F220" s="398"/>
      <c r="G220" s="295"/>
      <c r="H220" s="91"/>
      <c r="I220" s="91"/>
      <c r="J220" s="179"/>
      <c r="K220" s="94"/>
      <c r="L220" s="94"/>
      <c r="M220" s="94"/>
      <c r="N220" s="237"/>
    </row>
    <row r="221" spans="1:19" ht="21.4" customHeight="1">
      <c r="A221" s="495"/>
      <c r="B221" s="498"/>
      <c r="C221" s="498"/>
      <c r="D221" s="501"/>
      <c r="E221" s="445"/>
      <c r="F221" s="395" t="s">
        <v>10</v>
      </c>
      <c r="G221" s="296"/>
      <c r="H221" s="74"/>
      <c r="I221" s="74"/>
      <c r="J221" s="173"/>
      <c r="K221" s="111"/>
      <c r="L221" s="112"/>
      <c r="M221" s="113"/>
      <c r="N221" s="265"/>
    </row>
    <row r="222" spans="1:19" ht="21.4" customHeight="1">
      <c r="A222" s="495"/>
      <c r="B222" s="498"/>
      <c r="C222" s="498"/>
      <c r="D222" s="501"/>
      <c r="E222" s="445"/>
      <c r="F222" s="396"/>
      <c r="G222" s="297"/>
      <c r="H222" s="62"/>
      <c r="I222" s="62"/>
      <c r="J222" s="233"/>
      <c r="K222" s="57"/>
      <c r="L222" s="57"/>
      <c r="M222" s="57"/>
      <c r="N222" s="239"/>
    </row>
    <row r="223" spans="1:19" ht="21.4" customHeight="1" thickBot="1">
      <c r="A223" s="496"/>
      <c r="B223" s="499"/>
      <c r="C223" s="499"/>
      <c r="D223" s="502"/>
      <c r="E223" s="472"/>
      <c r="F223" s="397"/>
      <c r="G223" s="245"/>
      <c r="H223" s="181"/>
      <c r="I223" s="181"/>
      <c r="J223" s="182"/>
      <c r="K223" s="266"/>
      <c r="L223" s="242"/>
      <c r="M223" s="242"/>
      <c r="N223" s="243"/>
    </row>
    <row r="224" spans="1:19" ht="35.25" thickBot="1">
      <c r="A224" s="23"/>
      <c r="B224" s="23"/>
      <c r="C224" s="23"/>
      <c r="D224" s="23"/>
      <c r="E224" s="23"/>
      <c r="F224" s="23"/>
      <c r="G224" s="468" t="s">
        <v>17</v>
      </c>
      <c r="H224" s="469"/>
      <c r="I224" s="469"/>
      <c r="J224" s="470"/>
      <c r="K224" s="468" t="s">
        <v>18</v>
      </c>
      <c r="L224" s="469"/>
      <c r="M224" s="469"/>
      <c r="N224" s="470"/>
    </row>
    <row r="225" spans="1:16" ht="20.25">
      <c r="A225" s="116" t="s">
        <v>38</v>
      </c>
      <c r="B225" s="23"/>
      <c r="C225" s="23"/>
      <c r="D225" s="23"/>
      <c r="E225" s="23"/>
      <c r="F225" s="23"/>
      <c r="G225" s="23"/>
      <c r="H225" s="23"/>
      <c r="I225" s="23"/>
      <c r="J225" s="23"/>
    </row>
    <row r="226" spans="1:16" ht="24.75" customHeight="1">
      <c r="A226" s="116" t="s">
        <v>39</v>
      </c>
      <c r="B226" s="23"/>
      <c r="C226" s="23"/>
      <c r="E226" s="23"/>
      <c r="F226" s="23"/>
      <c r="G226" s="23"/>
      <c r="H226" s="117" t="s">
        <v>40</v>
      </c>
      <c r="I226" s="23"/>
      <c r="J226" s="23"/>
    </row>
    <row r="227" spans="1:16" ht="13.15" customHeight="1">
      <c r="A227" s="114"/>
      <c r="B227" s="114"/>
      <c r="C227" s="114"/>
      <c r="D227" s="114"/>
      <c r="E227" s="114"/>
      <c r="F227" s="114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 ht="13.15" customHeight="1">
      <c r="A228" s="114"/>
      <c r="B228" s="114"/>
      <c r="C228" s="114"/>
      <c r="D228" s="114"/>
      <c r="E228" s="114"/>
      <c r="F228" s="114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 ht="13.15" customHeight="1">
      <c r="A229" s="114"/>
      <c r="B229" s="114"/>
      <c r="C229" s="114"/>
      <c r="D229" s="114"/>
      <c r="E229" s="114"/>
      <c r="F229" s="114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 ht="13.15" customHeight="1">
      <c r="A230" s="114"/>
      <c r="B230" s="114"/>
      <c r="C230" s="114"/>
      <c r="D230" s="114"/>
      <c r="E230" s="114"/>
      <c r="F230" s="114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 ht="13.15" customHeight="1">
      <c r="A231" s="114"/>
      <c r="B231" s="114"/>
      <c r="C231" s="114"/>
      <c r="D231" s="114"/>
      <c r="E231" s="114"/>
      <c r="F231" s="114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 ht="13.15" customHeight="1">
      <c r="A232" s="114"/>
      <c r="B232" s="114"/>
      <c r="C232" s="114"/>
      <c r="D232" s="114"/>
      <c r="E232" s="114"/>
      <c r="F232" s="114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 ht="13.15" customHeight="1">
      <c r="A233" s="114"/>
      <c r="B233" s="114"/>
      <c r="C233" s="114"/>
      <c r="D233" s="114"/>
      <c r="E233" s="114"/>
      <c r="F233" s="114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 ht="13.15" customHeight="1">
      <c r="A234" s="114"/>
      <c r="B234" s="114"/>
      <c r="C234" s="114"/>
      <c r="D234" s="114"/>
      <c r="E234" s="114"/>
      <c r="F234" s="114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23"/>
      <c r="B235" s="23"/>
      <c r="C235" s="23"/>
      <c r="D235" s="23"/>
      <c r="E235" s="23"/>
      <c r="F235" s="23"/>
      <c r="G235" s="23"/>
      <c r="H235" s="23"/>
      <c r="I235" s="23"/>
      <c r="J235" s="23"/>
    </row>
    <row r="236" spans="1:16">
      <c r="A236" s="23"/>
      <c r="B236" s="23"/>
      <c r="C236" s="23"/>
      <c r="D236" s="23"/>
      <c r="E236" s="23"/>
      <c r="F236" s="23"/>
      <c r="G236" s="23"/>
      <c r="H236" s="23"/>
      <c r="I236" s="23"/>
      <c r="J236" s="23"/>
    </row>
  </sheetData>
  <mergeCells count="435">
    <mergeCell ref="K79:N80"/>
    <mergeCell ref="K73:N73"/>
    <mergeCell ref="K76:N76"/>
    <mergeCell ref="D19:D21"/>
    <mergeCell ref="K7:N7"/>
    <mergeCell ref="K10:N10"/>
    <mergeCell ref="G34:J35"/>
    <mergeCell ref="D34:D36"/>
    <mergeCell ref="F22:F24"/>
    <mergeCell ref="F19:F21"/>
    <mergeCell ref="F16:F18"/>
    <mergeCell ref="F13:F15"/>
    <mergeCell ref="F10:F12"/>
    <mergeCell ref="E7:E24"/>
    <mergeCell ref="F7:F9"/>
    <mergeCell ref="D37:D39"/>
    <mergeCell ref="K67:N68"/>
    <mergeCell ref="K69:L69"/>
    <mergeCell ref="M69:N69"/>
    <mergeCell ref="K70:L70"/>
    <mergeCell ref="M70:N70"/>
    <mergeCell ref="K71:L71"/>
    <mergeCell ref="M71:N71"/>
    <mergeCell ref="G203:J204"/>
    <mergeCell ref="A31:A33"/>
    <mergeCell ref="B31:B33"/>
    <mergeCell ref="C31:C33"/>
    <mergeCell ref="D31:D33"/>
    <mergeCell ref="A37:A39"/>
    <mergeCell ref="G10:J10"/>
    <mergeCell ref="E97:E114"/>
    <mergeCell ref="F97:F99"/>
    <mergeCell ref="F100:F102"/>
    <mergeCell ref="F76:F78"/>
    <mergeCell ref="D79:D81"/>
    <mergeCell ref="D106:D108"/>
    <mergeCell ref="G49:J50"/>
    <mergeCell ref="G180:H180"/>
    <mergeCell ref="I182:J183"/>
    <mergeCell ref="G178:H178"/>
    <mergeCell ref="G200:J201"/>
    <mergeCell ref="G158:J159"/>
    <mergeCell ref="G155:J156"/>
    <mergeCell ref="G119:J120"/>
    <mergeCell ref="G61:J62"/>
    <mergeCell ref="B37:B39"/>
    <mergeCell ref="C37:C39"/>
    <mergeCell ref="B7:B9"/>
    <mergeCell ref="C10:C12"/>
    <mergeCell ref="C7:C9"/>
    <mergeCell ref="A7:A9"/>
    <mergeCell ref="B10:B12"/>
    <mergeCell ref="A22:A24"/>
    <mergeCell ref="D10:D12"/>
    <mergeCell ref="B16:B18"/>
    <mergeCell ref="D7:D9"/>
    <mergeCell ref="B13:B15"/>
    <mergeCell ref="C13:C15"/>
    <mergeCell ref="D13:D15"/>
    <mergeCell ref="A10:A12"/>
    <mergeCell ref="A13:A15"/>
    <mergeCell ref="C16:C18"/>
    <mergeCell ref="A16:A18"/>
    <mergeCell ref="B22:B24"/>
    <mergeCell ref="C22:C24"/>
    <mergeCell ref="D16:D18"/>
    <mergeCell ref="D22:D24"/>
    <mergeCell ref="A19:A21"/>
    <mergeCell ref="C19:C21"/>
    <mergeCell ref="B19:B21"/>
    <mergeCell ref="A40:A42"/>
    <mergeCell ref="B40:B42"/>
    <mergeCell ref="C40:C42"/>
    <mergeCell ref="D40:D42"/>
    <mergeCell ref="F37:F39"/>
    <mergeCell ref="E25:E42"/>
    <mergeCell ref="F25:F27"/>
    <mergeCell ref="F28:F30"/>
    <mergeCell ref="F40:F42"/>
    <mergeCell ref="A28:A30"/>
    <mergeCell ref="B28:B30"/>
    <mergeCell ref="C28:C30"/>
    <mergeCell ref="D28:D30"/>
    <mergeCell ref="D25:D27"/>
    <mergeCell ref="A25:A27"/>
    <mergeCell ref="B25:B27"/>
    <mergeCell ref="C25:C27"/>
    <mergeCell ref="A34:A36"/>
    <mergeCell ref="B34:B36"/>
    <mergeCell ref="C34:C36"/>
    <mergeCell ref="A46:A48"/>
    <mergeCell ref="B46:B48"/>
    <mergeCell ref="C46:C48"/>
    <mergeCell ref="D46:D48"/>
    <mergeCell ref="A43:A45"/>
    <mergeCell ref="B43:B45"/>
    <mergeCell ref="C43:C45"/>
    <mergeCell ref="D43:D45"/>
    <mergeCell ref="F46:F48"/>
    <mergeCell ref="E43:E60"/>
    <mergeCell ref="F43:F45"/>
    <mergeCell ref="F49:F51"/>
    <mergeCell ref="F52:F54"/>
    <mergeCell ref="F58:F60"/>
    <mergeCell ref="F55:F57"/>
    <mergeCell ref="A52:A54"/>
    <mergeCell ref="B52:B54"/>
    <mergeCell ref="C52:C54"/>
    <mergeCell ref="D52:D54"/>
    <mergeCell ref="A49:A51"/>
    <mergeCell ref="B49:B51"/>
    <mergeCell ref="C49:C51"/>
    <mergeCell ref="D49:D51"/>
    <mergeCell ref="A58:A60"/>
    <mergeCell ref="B58:B60"/>
    <mergeCell ref="C58:C60"/>
    <mergeCell ref="D58:D60"/>
    <mergeCell ref="A55:A57"/>
    <mergeCell ref="B55:B57"/>
    <mergeCell ref="C55:C57"/>
    <mergeCell ref="D55:D57"/>
    <mergeCell ref="C61:C63"/>
    <mergeCell ref="A61:A63"/>
    <mergeCell ref="B61:B63"/>
    <mergeCell ref="D61:D63"/>
    <mergeCell ref="A64:A66"/>
    <mergeCell ref="B64:B66"/>
    <mergeCell ref="C64:C66"/>
    <mergeCell ref="F79:F81"/>
    <mergeCell ref="B73:B75"/>
    <mergeCell ref="C73:C75"/>
    <mergeCell ref="A67:A69"/>
    <mergeCell ref="B67:B69"/>
    <mergeCell ref="A70:A72"/>
    <mergeCell ref="A76:A78"/>
    <mergeCell ref="B76:B78"/>
    <mergeCell ref="C76:C78"/>
    <mergeCell ref="D76:D78"/>
    <mergeCell ref="A79:A81"/>
    <mergeCell ref="B79:B81"/>
    <mergeCell ref="B70:B72"/>
    <mergeCell ref="C70:C72"/>
    <mergeCell ref="D70:D72"/>
    <mergeCell ref="C67:C69"/>
    <mergeCell ref="D67:D69"/>
    <mergeCell ref="E61:E78"/>
    <mergeCell ref="D64:D66"/>
    <mergeCell ref="F64:F66"/>
    <mergeCell ref="F61:F63"/>
    <mergeCell ref="C88:C90"/>
    <mergeCell ref="D88:D90"/>
    <mergeCell ref="C85:C87"/>
    <mergeCell ref="D85:D87"/>
    <mergeCell ref="F82:F84"/>
    <mergeCell ref="E79:E96"/>
    <mergeCell ref="A85:A87"/>
    <mergeCell ref="B85:B87"/>
    <mergeCell ref="A91:A93"/>
    <mergeCell ref="B91:B93"/>
    <mergeCell ref="A88:A90"/>
    <mergeCell ref="B88:B90"/>
    <mergeCell ref="F94:F96"/>
    <mergeCell ref="F91:F93"/>
    <mergeCell ref="A82:A84"/>
    <mergeCell ref="B82:B84"/>
    <mergeCell ref="C82:C84"/>
    <mergeCell ref="D82:D84"/>
    <mergeCell ref="A106:A108"/>
    <mergeCell ref="B106:B108"/>
    <mergeCell ref="C106:C108"/>
    <mergeCell ref="A103:A105"/>
    <mergeCell ref="C91:C93"/>
    <mergeCell ref="D91:D93"/>
    <mergeCell ref="A94:A96"/>
    <mergeCell ref="B94:B96"/>
    <mergeCell ref="C94:C96"/>
    <mergeCell ref="D94:D96"/>
    <mergeCell ref="A97:A99"/>
    <mergeCell ref="B97:B99"/>
    <mergeCell ref="C97:C99"/>
    <mergeCell ref="D97:D99"/>
    <mergeCell ref="A100:A102"/>
    <mergeCell ref="B100:B102"/>
    <mergeCell ref="C100:C102"/>
    <mergeCell ref="D100:D102"/>
    <mergeCell ref="B103:B105"/>
    <mergeCell ref="C103:C105"/>
    <mergeCell ref="D103:D105"/>
    <mergeCell ref="A125:A127"/>
    <mergeCell ref="B125:B127"/>
    <mergeCell ref="C125:C127"/>
    <mergeCell ref="A119:A121"/>
    <mergeCell ref="B119:B121"/>
    <mergeCell ref="C119:C121"/>
    <mergeCell ref="A122:A124"/>
    <mergeCell ref="B122:B124"/>
    <mergeCell ref="C122:C124"/>
    <mergeCell ref="A116:A118"/>
    <mergeCell ref="B116:B118"/>
    <mergeCell ref="C116:C118"/>
    <mergeCell ref="D116:D118"/>
    <mergeCell ref="A112:A114"/>
    <mergeCell ref="B112:B114"/>
    <mergeCell ref="C112:C114"/>
    <mergeCell ref="D112:D114"/>
    <mergeCell ref="A109:A111"/>
    <mergeCell ref="B109:B111"/>
    <mergeCell ref="C109:C111"/>
    <mergeCell ref="D109:D111"/>
    <mergeCell ref="E116:E133"/>
    <mergeCell ref="F116:F118"/>
    <mergeCell ref="E134:E151"/>
    <mergeCell ref="F149:F151"/>
    <mergeCell ref="F131:F133"/>
    <mergeCell ref="F122:F124"/>
    <mergeCell ref="F128:F130"/>
    <mergeCell ref="F137:F139"/>
    <mergeCell ref="D122:D124"/>
    <mergeCell ref="F125:F127"/>
    <mergeCell ref="F119:F121"/>
    <mergeCell ref="D137:D139"/>
    <mergeCell ref="D125:D127"/>
    <mergeCell ref="D119:D121"/>
    <mergeCell ref="A149:A151"/>
    <mergeCell ref="C149:C151"/>
    <mergeCell ref="A128:A130"/>
    <mergeCell ref="B128:B130"/>
    <mergeCell ref="C128:C130"/>
    <mergeCell ref="D128:D130"/>
    <mergeCell ref="A131:A133"/>
    <mergeCell ref="B131:B133"/>
    <mergeCell ref="C131:C133"/>
    <mergeCell ref="D131:D133"/>
    <mergeCell ref="A137:A139"/>
    <mergeCell ref="B137:B139"/>
    <mergeCell ref="C137:C139"/>
    <mergeCell ref="C146:C148"/>
    <mergeCell ref="B140:B142"/>
    <mergeCell ref="C143:C145"/>
    <mergeCell ref="D143:D145"/>
    <mergeCell ref="A143:A145"/>
    <mergeCell ref="B143:B145"/>
    <mergeCell ref="D146:D148"/>
    <mergeCell ref="C140:C142"/>
    <mergeCell ref="D140:D142"/>
    <mergeCell ref="A173:A175"/>
    <mergeCell ref="B173:B175"/>
    <mergeCell ref="C173:C175"/>
    <mergeCell ref="A170:A172"/>
    <mergeCell ref="B170:B172"/>
    <mergeCell ref="C170:C172"/>
    <mergeCell ref="A152:A154"/>
    <mergeCell ref="B152:B154"/>
    <mergeCell ref="C152:C154"/>
    <mergeCell ref="A155:A157"/>
    <mergeCell ref="A158:A160"/>
    <mergeCell ref="A164:A166"/>
    <mergeCell ref="B164:B166"/>
    <mergeCell ref="C164:C166"/>
    <mergeCell ref="B158:B160"/>
    <mergeCell ref="C158:C160"/>
    <mergeCell ref="C161:C163"/>
    <mergeCell ref="B161:B163"/>
    <mergeCell ref="D197:D199"/>
    <mergeCell ref="A176:A178"/>
    <mergeCell ref="B176:B178"/>
    <mergeCell ref="C176:C178"/>
    <mergeCell ref="F179:F181"/>
    <mergeCell ref="D152:D154"/>
    <mergeCell ref="D158:D160"/>
    <mergeCell ref="D155:D157"/>
    <mergeCell ref="D173:D175"/>
    <mergeCell ref="F173:F175"/>
    <mergeCell ref="D170:D172"/>
    <mergeCell ref="E170:E187"/>
    <mergeCell ref="F170:F172"/>
    <mergeCell ref="F176:F178"/>
    <mergeCell ref="D176:D178"/>
    <mergeCell ref="B155:B157"/>
    <mergeCell ref="C155:C157"/>
    <mergeCell ref="F155:F157"/>
    <mergeCell ref="D167:D169"/>
    <mergeCell ref="F167:F169"/>
    <mergeCell ref="D161:D163"/>
    <mergeCell ref="F161:F163"/>
    <mergeCell ref="D164:D166"/>
    <mergeCell ref="A161:A163"/>
    <mergeCell ref="A182:A184"/>
    <mergeCell ref="B182:B184"/>
    <mergeCell ref="C182:C184"/>
    <mergeCell ref="D182:D184"/>
    <mergeCell ref="A179:A181"/>
    <mergeCell ref="B179:B181"/>
    <mergeCell ref="C179:C181"/>
    <mergeCell ref="D179:D181"/>
    <mergeCell ref="A185:A187"/>
    <mergeCell ref="B185:B187"/>
    <mergeCell ref="C185:C187"/>
    <mergeCell ref="D185:D187"/>
    <mergeCell ref="A197:A199"/>
    <mergeCell ref="B194:B196"/>
    <mergeCell ref="C194:C196"/>
    <mergeCell ref="D194:D196"/>
    <mergeCell ref="E188:E205"/>
    <mergeCell ref="F188:F190"/>
    <mergeCell ref="F203:F205"/>
    <mergeCell ref="D188:D190"/>
    <mergeCell ref="B197:B199"/>
    <mergeCell ref="B191:B193"/>
    <mergeCell ref="C191:C193"/>
    <mergeCell ref="F191:F193"/>
    <mergeCell ref="D191:D193"/>
    <mergeCell ref="D200:D202"/>
    <mergeCell ref="F200:F202"/>
    <mergeCell ref="A200:A202"/>
    <mergeCell ref="B200:B202"/>
    <mergeCell ref="C200:C202"/>
    <mergeCell ref="A188:A190"/>
    <mergeCell ref="B188:B190"/>
    <mergeCell ref="C188:C190"/>
    <mergeCell ref="A191:A193"/>
    <mergeCell ref="A194:A196"/>
    <mergeCell ref="C197:C199"/>
    <mergeCell ref="D203:D205"/>
    <mergeCell ref="A218:A223"/>
    <mergeCell ref="B218:B223"/>
    <mergeCell ref="C218:C223"/>
    <mergeCell ref="D218:D223"/>
    <mergeCell ref="A209:A211"/>
    <mergeCell ref="B209:B211"/>
    <mergeCell ref="C209:C211"/>
    <mergeCell ref="D209:D211"/>
    <mergeCell ref="D212:D214"/>
    <mergeCell ref="A203:A205"/>
    <mergeCell ref="B203:B205"/>
    <mergeCell ref="C203:C205"/>
    <mergeCell ref="A212:A214"/>
    <mergeCell ref="B212:B214"/>
    <mergeCell ref="A215:A217"/>
    <mergeCell ref="B215:B217"/>
    <mergeCell ref="C212:C214"/>
    <mergeCell ref="C215:C217"/>
    <mergeCell ref="D215:D217"/>
    <mergeCell ref="A206:A208"/>
    <mergeCell ref="B206:B208"/>
    <mergeCell ref="C206:C208"/>
    <mergeCell ref="D206:D208"/>
    <mergeCell ref="F218:F220"/>
    <mergeCell ref="G224:J224"/>
    <mergeCell ref="K224:N224"/>
    <mergeCell ref="E206:E223"/>
    <mergeCell ref="F206:F208"/>
    <mergeCell ref="F212:F214"/>
    <mergeCell ref="F209:F211"/>
    <mergeCell ref="F221:F223"/>
    <mergeCell ref="F215:F217"/>
    <mergeCell ref="G214:J214"/>
    <mergeCell ref="G216:J216"/>
    <mergeCell ref="K210:L210"/>
    <mergeCell ref="M210:N210"/>
    <mergeCell ref="K208:L208"/>
    <mergeCell ref="M208:N208"/>
    <mergeCell ref="K209:L209"/>
    <mergeCell ref="M209:N209"/>
    <mergeCell ref="K206:N207"/>
    <mergeCell ref="G212:J213"/>
    <mergeCell ref="F1:N2"/>
    <mergeCell ref="F3:N4"/>
    <mergeCell ref="K6:N6"/>
    <mergeCell ref="G6:J6"/>
    <mergeCell ref="G40:J41"/>
    <mergeCell ref="F34:F36"/>
    <mergeCell ref="F70:F72"/>
    <mergeCell ref="F67:F69"/>
    <mergeCell ref="F31:F33"/>
    <mergeCell ref="G43:J44"/>
    <mergeCell ref="G46:J47"/>
    <mergeCell ref="H63:I63"/>
    <mergeCell ref="G37:J38"/>
    <mergeCell ref="G31:J32"/>
    <mergeCell ref="G13:J13"/>
    <mergeCell ref="G16:J16"/>
    <mergeCell ref="G7:J7"/>
    <mergeCell ref="E152:E169"/>
    <mergeCell ref="F152:F154"/>
    <mergeCell ref="F164:F166"/>
    <mergeCell ref="B167:B169"/>
    <mergeCell ref="C167:C169"/>
    <mergeCell ref="A167:A169"/>
    <mergeCell ref="A140:A142"/>
    <mergeCell ref="B149:B151"/>
    <mergeCell ref="D73:D75"/>
    <mergeCell ref="F73:F75"/>
    <mergeCell ref="A73:A75"/>
    <mergeCell ref="F88:F90"/>
    <mergeCell ref="F85:F87"/>
    <mergeCell ref="C79:C81"/>
    <mergeCell ref="F146:F148"/>
    <mergeCell ref="F143:F145"/>
    <mergeCell ref="F140:F142"/>
    <mergeCell ref="A134:A136"/>
    <mergeCell ref="B134:B136"/>
    <mergeCell ref="C134:C136"/>
    <mergeCell ref="D134:D136"/>
    <mergeCell ref="D149:D151"/>
    <mergeCell ref="A146:A148"/>
    <mergeCell ref="B146:B148"/>
    <mergeCell ref="G91:J92"/>
    <mergeCell ref="G94:J95"/>
    <mergeCell ref="F134:F136"/>
    <mergeCell ref="F103:F105"/>
    <mergeCell ref="F109:F111"/>
    <mergeCell ref="F112:F114"/>
    <mergeCell ref="K97:N98"/>
    <mergeCell ref="L99:M99"/>
    <mergeCell ref="K100:N100"/>
    <mergeCell ref="G125:J126"/>
    <mergeCell ref="H127:I127"/>
    <mergeCell ref="G134:J135"/>
    <mergeCell ref="H136:I136"/>
    <mergeCell ref="F185:F187"/>
    <mergeCell ref="F182:F184"/>
    <mergeCell ref="F106:F108"/>
    <mergeCell ref="F194:F196"/>
    <mergeCell ref="F197:F199"/>
    <mergeCell ref="G194:J195"/>
    <mergeCell ref="G197:J198"/>
    <mergeCell ref="K185:N186"/>
    <mergeCell ref="G122:J123"/>
    <mergeCell ref="I184:J184"/>
    <mergeCell ref="I186:J186"/>
    <mergeCell ref="G176:H177"/>
    <mergeCell ref="F158:F160"/>
    <mergeCell ref="K182:N183"/>
    <mergeCell ref="G152:J153"/>
  </mergeCells>
  <phoneticPr fontId="1" type="noConversion"/>
  <conditionalFormatting sqref="B212:D217 B140:D155 B158:D173 B176:D191 B194:D209 B7:D28 B31:D46 B85:D100 B49:D64 B67:D82 A7:A217 B103:D137">
    <cfRule type="cellIs" dxfId="2" priority="3" stopIfTrue="1" operator="lessThan">
      <formula>0</formula>
    </cfRule>
  </conditionalFormatting>
  <conditionalFormatting sqref="A7:D217">
    <cfRule type="cellIs" dxfId="1" priority="2" stopIfTrue="1" operator="lessThanOrEqual">
      <formula>0</formula>
    </cfRule>
  </conditionalFormatting>
  <conditionalFormatting sqref="D7:D121 D125:D136 D140:D154 D158:D172 D176:D190 D194:D208 D212:D217 A7:C217">
    <cfRule type="cellIs" dxfId="0" priority="1" stopIfTrue="1" operator="lessThanOrEqual">
      <formula>0</formula>
    </cfRule>
  </conditionalFormatting>
  <printOptions verticalCentered="1"/>
  <pageMargins left="0.39370078740157483" right="0.39370078740157483" top="0.55118110236220474" bottom="0.62992125984251968" header="0.19685039370078741" footer="0.62992125984251968"/>
  <pageSetup paperSize="8" scale="45" fitToWidth="2" fitToHeight="2" orientation="portrait" r:id="rId1"/>
  <headerFooter alignWithMargins="0"/>
  <rowBreaks count="1" manualBreakCount="1">
    <brk id="114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22-23уч.г.</vt:lpstr>
      <vt:lpstr>'22-23уч.г.'!Область_печати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УО-10</dc:creator>
  <cp:lastModifiedBy>user</cp:lastModifiedBy>
  <cp:lastPrinted>2021-08-03T12:19:07Z</cp:lastPrinted>
  <dcterms:created xsi:type="dcterms:W3CDTF">2009-07-28T07:00:27Z</dcterms:created>
  <dcterms:modified xsi:type="dcterms:W3CDTF">2022-09-14T11:46:42Z</dcterms:modified>
</cp:coreProperties>
</file>