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668D200-BF25-4281-B5FF-BAA42F6AB05E}" xr6:coauthVersionLast="45" xr6:coauthVersionMax="45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武器数据" sheetId="1" state="veryHidden" r:id="rId1"/>
    <sheet name="锻造数据" sheetId="3" state="veryHidden" r:id="rId2"/>
    <sheet name="角色数据" sheetId="4" state="veryHidden" r:id="rId3"/>
    <sheet name="武器，角色名单" sheetId="6" r:id="rId4"/>
    <sheet name="搜索" sheetId="2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G15" i="2"/>
  <c r="G14" i="2"/>
  <c r="K13" i="2"/>
  <c r="K17" i="2" s="1"/>
  <c r="I13" i="2"/>
  <c r="I14" i="2" s="1"/>
  <c r="B11" i="2"/>
  <c r="I10" i="2"/>
  <c r="G10" i="2"/>
  <c r="B10" i="2"/>
  <c r="K9" i="2"/>
  <c r="I9" i="2"/>
  <c r="G9" i="2"/>
  <c r="B9" i="2"/>
  <c r="K8" i="2"/>
  <c r="I8" i="2"/>
  <c r="G8" i="2"/>
  <c r="B8" i="2"/>
  <c r="K7" i="2"/>
  <c r="I7" i="2"/>
  <c r="G7" i="2"/>
  <c r="B7" i="2"/>
  <c r="K6" i="2"/>
  <c r="I6" i="2"/>
  <c r="G6" i="2"/>
  <c r="B6" i="2"/>
  <c r="C6" i="2" s="1"/>
  <c r="K5" i="2"/>
  <c r="I5" i="2"/>
  <c r="G5" i="2"/>
  <c r="K4" i="2"/>
  <c r="I4" i="2"/>
  <c r="K14" i="2" l="1"/>
  <c r="I15" i="2"/>
  <c r="K15" i="2"/>
  <c r="I16" i="2"/>
  <c r="K16" i="2"/>
  <c r="I17" i="2"/>
</calcChain>
</file>

<file path=xl/sharedStrings.xml><?xml version="1.0" encoding="utf-8"?>
<sst xmlns="http://schemas.openxmlformats.org/spreadsheetml/2006/main" count="4192" uniqueCount="504">
  <si>
    <t>白色武器</t>
  </si>
  <si>
    <t>绿色武器</t>
  </si>
  <si>
    <t>蓝色武器</t>
  </si>
  <si>
    <t>紫色武器</t>
  </si>
  <si>
    <t>橙色武器</t>
  </si>
  <si>
    <t>红色武器</t>
  </si>
  <si>
    <t>佣兵武器</t>
  </si>
  <si>
    <t>升级后的初始武器</t>
  </si>
  <si>
    <t>武器名称</t>
  </si>
  <si>
    <t>伤害</t>
  </si>
  <si>
    <t>蓝消耗</t>
  </si>
  <si>
    <t>暴击率</t>
  </si>
  <si>
    <t>偏移度</t>
  </si>
  <si>
    <t>破旧的手枪</t>
  </si>
  <si>
    <t>强力分裂者</t>
  </si>
  <si>
    <t>突击火箭</t>
  </si>
  <si>
    <t>极光</t>
  </si>
  <si>
    <t>雪狐 土豪金</t>
  </si>
  <si>
    <t>撒币枪</t>
  </si>
  <si>
    <t>2/3/36</t>
  </si>
  <si>
    <t>1/2/3</t>
  </si>
  <si>
    <t>见习佣兵霰弹枪</t>
  </si>
  <si>
    <t>崭新的手枪</t>
  </si>
  <si>
    <t>小明小红</t>
  </si>
  <si>
    <t>巨雪狐</t>
  </si>
  <si>
    <t>强化突击步枪</t>
  </si>
  <si>
    <t>3/6</t>
  </si>
  <si>
    <t>加特林</t>
  </si>
  <si>
    <t>魅影</t>
  </si>
  <si>
    <t>咖喱棒</t>
  </si>
  <si>
    <t>10/30</t>
  </si>
  <si>
    <t>头套英雄机枪</t>
  </si>
  <si>
    <t>小明小红+</t>
  </si>
  <si>
    <t>法典</t>
  </si>
  <si>
    <t>外星之鹰</t>
  </si>
  <si>
    <t>冰川</t>
  </si>
  <si>
    <t>火箭炮</t>
  </si>
  <si>
    <t>聚爆</t>
  </si>
  <si>
    <t>盾牌</t>
  </si>
  <si>
    <t>皇家骑士短剑</t>
  </si>
  <si>
    <t>法典+</t>
  </si>
  <si>
    <t>血刃</t>
  </si>
  <si>
    <t>冰霜之鹰</t>
  </si>
  <si>
    <t>熔炉</t>
  </si>
  <si>
    <t>黑洞导弹</t>
  </si>
  <si>
    <t>导弹发射器</t>
  </si>
  <si>
    <t>一拳</t>
  </si>
  <si>
    <t>巴巴六的斧子</t>
  </si>
  <si>
    <t>血刃+</t>
  </si>
  <si>
    <t>休眠的毒泡泡泵</t>
  </si>
  <si>
    <t>火焰之鹰</t>
  </si>
  <si>
    <t>骑士之拳</t>
  </si>
  <si>
    <t>高能钻头</t>
  </si>
  <si>
    <t>梦幻</t>
  </si>
  <si>
    <t>大猿长弓</t>
  </si>
  <si>
    <t>8~20</t>
  </si>
  <si>
    <t>0~70</t>
  </si>
  <si>
    <t>传奇学徒法杖</t>
  </si>
  <si>
    <t>休眠的毒泡泡泵+</t>
  </si>
  <si>
    <t>欠欠时代冲锋枪</t>
  </si>
  <si>
    <t>粒子之鹰</t>
  </si>
  <si>
    <t>多弹头导弹</t>
  </si>
  <si>
    <t>离子激光枪</t>
  </si>
  <si>
    <t>火箭炮一代</t>
  </si>
  <si>
    <t>晶蟹太刀</t>
  </si>
  <si>
    <t>黑暗料理</t>
  </si>
  <si>
    <t>欠时代冲锋枪</t>
  </si>
  <si>
    <t>鲜血酒杯</t>
  </si>
  <si>
    <t>双管步枪</t>
  </si>
  <si>
    <t>次次时代冲锋枪</t>
  </si>
  <si>
    <t>肃清者</t>
  </si>
  <si>
    <t>榴弹机枪</t>
  </si>
  <si>
    <t>3/12</t>
  </si>
  <si>
    <t>雪人之鹰</t>
  </si>
  <si>
    <t>物理学圣剑</t>
  </si>
  <si>
    <t>鲜血酒杯+</t>
  </si>
  <si>
    <t>神圣连枷</t>
  </si>
  <si>
    <t>6/10</t>
  </si>
  <si>
    <t>0/35</t>
  </si>
  <si>
    <t>银河霰弹枪</t>
  </si>
  <si>
    <t>霰弹枪三代</t>
  </si>
  <si>
    <t>散射激光枪</t>
  </si>
  <si>
    <t>魔法弓</t>
  </si>
  <si>
    <t>2~8</t>
  </si>
  <si>
    <t>0~30</t>
  </si>
  <si>
    <t>星陨杖</t>
  </si>
  <si>
    <t>神圣连枷+</t>
  </si>
  <si>
    <t>8/14</t>
  </si>
  <si>
    <t>5/40</t>
  </si>
  <si>
    <t>古老的弓</t>
  </si>
  <si>
    <t>4~8</t>
  </si>
  <si>
    <t>0~50</t>
  </si>
  <si>
    <t>红色响尾蛇</t>
  </si>
  <si>
    <t>原型轨道枪</t>
  </si>
  <si>
    <t>6~18</t>
  </si>
  <si>
    <t>火焰战斧</t>
  </si>
  <si>
    <t>激光鱼</t>
  </si>
  <si>
    <t>食人花</t>
  </si>
  <si>
    <t>古老的弓+</t>
  </si>
  <si>
    <t>6~12</t>
  </si>
  <si>
    <t>灼热爪刃</t>
  </si>
  <si>
    <t>绿色响尾蛇</t>
  </si>
  <si>
    <t>可恶激光枪</t>
  </si>
  <si>
    <t>冰霜剑</t>
  </si>
  <si>
    <t>精致法杖</t>
  </si>
  <si>
    <t>躁动的树干</t>
  </si>
  <si>
    <t>灼热爪刃+</t>
  </si>
  <si>
    <t>木制十字架</t>
  </si>
  <si>
    <t>4/6</t>
  </si>
  <si>
    <t>毒气机枪</t>
  </si>
  <si>
    <t>碎冰者</t>
  </si>
  <si>
    <t>火焰剑</t>
  </si>
  <si>
    <t>幻影法杖</t>
  </si>
  <si>
    <t>轰炸机</t>
  </si>
  <si>
    <t>木制十字架+</t>
  </si>
  <si>
    <t>6/8</t>
  </si>
  <si>
    <t>嘎嘣脆的骨头</t>
  </si>
  <si>
    <t>火焰机枪</t>
  </si>
  <si>
    <t>跃迁者</t>
  </si>
  <si>
    <t>英雄弓</t>
  </si>
  <si>
    <t>4~16</t>
  </si>
  <si>
    <t>0~60</t>
  </si>
  <si>
    <t>爆炸弩</t>
  </si>
  <si>
    <t>大巫师之杖</t>
  </si>
  <si>
    <t>嘎嘣脆的骨头+</t>
  </si>
  <si>
    <t>卫星浮游炮</t>
  </si>
  <si>
    <t>火箭筒</t>
  </si>
  <si>
    <t>织网者</t>
  </si>
  <si>
    <t>拔粪宝</t>
  </si>
  <si>
    <t>闹肚子的彩虹马</t>
  </si>
  <si>
    <t>死灵法杖</t>
  </si>
  <si>
    <t>卫星浮游炮+</t>
  </si>
  <si>
    <t>拳套</t>
  </si>
  <si>
    <t>次时代冲锋枪</t>
  </si>
  <si>
    <t>攻城弩</t>
  </si>
  <si>
    <t>闪电法杖</t>
  </si>
  <si>
    <t>陨星炮</t>
  </si>
  <si>
    <t>1~31</t>
  </si>
  <si>
    <t>大骑士的剑</t>
  </si>
  <si>
    <t>拳套+</t>
  </si>
  <si>
    <t>瘟疫之杖</t>
  </si>
  <si>
    <t>守卫者</t>
  </si>
  <si>
    <t>羽毛球拍</t>
  </si>
  <si>
    <t>弹射狙击枪</t>
  </si>
  <si>
    <t>光剑 土豪金</t>
  </si>
  <si>
    <t>备用王冠</t>
  </si>
  <si>
    <t>瘟疫之杖+</t>
  </si>
  <si>
    <t>P250手枪</t>
  </si>
  <si>
    <t>霰弹枪二代</t>
  </si>
  <si>
    <t>三叉戟</t>
  </si>
  <si>
    <t>连续轨道炮</t>
  </si>
  <si>
    <t>12~10</t>
  </si>
  <si>
    <t>0~4</t>
  </si>
  <si>
    <t>雷剑</t>
  </si>
  <si>
    <t>国王的新枪</t>
  </si>
  <si>
    <t>阿卡47</t>
  </si>
  <si>
    <t>冲锋枪二代</t>
  </si>
  <si>
    <t>光剑 蓝</t>
  </si>
  <si>
    <t>手榴弹</t>
  </si>
  <si>
    <t>群星之弓</t>
  </si>
  <si>
    <t>火龙步枪</t>
  </si>
  <si>
    <t>霰弹枪</t>
  </si>
  <si>
    <t>螺旋冲锋枪</t>
  </si>
  <si>
    <t xml:space="preserve"> </t>
  </si>
  <si>
    <t>光剑 绿</t>
  </si>
  <si>
    <t>彩虹</t>
  </si>
  <si>
    <t>次次次次时代冲锋枪</t>
  </si>
  <si>
    <t>浮游炮</t>
  </si>
  <si>
    <t>强化霰弹枪</t>
  </si>
  <si>
    <t>喇叭</t>
  </si>
  <si>
    <t>光剑 红</t>
  </si>
  <si>
    <t>强化突击步枪 +</t>
  </si>
  <si>
    <t>雪狐 玫瑰金</t>
  </si>
  <si>
    <t>镭射浮游炮</t>
  </si>
  <si>
    <t>乌兹枪</t>
  </si>
  <si>
    <t>仲裁者</t>
  </si>
  <si>
    <t>水晶弓</t>
  </si>
  <si>
    <t>次次次时代冲锋枪</t>
  </si>
  <si>
    <t>天堂之拳</t>
  </si>
  <si>
    <t>3~7</t>
  </si>
  <si>
    <t>0~8</t>
  </si>
  <si>
    <t>瓦克恩冲锋枪</t>
  </si>
  <si>
    <t>雪狐</t>
  </si>
  <si>
    <t>审判者</t>
  </si>
  <si>
    <t>火焰弓</t>
  </si>
  <si>
    <t>20~80</t>
  </si>
  <si>
    <t>绞肉机</t>
  </si>
  <si>
    <t>羊叫兽</t>
  </si>
  <si>
    <t>沙虫</t>
  </si>
  <si>
    <t>大雪狐</t>
  </si>
  <si>
    <t>狼牙棒</t>
  </si>
  <si>
    <t>冰霜弓</t>
  </si>
  <si>
    <t>爆炸战锤</t>
  </si>
  <si>
    <t>烤激光鱼</t>
  </si>
  <si>
    <t>妙妙枪</t>
  </si>
  <si>
    <t>沙漠之鹰</t>
  </si>
  <si>
    <t>霰弹弩</t>
  </si>
  <si>
    <t>珺之弓</t>
  </si>
  <si>
    <t>雷神战锤</t>
  </si>
  <si>
    <t>漫游左轮</t>
  </si>
  <si>
    <t>4~6</t>
  </si>
  <si>
    <t>重生十字章</t>
  </si>
  <si>
    <t>左轮手枪</t>
  </si>
  <si>
    <t>骑士长枪</t>
  </si>
  <si>
    <t>鱼</t>
  </si>
  <si>
    <t>电弧手里剑</t>
  </si>
  <si>
    <t>雷暴战锤</t>
  </si>
  <si>
    <t>超级大宝贝儿</t>
  </si>
  <si>
    <t>双管手枪</t>
  </si>
  <si>
    <t>肉</t>
  </si>
  <si>
    <t>塞子</t>
  </si>
  <si>
    <t>嘤嘤鹰</t>
  </si>
  <si>
    <t>魔法手套</t>
  </si>
  <si>
    <t>突击步枪</t>
  </si>
  <si>
    <t>大葱</t>
  </si>
  <si>
    <t>冰之杖</t>
  </si>
  <si>
    <t>蓝火加特林</t>
  </si>
  <si>
    <t>阿努比斯的权杖</t>
  </si>
  <si>
    <t>不稳定的机枪</t>
  </si>
  <si>
    <t>猎人弓</t>
  </si>
  <si>
    <t>4~15</t>
  </si>
  <si>
    <t>火之杖</t>
  </si>
  <si>
    <t>泡泡枪</t>
  </si>
  <si>
    <t>死星镭射</t>
  </si>
  <si>
    <t>机枪</t>
  </si>
  <si>
    <t>尚方宝剑</t>
  </si>
  <si>
    <t>巫师法杖</t>
  </si>
  <si>
    <t>重铸的圣剑</t>
  </si>
  <si>
    <t>死亡笔记</t>
  </si>
  <si>
    <t>∞</t>
  </si>
  <si>
    <t>分裂者</t>
  </si>
  <si>
    <t>扫帚</t>
  </si>
  <si>
    <t>网瘾少年</t>
  </si>
  <si>
    <t>养剑葫</t>
  </si>
  <si>
    <t>黄金法杖</t>
  </si>
  <si>
    <t>岩浆机枪</t>
  </si>
  <si>
    <t>光之杖</t>
  </si>
  <si>
    <t>樱花霰弹枪</t>
  </si>
  <si>
    <t>流星</t>
  </si>
  <si>
    <t>黄金精致法杖</t>
  </si>
  <si>
    <t>美国卡宾枪</t>
  </si>
  <si>
    <t>毒飞镖</t>
  </si>
  <si>
    <t>激光枪</t>
  </si>
  <si>
    <t>黄金狙击步枪专业版</t>
  </si>
  <si>
    <t>重拳出击！</t>
  </si>
  <si>
    <t>8~12</t>
  </si>
  <si>
    <t>改良冲锋枪</t>
  </si>
  <si>
    <t>羽毛弩</t>
  </si>
  <si>
    <t>扩散轨道炮</t>
  </si>
  <si>
    <t>6~10</t>
  </si>
  <si>
    <t>5~8</t>
  </si>
  <si>
    <t>彩虹加特林</t>
  </si>
  <si>
    <t>黑克勒科赫冲锋枪</t>
  </si>
  <si>
    <t>弹射冲锋枪</t>
  </si>
  <si>
    <t>冰锥</t>
  </si>
  <si>
    <t>剧毒织网者</t>
  </si>
  <si>
    <t>狙击步枪</t>
  </si>
  <si>
    <t>回旋镖</t>
  </si>
  <si>
    <t>冰与火之鹰</t>
  </si>
  <si>
    <t>电磁轨道炮</t>
  </si>
  <si>
    <t>4~12</t>
  </si>
  <si>
    <t>5~6</t>
  </si>
  <si>
    <t>精准机关枪</t>
  </si>
  <si>
    <t>千本</t>
  </si>
  <si>
    <t>风之弓</t>
  </si>
  <si>
    <t>4~9</t>
  </si>
  <si>
    <t>嘴炮</t>
  </si>
  <si>
    <t>1~3</t>
  </si>
  <si>
    <t>0~20</t>
  </si>
  <si>
    <t>离子轨道炮</t>
  </si>
  <si>
    <t>6~20</t>
  </si>
  <si>
    <t>0~1</t>
  </si>
  <si>
    <t>扳手</t>
  </si>
  <si>
    <t>弹射轨道炮</t>
  </si>
  <si>
    <t>守卫者轨道炮</t>
  </si>
  <si>
    <t>方天画戟</t>
  </si>
  <si>
    <t>棒球棍</t>
  </si>
  <si>
    <t>霰弹枪一代</t>
  </si>
  <si>
    <t>萝卜</t>
  </si>
  <si>
    <t>风魔手里剑</t>
  </si>
  <si>
    <t>冲锋枪一代</t>
  </si>
  <si>
    <t>冲锋枪三代</t>
  </si>
  <si>
    <t>圆盾</t>
  </si>
  <si>
    <t>先驱者</t>
  </si>
  <si>
    <t>剧毒之鹰</t>
  </si>
  <si>
    <t>石锤</t>
  </si>
  <si>
    <t>密集火箭发射器</t>
  </si>
  <si>
    <t>榴弹手枪</t>
  </si>
  <si>
    <t>虚空剑</t>
  </si>
  <si>
    <t>弩</t>
  </si>
  <si>
    <t>镰刀</t>
  </si>
  <si>
    <t>巨弓</t>
  </si>
  <si>
    <t>6~25</t>
  </si>
  <si>
    <t>0~75</t>
  </si>
  <si>
    <t>篮球</t>
  </si>
  <si>
    <t>红黄蓝冲锋枪</t>
  </si>
  <si>
    <t>冰枪</t>
  </si>
  <si>
    <t>足球</t>
  </si>
  <si>
    <t>竹子</t>
  </si>
  <si>
    <t>重型猎斧</t>
  </si>
  <si>
    <t>砍刀</t>
  </si>
  <si>
    <t>斩首者</t>
  </si>
  <si>
    <t>网瘾少女</t>
  </si>
  <si>
    <t>大刀</t>
  </si>
  <si>
    <t>藤蔓</t>
  </si>
  <si>
    <t>无尽的恢复药水</t>
  </si>
  <si>
    <t>海盗弯刀</t>
  </si>
  <si>
    <t>轻型弩</t>
  </si>
  <si>
    <t>电磁狙击枪</t>
  </si>
  <si>
    <t>武士刀</t>
  </si>
  <si>
    <t>无尽的生命药水</t>
  </si>
  <si>
    <t>双节棍</t>
  </si>
  <si>
    <t>双刃剑</t>
  </si>
  <si>
    <t>无尽的能量药水</t>
  </si>
  <si>
    <t>布朗线圈炮</t>
  </si>
  <si>
    <t>斧子</t>
  </si>
  <si>
    <t>刺枪</t>
  </si>
  <si>
    <t>12/8</t>
  </si>
  <si>
    <t>花言巧语</t>
  </si>
  <si>
    <t>战斧</t>
  </si>
  <si>
    <t>连射狙击枪</t>
  </si>
  <si>
    <t>烤鱼</t>
  </si>
  <si>
    <t>5~10</t>
  </si>
  <si>
    <t>-20~19</t>
  </si>
  <si>
    <t>刺剑</t>
  </si>
  <si>
    <t>绿色的盆</t>
  </si>
  <si>
    <t>烤尚方宝剑</t>
  </si>
  <si>
    <t>干草叉</t>
  </si>
  <si>
    <t>人民冲锋枪</t>
  </si>
  <si>
    <t>黄金左轮</t>
  </si>
  <si>
    <t>2~10</t>
  </si>
  <si>
    <t>长枪</t>
  </si>
  <si>
    <t>大巫师的旧法杖</t>
  </si>
  <si>
    <t>药丸</t>
  </si>
  <si>
    <t>雨伞</t>
  </si>
  <si>
    <t>离子线圈炮</t>
  </si>
  <si>
    <t>离子轨道炮第二代</t>
  </si>
  <si>
    <t>8~24</t>
  </si>
  <si>
    <t>弓</t>
  </si>
  <si>
    <t>绳索枪</t>
  </si>
  <si>
    <t>巨斧</t>
  </si>
  <si>
    <t>强弓</t>
  </si>
  <si>
    <t>4~10</t>
  </si>
  <si>
    <t>烤葱</t>
  </si>
  <si>
    <t>复合弓</t>
  </si>
  <si>
    <t>4~14</t>
  </si>
  <si>
    <t>烤肉</t>
  </si>
  <si>
    <t>-20</t>
  </si>
  <si>
    <t>法杖</t>
  </si>
  <si>
    <t>烤萝卜</t>
  </si>
  <si>
    <t>自然法杖</t>
  </si>
  <si>
    <t>黄金狙击步枪</t>
  </si>
  <si>
    <t>哥布林长枪</t>
  </si>
  <si>
    <t>炸药包</t>
  </si>
  <si>
    <t>连射霰弹枪</t>
  </si>
  <si>
    <t>红龙机枪</t>
  </si>
  <si>
    <t>白隐机枪</t>
  </si>
  <si>
    <t>大菠萝</t>
  </si>
  <si>
    <t>老旧的狙击枪</t>
  </si>
  <si>
    <t>老旧的火箭筒</t>
  </si>
  <si>
    <t>老旧的卡宾枪</t>
  </si>
  <si>
    <t>手里剑</t>
  </si>
  <si>
    <t>莫洛托夫鸡尾酒</t>
  </si>
  <si>
    <t>作文纸条</t>
  </si>
  <si>
    <t>杀猪刀</t>
  </si>
  <si>
    <t>迷你乌兹</t>
  </si>
  <si>
    <t>爪子</t>
  </si>
  <si>
    <t>锤子</t>
  </si>
  <si>
    <t>木锤</t>
  </si>
  <si>
    <t>登山杖</t>
  </si>
  <si>
    <t>标枪</t>
  </si>
  <si>
    <t>投斧</t>
  </si>
  <si>
    <t>长柄斧</t>
  </si>
  <si>
    <t>木棍</t>
  </si>
  <si>
    <t>浪潮法杖</t>
  </si>
  <si>
    <t>短截霰弹枪</t>
  </si>
  <si>
    <t>地下水(崭新出厂)</t>
  </si>
  <si>
    <t>肥料</t>
  </si>
  <si>
    <t>水壶</t>
  </si>
  <si>
    <t>铲子</t>
  </si>
  <si>
    <t>联携指环 蓝</t>
  </si>
  <si>
    <t>联携指环 黄</t>
  </si>
  <si>
    <t>联携指环 红</t>
  </si>
  <si>
    <t>联携指环 绿</t>
  </si>
  <si>
    <t>箱子</t>
  </si>
  <si>
    <t>饥饿素</t>
  </si>
  <si>
    <t>死亡之轮</t>
  </si>
  <si>
    <t>超级科学计算机</t>
  </si>
  <si>
    <t>0~9</t>
  </si>
  <si>
    <t>素颜相机</t>
  </si>
  <si>
    <t>40米长刀</t>
  </si>
  <si>
    <t>黄金阿卡47</t>
  </si>
  <si>
    <t>3/8</t>
  </si>
  <si>
    <t>黄金沙漠之鹰</t>
  </si>
  <si>
    <t>线圈炮</t>
  </si>
  <si>
    <t>破碎的剑柄</t>
  </si>
  <si>
    <t>破碎的剑刃</t>
  </si>
  <si>
    <t>进击的号角</t>
  </si>
  <si>
    <t>新年礼物</t>
  </si>
  <si>
    <t>手枪型武器</t>
  </si>
  <si>
    <t xml:space="preserve">  电池</t>
  </si>
  <si>
    <t xml:space="preserve"> 生物质</t>
  </si>
  <si>
    <t xml:space="preserve">  零件</t>
  </si>
  <si>
    <t xml:space="preserve">  铁矿</t>
  </si>
  <si>
    <t xml:space="preserve">  木材</t>
  </si>
  <si>
    <t xml:space="preserve">  肥料  </t>
  </si>
  <si>
    <t>魔法碎片 蓝</t>
  </si>
  <si>
    <t>魔法碎片 绿</t>
  </si>
  <si>
    <t>魔法碎片 紫</t>
  </si>
  <si>
    <t>魔法碎片 红</t>
  </si>
  <si>
    <t>魔法碎片 橙</t>
  </si>
  <si>
    <t>魔法碎片 黑耀</t>
  </si>
  <si>
    <t>步枪型武器</t>
  </si>
  <si>
    <t xml:space="preserve">   魔法碎片 绿</t>
  </si>
  <si>
    <t xml:space="preserve">   魔法碎片 紫</t>
  </si>
  <si>
    <t>霰弹型武器</t>
  </si>
  <si>
    <t>火箭型武器</t>
  </si>
  <si>
    <t>激光型武器</t>
  </si>
  <si>
    <t>弓型武器</t>
  </si>
  <si>
    <t>近战型武器</t>
  </si>
  <si>
    <t>法杖型武器</t>
  </si>
  <si>
    <t>投掷型武器</t>
  </si>
  <si>
    <t>其他</t>
  </si>
  <si>
    <t>不可锻造的武器</t>
  </si>
  <si>
    <t>-</t>
  </si>
  <si>
    <t>合成武器</t>
  </si>
  <si>
    <t>特殊武器</t>
  </si>
  <si>
    <t xml:space="preserve">骑士之拳 </t>
  </si>
  <si>
    <t>无尽生命药水</t>
  </si>
  <si>
    <t>无尽能量药水</t>
  </si>
  <si>
    <t>无尽恢复药水</t>
  </si>
  <si>
    <t>撒币抢</t>
  </si>
  <si>
    <t>血量</t>
  </si>
  <si>
    <t>护盾</t>
  </si>
  <si>
    <t>总蓝量</t>
  </si>
  <si>
    <t>初始武器</t>
  </si>
  <si>
    <t>满级天赋说明</t>
  </si>
  <si>
    <t>骑士</t>
  </si>
  <si>
    <t>护盾被破坏不受额外伤害</t>
  </si>
  <si>
    <t>游侠</t>
  </si>
  <si>
    <t>子弹暴击穿透敌人</t>
  </si>
  <si>
    <t>法师</t>
  </si>
  <si>
    <t>元素攻击暴击时效果双倍</t>
  </si>
  <si>
    <t>刺客</t>
  </si>
  <si>
    <t>近战武器可以反弹子弹</t>
  </si>
  <si>
    <t>炼金术士</t>
  </si>
  <si>
    <t>免疫毒素并加强毒素攻击，免疫减速效果</t>
  </si>
  <si>
    <t>工程师</t>
  </si>
  <si>
    <t>降低爆炸伤害并免疫火焰，对敌人火焰伤害增强</t>
  </si>
  <si>
    <t>吸血鬼</t>
  </si>
  <si>
    <t>击杀敌人有概率回复血量</t>
  </si>
  <si>
    <t>圣骑士</t>
  </si>
  <si>
    <t>护盾被破坏时释放冲击波</t>
  </si>
  <si>
    <t>精灵</t>
  </si>
  <si>
    <t>蓄力速度加快</t>
  </si>
  <si>
    <t>狼人</t>
  </si>
  <si>
    <t>免疫陷阱并免疫碰撞伤害</t>
  </si>
  <si>
    <t>牧师</t>
  </si>
  <si>
    <t>加强药水回复能力</t>
  </si>
  <si>
    <t>德鲁伊</t>
  </si>
  <si>
    <t>增强宠物，随从</t>
  </si>
  <si>
    <t>机器人</t>
  </si>
  <si>
    <t>增强激光类武器</t>
  </si>
  <si>
    <t>狂战士</t>
  </si>
  <si>
    <t>击杀敌人回复蓝量</t>
  </si>
  <si>
    <t>死灵法师</t>
  </si>
  <si>
    <t>降低敌人子弹速度，增加金币能量球拾取范围 </t>
  </si>
  <si>
    <t>白武</t>
  </si>
  <si>
    <t>绿武</t>
  </si>
  <si>
    <t>蓝武</t>
  </si>
  <si>
    <t>紫武</t>
  </si>
  <si>
    <t>橙武</t>
  </si>
  <si>
    <t>红武</t>
  </si>
  <si>
    <t>角色名称</t>
  </si>
  <si>
    <t>版本 2.5.0（春节/大更新）</t>
  </si>
  <si>
    <t xml:space="preserve">制作BY：曲奇君の世界 </t>
  </si>
  <si>
    <t>安卓更新日期</t>
  </si>
  <si>
    <t>2020.01.09</t>
  </si>
  <si>
    <t>苹果更新日期</t>
  </si>
  <si>
    <t>请输入武器名称</t>
  </si>
  <si>
    <t>锻造所需材料</t>
  </si>
  <si>
    <t>电池</t>
  </si>
  <si>
    <t>武器总数量</t>
  </si>
  <si>
    <t>生物质</t>
  </si>
  <si>
    <t>零件</t>
  </si>
  <si>
    <t>铁矿</t>
  </si>
  <si>
    <t>木材</t>
  </si>
  <si>
    <t>武器颜色</t>
  </si>
  <si>
    <t>魔法碎片黑耀</t>
  </si>
  <si>
    <t>有/没有</t>
  </si>
  <si>
    <t>可否锻造</t>
  </si>
  <si>
    <t>请输入角色名称（满级数据）</t>
  </si>
  <si>
    <t>初始武器数据/升级后的武器数据</t>
  </si>
  <si>
    <t>公告栏</t>
  </si>
  <si>
    <t>初始武器后面放+号将显示强化过后的数据</t>
  </si>
  <si>
    <t>破旧的手枪和欠欠时代冲锋枪除外</t>
  </si>
  <si>
    <t>（崭新的手枪，欠时代冲锋枪）</t>
  </si>
  <si>
    <t>蓝量</t>
  </si>
  <si>
    <t>武器数量（根据地牢图签计算）</t>
    <phoneticPr fontId="26" type="noConversion"/>
  </si>
  <si>
    <t>-50~50</t>
    <phoneticPr fontId="26" type="noConversion"/>
  </si>
  <si>
    <t>0~25</t>
    <phoneticPr fontId="26" type="noConversion"/>
  </si>
  <si>
    <t>-30~55</t>
    <phoneticPr fontId="26" type="noConversion"/>
  </si>
  <si>
    <t>战斧</t>
    <phoneticPr fontId="26" type="noConversion"/>
  </si>
  <si>
    <t>新年礼物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</si>
</sst>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\10/30"/>
    <numFmt numFmtId="177" formatCode="0/35"/>
    <numFmt numFmtId="178" formatCode="\-\50\~\-\4\9"/>
    <numFmt numFmtId="179" formatCode="\-\20\~\-\1\9"/>
  </numFmts>
  <fonts count="39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9" tint="-0.249977111117893"/>
      <name val="等线"/>
      <charset val="134"/>
      <scheme val="minor"/>
    </font>
    <font>
      <b/>
      <sz val="11"/>
      <color theme="4" tint="-0.249977111117893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9"/>
      <name val="等线"/>
      <charset val="134"/>
      <scheme val="minor"/>
    </font>
    <font>
      <sz val="11"/>
      <color theme="9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2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.3"/>
      <color theme="0"/>
      <name val="等线"/>
      <family val="3"/>
      <charset val="134"/>
      <scheme val="minor"/>
    </font>
    <font>
      <b/>
      <sz val="12.3"/>
      <color theme="9" tint="-0.249977111117893"/>
      <name val="等线"/>
      <family val="3"/>
      <charset val="134"/>
      <scheme val="minor"/>
    </font>
    <font>
      <b/>
      <sz val="12.3"/>
      <color theme="4" tint="-0.249977111117893"/>
      <name val="等线"/>
      <family val="3"/>
      <charset val="134"/>
      <scheme val="minor"/>
    </font>
    <font>
      <b/>
      <sz val="12.3"/>
      <color rgb="FF7030A0"/>
      <name val="等线"/>
      <family val="3"/>
      <charset val="134"/>
      <scheme val="minor"/>
    </font>
    <font>
      <b/>
      <sz val="12.3"/>
      <color theme="5"/>
      <name val="等线"/>
      <family val="3"/>
      <charset val="134"/>
      <scheme val="minor"/>
    </font>
    <font>
      <b/>
      <sz val="12.3"/>
      <color rgb="FFFF0000"/>
      <name val="等线"/>
      <family val="3"/>
      <charset val="134"/>
      <scheme val="minor"/>
    </font>
    <font>
      <b/>
      <sz val="12.3"/>
      <color theme="1" tint="4.9989318521683403E-2"/>
      <name val="等线"/>
      <family val="3"/>
      <charset val="134"/>
      <scheme val="minor"/>
    </font>
    <font>
      <b/>
      <sz val="12.3"/>
      <color theme="1"/>
      <name val="等线"/>
      <family val="3"/>
      <charset val="134"/>
      <scheme val="minor"/>
    </font>
    <font>
      <b/>
      <sz val="12.3"/>
      <name val="等线"/>
      <family val="3"/>
      <charset val="134"/>
      <scheme val="minor"/>
    </font>
    <font>
      <sz val="12.3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 diagonalUp="1" diagonalDown="1">
      <left style="thick">
        <color auto="1"/>
      </left>
      <right/>
      <top style="thick">
        <color auto="1"/>
      </top>
      <bottom/>
      <diagonal style="thick">
        <color auto="1"/>
      </diagonal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1" fillId="7" borderId="44" xfId="0" applyFont="1" applyFill="1" applyBorder="1">
      <alignment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2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5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7" fillId="4" borderId="17" xfId="0" applyFont="1" applyFill="1" applyBorder="1" applyAlignment="1" applyProtection="1">
      <alignment horizontal="center" vertical="center"/>
      <protection locked="0"/>
    </xf>
    <xf numFmtId="0" fontId="32" fillId="2" borderId="42" xfId="0" applyFont="1" applyFill="1" applyBorder="1" applyAlignment="1">
      <alignment horizontal="center" vertical="center"/>
    </xf>
    <xf numFmtId="0" fontId="28" fillId="2" borderId="4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34" fillId="2" borderId="42" xfId="0" applyFont="1" applyFill="1" applyBorder="1" applyAlignment="1">
      <alignment horizontal="center" vertical="center"/>
    </xf>
    <xf numFmtId="0" fontId="35" fillId="6" borderId="0" xfId="0" applyFont="1" applyFill="1" applyBorder="1" applyAlignment="1">
      <alignment horizontal="center" vertical="center"/>
    </xf>
    <xf numFmtId="0" fontId="35" fillId="6" borderId="40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5" fillId="6" borderId="43" xfId="0" applyFont="1" applyFill="1" applyBorder="1" applyAlignment="1">
      <alignment horizontal="center" vertical="center"/>
    </xf>
    <xf numFmtId="0" fontId="35" fillId="6" borderId="41" xfId="0" applyFont="1" applyFill="1" applyBorder="1" applyAlignment="1">
      <alignment horizontal="center" vertical="center"/>
    </xf>
    <xf numFmtId="0" fontId="36" fillId="6" borderId="41" xfId="0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horizontal="center" vertical="center"/>
    </xf>
    <xf numFmtId="0" fontId="37" fillId="6" borderId="41" xfId="0" applyFont="1" applyFill="1" applyBorder="1" applyAlignment="1">
      <alignment horizontal="center" vertical="center"/>
    </xf>
    <xf numFmtId="0" fontId="37" fillId="6" borderId="43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0" fontId="37" fillId="6" borderId="5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7" fillId="6" borderId="4" xfId="0" applyFont="1" applyFill="1" applyBorder="1" applyAlignment="1">
      <alignment horizontal="center" vertical="center"/>
    </xf>
    <xf numFmtId="0" fontId="37" fillId="6" borderId="42" xfId="0" applyFont="1" applyFill="1" applyBorder="1" applyAlignment="1">
      <alignment horizontal="center" vertical="center"/>
    </xf>
    <xf numFmtId="178" fontId="38" fillId="0" borderId="0" xfId="0" quotePrefix="1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quotePrefix="1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24" fillId="18" borderId="0" xfId="0" applyFont="1" applyFill="1" applyAlignment="1">
      <alignment horizontal="center" vertical="center"/>
    </xf>
    <xf numFmtId="0" fontId="25" fillId="18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4" fontId="0" fillId="0" borderId="16" xfId="0" applyNumberForma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27" fillId="2" borderId="1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1" fillId="3" borderId="20" xfId="0" applyFont="1" applyFill="1" applyBorder="1" applyAlignment="1" applyProtection="1">
      <alignment horizontal="center" vertical="center"/>
    </xf>
    <xf numFmtId="0" fontId="1" fillId="3" borderId="17" xfId="0" applyFont="1" applyFill="1" applyBorder="1" applyAlignment="1" applyProtection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</cellXfs>
  <cellStyles count="2">
    <cellStyle name="Ezres" xfId="1" builtinId="3"/>
    <cellStyle name="Normál" xfId="0" builtinId="0"/>
  </cellStyles>
  <dxfs count="15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0"/>
      </font>
    </dxf>
    <dxf>
      <font>
        <b/>
        <i val="0"/>
        <color theme="9"/>
      </font>
    </dxf>
    <dxf>
      <font>
        <b/>
        <i val="0"/>
        <color theme="4"/>
      </font>
    </dxf>
    <dxf>
      <font>
        <b/>
        <i val="0"/>
        <color rgb="FF7030A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32825</xdr:colOff>
      <xdr:row>1</xdr:row>
      <xdr:rowOff>11723</xdr:rowOff>
    </xdr:from>
    <xdr:to>
      <xdr:col>0</xdr:col>
      <xdr:colOff>164123</xdr:colOff>
      <xdr:row>1</xdr:row>
      <xdr:rowOff>171637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" y="196215"/>
          <a:ext cx="131445" cy="160020"/>
        </a:xfrm>
        <a:prstGeom prst="rect">
          <a:avLst/>
        </a:prstGeom>
      </xdr:spPr>
    </xdr:pic>
    <xdr:clientData/>
  </xdr:twoCellAnchor>
  <xdr:twoCellAnchor editAs="oneCell">
    <xdr:from>
      <xdr:col>0</xdr:col>
      <xdr:colOff>26150</xdr:colOff>
      <xdr:row>2</xdr:row>
      <xdr:rowOff>24765</xdr:rowOff>
    </xdr:from>
    <xdr:to>
      <xdr:col>0</xdr:col>
      <xdr:colOff>171450</xdr:colOff>
      <xdr:row>2</xdr:row>
      <xdr:rowOff>169545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" y="394335"/>
          <a:ext cx="145415" cy="144780"/>
        </a:xfrm>
        <a:prstGeom prst="rect">
          <a:avLst/>
        </a:prstGeom>
      </xdr:spPr>
    </xdr:pic>
    <xdr:clientData/>
  </xdr:twoCellAnchor>
  <xdr:twoCellAnchor editAs="oneCell">
    <xdr:from>
      <xdr:col>6</xdr:col>
      <xdr:colOff>375137</xdr:colOff>
      <xdr:row>0</xdr:row>
      <xdr:rowOff>5861</xdr:rowOff>
    </xdr:from>
    <xdr:to>
      <xdr:col>6</xdr:col>
      <xdr:colOff>855784</xdr:colOff>
      <xdr:row>0</xdr:row>
      <xdr:rowOff>163581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590" y="5715"/>
          <a:ext cx="480695" cy="157480"/>
        </a:xfrm>
        <a:prstGeom prst="rect">
          <a:avLst/>
        </a:prstGeom>
      </xdr:spPr>
    </xdr:pic>
    <xdr:clientData/>
  </xdr:twoCellAnchor>
  <xdr:twoCellAnchor editAs="oneCell">
    <xdr:from>
      <xdr:col>9</xdr:col>
      <xdr:colOff>158261</xdr:colOff>
      <xdr:row>0</xdr:row>
      <xdr:rowOff>5861</xdr:rowOff>
    </xdr:from>
    <xdr:to>
      <xdr:col>9</xdr:col>
      <xdr:colOff>638908</xdr:colOff>
      <xdr:row>0</xdr:row>
      <xdr:rowOff>163581</xdr:rowOff>
    </xdr:to>
    <xdr:pic>
      <xdr:nvPicPr>
        <xdr:cNvPr id="6" name="Ké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7755" y="5715"/>
          <a:ext cx="480695" cy="15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07"/>
  <sheetViews>
    <sheetView workbookViewId="0">
      <selection activeCell="F1" sqref="F1"/>
    </sheetView>
  </sheetViews>
  <sheetFormatPr defaultColWidth="8.88671875" defaultRowHeight="13.8" x14ac:dyDescent="0.25"/>
  <cols>
    <col min="1" max="1" width="27.109375" style="50" customWidth="1"/>
    <col min="2" max="2" width="5.5546875" style="50" customWidth="1"/>
    <col min="3" max="5" width="7.5546875" style="50" customWidth="1"/>
    <col min="6" max="6" width="8.88671875" style="50"/>
    <col min="7" max="7" width="21.109375" style="50" customWidth="1"/>
    <col min="8" max="8" width="5.5546875" style="50" customWidth="1"/>
    <col min="9" max="11" width="7.5546875" style="50" customWidth="1"/>
    <col min="12" max="12" width="9.33203125" style="50" customWidth="1"/>
    <col min="13" max="13" width="18.33203125" style="50" customWidth="1"/>
    <col min="14" max="14" width="5.5546875" style="50" customWidth="1"/>
    <col min="15" max="15" width="7.5546875" style="50" customWidth="1"/>
    <col min="16" max="16" width="8.88671875" style="50" customWidth="1"/>
    <col min="17" max="17" width="7.5546875" style="50" customWidth="1"/>
    <col min="18" max="18" width="8.88671875" style="50"/>
    <col min="19" max="19" width="18.33203125" style="50" customWidth="1"/>
    <col min="20" max="20" width="5.5546875" style="50" customWidth="1"/>
    <col min="21" max="23" width="7.5546875" style="50" customWidth="1"/>
    <col min="24" max="24" width="8.88671875" style="50"/>
    <col min="25" max="25" width="20.44140625" style="50" customWidth="1"/>
    <col min="26" max="26" width="5.5546875" style="50" customWidth="1"/>
    <col min="27" max="29" width="7.5546875" style="50" customWidth="1"/>
    <col min="30" max="30" width="8.88671875" style="50"/>
    <col min="31" max="31" width="16.109375" style="50" customWidth="1"/>
    <col min="32" max="32" width="7.33203125" style="50" customWidth="1"/>
    <col min="33" max="35" width="7.5546875" style="50" customWidth="1"/>
    <col min="36" max="36" width="8.88671875" style="50"/>
    <col min="37" max="37" width="16.109375" style="50" customWidth="1"/>
    <col min="38" max="42" width="8.88671875" style="50"/>
    <col min="43" max="43" width="16.109375" style="50" customWidth="1"/>
    <col min="44" max="16384" width="8.88671875" style="50"/>
  </cols>
  <sheetData>
    <row r="1" spans="1:47" x14ac:dyDescent="0.25">
      <c r="A1" s="112" t="s">
        <v>0</v>
      </c>
      <c r="B1" s="113"/>
      <c r="C1" s="113"/>
      <c r="D1" s="113"/>
      <c r="E1" s="113"/>
      <c r="G1" s="114" t="s">
        <v>1</v>
      </c>
      <c r="H1" s="115"/>
      <c r="I1" s="115"/>
      <c r="J1" s="115"/>
      <c r="K1" s="115"/>
      <c r="M1" s="116" t="s">
        <v>2</v>
      </c>
      <c r="N1" s="117"/>
      <c r="O1" s="117"/>
      <c r="P1" s="117"/>
      <c r="Q1" s="117"/>
      <c r="S1" s="118" t="s">
        <v>3</v>
      </c>
      <c r="T1" s="119"/>
      <c r="U1" s="119"/>
      <c r="V1" s="119"/>
      <c r="W1" s="119"/>
      <c r="Y1" s="120" t="s">
        <v>4</v>
      </c>
      <c r="Z1" s="120"/>
      <c r="AA1" s="120"/>
      <c r="AB1" s="120"/>
      <c r="AC1" s="120"/>
      <c r="AE1" s="110" t="s">
        <v>5</v>
      </c>
      <c r="AF1" s="110"/>
      <c r="AG1" s="110"/>
      <c r="AH1" s="110"/>
      <c r="AI1" s="110"/>
      <c r="AK1" s="111" t="s">
        <v>6</v>
      </c>
      <c r="AL1" s="111"/>
      <c r="AM1" s="111"/>
      <c r="AN1" s="111"/>
      <c r="AO1" s="111"/>
      <c r="AQ1" s="111" t="s">
        <v>7</v>
      </c>
      <c r="AR1" s="111"/>
      <c r="AS1" s="111"/>
      <c r="AT1" s="111"/>
      <c r="AU1" s="111"/>
    </row>
    <row r="2" spans="1:47" x14ac:dyDescent="0.25">
      <c r="A2" s="50" t="s">
        <v>8</v>
      </c>
      <c r="B2" s="50" t="s">
        <v>9</v>
      </c>
      <c r="C2" s="50" t="s">
        <v>10</v>
      </c>
      <c r="D2" s="50" t="s">
        <v>11</v>
      </c>
      <c r="E2" s="50" t="s">
        <v>12</v>
      </c>
      <c r="G2" s="50" t="s">
        <v>8</v>
      </c>
      <c r="H2" s="50" t="s">
        <v>9</v>
      </c>
      <c r="I2" s="50" t="s">
        <v>10</v>
      </c>
      <c r="J2" s="50" t="s">
        <v>11</v>
      </c>
      <c r="K2" s="50" t="s">
        <v>12</v>
      </c>
      <c r="M2" s="50" t="s">
        <v>8</v>
      </c>
      <c r="N2" s="50" t="s">
        <v>9</v>
      </c>
      <c r="O2" s="50" t="s">
        <v>10</v>
      </c>
      <c r="P2" s="50" t="s">
        <v>11</v>
      </c>
      <c r="Q2" s="50" t="s">
        <v>12</v>
      </c>
      <c r="S2" s="50" t="s">
        <v>8</v>
      </c>
      <c r="T2" s="50" t="s">
        <v>9</v>
      </c>
      <c r="U2" s="50" t="s">
        <v>10</v>
      </c>
      <c r="V2" s="50" t="s">
        <v>11</v>
      </c>
      <c r="W2" s="50" t="s">
        <v>12</v>
      </c>
      <c r="Y2" s="50" t="s">
        <v>8</v>
      </c>
      <c r="Z2" s="50" t="s">
        <v>9</v>
      </c>
      <c r="AA2" s="50" t="s">
        <v>10</v>
      </c>
      <c r="AB2" s="50" t="s">
        <v>11</v>
      </c>
      <c r="AC2" s="50" t="s">
        <v>12</v>
      </c>
      <c r="AE2" s="50" t="s">
        <v>8</v>
      </c>
      <c r="AF2" s="50" t="s">
        <v>9</v>
      </c>
      <c r="AG2" s="50" t="s">
        <v>10</v>
      </c>
      <c r="AH2" s="50" t="s">
        <v>11</v>
      </c>
      <c r="AI2" s="50" t="s">
        <v>12</v>
      </c>
      <c r="AK2" s="50" t="s">
        <v>8</v>
      </c>
      <c r="AL2" s="50" t="s">
        <v>9</v>
      </c>
      <c r="AM2" s="50" t="s">
        <v>10</v>
      </c>
      <c r="AN2" s="50" t="s">
        <v>11</v>
      </c>
      <c r="AO2" s="50" t="s">
        <v>12</v>
      </c>
      <c r="AQ2" s="50" t="s">
        <v>8</v>
      </c>
      <c r="AR2" s="50" t="s">
        <v>9</v>
      </c>
      <c r="AS2" s="50" t="s">
        <v>10</v>
      </c>
      <c r="AT2" s="50" t="s">
        <v>11</v>
      </c>
      <c r="AU2" s="50" t="s">
        <v>12</v>
      </c>
    </row>
    <row r="3" spans="1:47" x14ac:dyDescent="0.25">
      <c r="A3" s="50" t="s">
        <v>13</v>
      </c>
      <c r="B3" s="50">
        <v>3</v>
      </c>
      <c r="C3" s="50">
        <v>0</v>
      </c>
      <c r="D3" s="50">
        <v>0</v>
      </c>
      <c r="E3" s="50">
        <v>5</v>
      </c>
      <c r="G3" s="50" t="s">
        <v>14</v>
      </c>
      <c r="H3" s="50">
        <v>6</v>
      </c>
      <c r="I3" s="50">
        <v>3</v>
      </c>
      <c r="J3" s="50">
        <v>10</v>
      </c>
      <c r="K3" s="50">
        <v>0</v>
      </c>
      <c r="M3" s="50" t="s">
        <v>15</v>
      </c>
      <c r="N3" s="50">
        <v>3</v>
      </c>
      <c r="O3" s="50">
        <v>1</v>
      </c>
      <c r="P3" s="50">
        <v>0</v>
      </c>
      <c r="Q3" s="50">
        <v>10</v>
      </c>
      <c r="S3" s="50" t="s">
        <v>16</v>
      </c>
      <c r="T3" s="50">
        <v>16</v>
      </c>
      <c r="U3" s="50">
        <v>6</v>
      </c>
      <c r="V3" s="50">
        <v>50</v>
      </c>
      <c r="W3" s="50">
        <v>0</v>
      </c>
      <c r="Y3" s="50" t="s">
        <v>17</v>
      </c>
      <c r="Z3" s="50">
        <v>4</v>
      </c>
      <c r="AA3" s="50">
        <v>3</v>
      </c>
      <c r="AB3" s="50">
        <v>25</v>
      </c>
      <c r="AC3" s="50">
        <v>7</v>
      </c>
      <c r="AE3" s="50" t="s">
        <v>18</v>
      </c>
      <c r="AF3" s="77" t="s">
        <v>19</v>
      </c>
      <c r="AG3" s="78" t="s">
        <v>20</v>
      </c>
      <c r="AH3" s="50">
        <v>10</v>
      </c>
      <c r="AI3" s="50">
        <v>0</v>
      </c>
      <c r="AK3" s="60" t="s">
        <v>21</v>
      </c>
      <c r="AL3" s="50">
        <v>3</v>
      </c>
      <c r="AM3" s="50">
        <v>1</v>
      </c>
      <c r="AN3" s="50">
        <v>0</v>
      </c>
      <c r="AO3" s="50">
        <v>2</v>
      </c>
      <c r="AQ3" s="76" t="s">
        <v>22</v>
      </c>
      <c r="AR3" s="76">
        <v>4</v>
      </c>
      <c r="AS3" s="76">
        <v>0</v>
      </c>
      <c r="AT3" s="76">
        <v>0</v>
      </c>
      <c r="AU3" s="76">
        <v>7</v>
      </c>
    </row>
    <row r="4" spans="1:47" x14ac:dyDescent="0.25">
      <c r="A4" s="50" t="s">
        <v>23</v>
      </c>
      <c r="B4" s="50">
        <v>4</v>
      </c>
      <c r="C4" s="50">
        <v>1</v>
      </c>
      <c r="D4" s="50">
        <v>0</v>
      </c>
      <c r="E4" s="50">
        <v>0</v>
      </c>
      <c r="G4" s="50" t="s">
        <v>24</v>
      </c>
      <c r="H4" s="50">
        <v>4</v>
      </c>
      <c r="I4" s="50">
        <v>1</v>
      </c>
      <c r="J4" s="50">
        <v>10</v>
      </c>
      <c r="K4" s="50">
        <v>7</v>
      </c>
      <c r="M4" s="50" t="s">
        <v>25</v>
      </c>
      <c r="N4" s="77" t="s">
        <v>26</v>
      </c>
      <c r="O4" s="50">
        <v>1</v>
      </c>
      <c r="P4" s="50">
        <v>5</v>
      </c>
      <c r="Q4" s="50">
        <v>5</v>
      </c>
      <c r="S4" s="50" t="s">
        <v>27</v>
      </c>
      <c r="T4" s="50">
        <v>2</v>
      </c>
      <c r="U4" s="50">
        <v>2</v>
      </c>
      <c r="V4" s="50">
        <v>0</v>
      </c>
      <c r="W4" s="50">
        <v>20</v>
      </c>
      <c r="Y4" s="50" t="s">
        <v>28</v>
      </c>
      <c r="Z4" s="50">
        <v>25</v>
      </c>
      <c r="AA4" s="50">
        <v>9</v>
      </c>
      <c r="AB4" s="50">
        <v>50</v>
      </c>
      <c r="AC4" s="50">
        <v>0</v>
      </c>
      <c r="AE4" s="50" t="s">
        <v>29</v>
      </c>
      <c r="AF4" s="79" t="s">
        <v>30</v>
      </c>
      <c r="AG4" s="50">
        <v>20</v>
      </c>
      <c r="AH4" s="50">
        <v>30</v>
      </c>
      <c r="AI4" s="50">
        <v>5</v>
      </c>
      <c r="AK4" s="60" t="s">
        <v>31</v>
      </c>
      <c r="AL4" s="50">
        <v>3</v>
      </c>
      <c r="AM4" s="50">
        <v>1</v>
      </c>
      <c r="AN4" s="50">
        <v>0</v>
      </c>
      <c r="AO4" s="50">
        <v>5</v>
      </c>
      <c r="AQ4" s="76" t="s">
        <v>32</v>
      </c>
      <c r="AR4" s="76">
        <v>5</v>
      </c>
      <c r="AS4" s="50">
        <v>1</v>
      </c>
      <c r="AT4" s="50">
        <v>0</v>
      </c>
      <c r="AU4" s="50">
        <v>0</v>
      </c>
    </row>
    <row r="5" spans="1:47" x14ac:dyDescent="0.25">
      <c r="A5" s="50" t="s">
        <v>33</v>
      </c>
      <c r="B5" s="50">
        <v>3</v>
      </c>
      <c r="C5" s="50">
        <v>1</v>
      </c>
      <c r="D5" s="50">
        <v>0</v>
      </c>
      <c r="E5" s="50">
        <v>0</v>
      </c>
      <c r="G5" s="50" t="s">
        <v>34</v>
      </c>
      <c r="H5" s="50">
        <v>4</v>
      </c>
      <c r="I5" s="50">
        <v>0</v>
      </c>
      <c r="J5" s="50">
        <v>5</v>
      </c>
      <c r="K5" s="50">
        <v>5</v>
      </c>
      <c r="M5" s="50" t="s">
        <v>35</v>
      </c>
      <c r="N5" s="50">
        <v>10</v>
      </c>
      <c r="O5" s="50">
        <v>4</v>
      </c>
      <c r="P5" s="50">
        <v>50</v>
      </c>
      <c r="Q5" s="50">
        <v>2</v>
      </c>
      <c r="S5" s="50" t="s">
        <v>36</v>
      </c>
      <c r="T5" s="50">
        <v>15</v>
      </c>
      <c r="U5" s="50">
        <v>5</v>
      </c>
      <c r="V5" s="50">
        <v>0</v>
      </c>
      <c r="W5" s="50">
        <v>5</v>
      </c>
      <c r="Y5" s="50" t="s">
        <v>37</v>
      </c>
      <c r="Z5" s="50">
        <v>16</v>
      </c>
      <c r="AA5" s="50">
        <v>6</v>
      </c>
      <c r="AB5" s="50">
        <v>0</v>
      </c>
      <c r="AC5" s="50">
        <v>2</v>
      </c>
      <c r="AE5" s="50" t="s">
        <v>38</v>
      </c>
      <c r="AF5" s="50">
        <v>1</v>
      </c>
      <c r="AG5" s="50">
        <v>2</v>
      </c>
      <c r="AH5" s="50">
        <v>0</v>
      </c>
      <c r="AI5" s="50">
        <v>5</v>
      </c>
      <c r="AK5" s="60" t="s">
        <v>39</v>
      </c>
      <c r="AL5" s="50">
        <v>4</v>
      </c>
      <c r="AM5" s="50">
        <v>0</v>
      </c>
      <c r="AN5" s="50">
        <v>0</v>
      </c>
      <c r="AO5" s="50">
        <v>15</v>
      </c>
      <c r="AQ5" s="76" t="s">
        <v>40</v>
      </c>
      <c r="AR5" s="76">
        <v>3</v>
      </c>
      <c r="AS5" s="76">
        <v>1</v>
      </c>
      <c r="AT5" s="76">
        <v>10</v>
      </c>
      <c r="AU5" s="76">
        <v>0</v>
      </c>
    </row>
    <row r="6" spans="1:47" x14ac:dyDescent="0.25">
      <c r="A6" s="50" t="s">
        <v>41</v>
      </c>
      <c r="B6" s="50">
        <v>6</v>
      </c>
      <c r="C6" s="50">
        <v>0</v>
      </c>
      <c r="D6" s="50">
        <v>20</v>
      </c>
      <c r="E6" s="50">
        <v>0</v>
      </c>
      <c r="G6" s="50" t="s">
        <v>42</v>
      </c>
      <c r="H6" s="50">
        <v>4</v>
      </c>
      <c r="I6" s="50">
        <v>1</v>
      </c>
      <c r="J6" s="50">
        <v>15</v>
      </c>
      <c r="K6" s="50">
        <v>0</v>
      </c>
      <c r="M6" s="50" t="s">
        <v>43</v>
      </c>
      <c r="N6" s="50">
        <v>5</v>
      </c>
      <c r="O6" s="50">
        <v>2</v>
      </c>
      <c r="P6" s="50">
        <v>30</v>
      </c>
      <c r="Q6" s="50">
        <v>0</v>
      </c>
      <c r="S6" s="50" t="s">
        <v>44</v>
      </c>
      <c r="T6" s="50">
        <v>1</v>
      </c>
      <c r="U6" s="50">
        <v>1</v>
      </c>
      <c r="V6" s="50">
        <v>0</v>
      </c>
      <c r="W6" s="50">
        <v>0</v>
      </c>
      <c r="Y6" s="50" t="s">
        <v>45</v>
      </c>
      <c r="Z6" s="50">
        <v>2</v>
      </c>
      <c r="AA6" s="50">
        <v>2</v>
      </c>
      <c r="AB6" s="50">
        <v>0</v>
      </c>
      <c r="AC6" s="50">
        <v>0</v>
      </c>
      <c r="AE6" s="50" t="s">
        <v>46</v>
      </c>
      <c r="AF6" s="50">
        <v>999</v>
      </c>
      <c r="AG6" s="50">
        <v>99</v>
      </c>
      <c r="AH6" s="50">
        <v>0</v>
      </c>
      <c r="AI6" s="50">
        <v>0</v>
      </c>
      <c r="AK6" s="60" t="s">
        <v>47</v>
      </c>
      <c r="AL6" s="50">
        <v>4</v>
      </c>
      <c r="AM6" s="50">
        <v>0</v>
      </c>
      <c r="AN6" s="50">
        <v>0</v>
      </c>
      <c r="AO6" s="50">
        <v>0</v>
      </c>
      <c r="AQ6" s="76" t="s">
        <v>48</v>
      </c>
      <c r="AR6" s="76">
        <v>8</v>
      </c>
      <c r="AS6" s="76">
        <v>0</v>
      </c>
      <c r="AT6" s="76">
        <v>20</v>
      </c>
      <c r="AU6" s="76">
        <v>0</v>
      </c>
    </row>
    <row r="7" spans="1:47" x14ac:dyDescent="0.25">
      <c r="A7" s="50" t="s">
        <v>49</v>
      </c>
      <c r="B7" s="50">
        <v>2</v>
      </c>
      <c r="C7" s="50">
        <v>2</v>
      </c>
      <c r="D7" s="50">
        <v>15</v>
      </c>
      <c r="E7" s="50">
        <v>3</v>
      </c>
      <c r="G7" s="50" t="s">
        <v>50</v>
      </c>
      <c r="H7" s="50">
        <v>4</v>
      </c>
      <c r="I7" s="50">
        <v>1</v>
      </c>
      <c r="J7" s="50">
        <v>25</v>
      </c>
      <c r="K7" s="50">
        <v>5</v>
      </c>
      <c r="M7" s="50" t="s">
        <v>51</v>
      </c>
      <c r="N7" s="50">
        <v>4</v>
      </c>
      <c r="O7" s="50">
        <v>3</v>
      </c>
      <c r="P7" s="50">
        <v>10</v>
      </c>
      <c r="Q7" s="50">
        <v>0</v>
      </c>
      <c r="S7" s="50" t="s">
        <v>52</v>
      </c>
      <c r="T7" s="50">
        <v>3</v>
      </c>
      <c r="U7" s="50">
        <v>1</v>
      </c>
      <c r="V7" s="50">
        <v>0</v>
      </c>
      <c r="W7" s="50">
        <v>0</v>
      </c>
      <c r="Y7" s="50" t="s">
        <v>53</v>
      </c>
      <c r="Z7" s="50">
        <v>6</v>
      </c>
      <c r="AA7" s="50">
        <v>2</v>
      </c>
      <c r="AB7" s="50">
        <v>0</v>
      </c>
      <c r="AC7" s="50">
        <v>0</v>
      </c>
      <c r="AE7" s="50" t="s">
        <v>54</v>
      </c>
      <c r="AF7" s="50" t="s">
        <v>55</v>
      </c>
      <c r="AG7" s="50">
        <v>4</v>
      </c>
      <c r="AH7" s="50" t="s">
        <v>56</v>
      </c>
      <c r="AI7" s="50">
        <v>0</v>
      </c>
      <c r="AK7" s="60" t="s">
        <v>57</v>
      </c>
      <c r="AL7" s="50">
        <v>4</v>
      </c>
      <c r="AM7" s="50">
        <v>2</v>
      </c>
      <c r="AN7" s="50">
        <v>10</v>
      </c>
      <c r="AO7" s="50">
        <v>0</v>
      </c>
      <c r="AQ7" s="76" t="s">
        <v>58</v>
      </c>
      <c r="AR7" s="76">
        <v>2</v>
      </c>
      <c r="AS7" s="76">
        <v>2</v>
      </c>
      <c r="AT7" s="76">
        <v>15</v>
      </c>
      <c r="AU7" s="76">
        <v>3</v>
      </c>
    </row>
    <row r="8" spans="1:47" x14ac:dyDescent="0.25">
      <c r="A8" s="50" t="s">
        <v>59</v>
      </c>
      <c r="B8" s="50">
        <v>2</v>
      </c>
      <c r="C8" s="50">
        <v>0</v>
      </c>
      <c r="D8" s="50">
        <v>0</v>
      </c>
      <c r="E8" s="50">
        <v>5</v>
      </c>
      <c r="G8" s="50" t="s">
        <v>60</v>
      </c>
      <c r="H8" s="50">
        <v>3</v>
      </c>
      <c r="I8" s="50">
        <v>1</v>
      </c>
      <c r="J8" s="50">
        <v>0</v>
      </c>
      <c r="K8" s="50">
        <v>15</v>
      </c>
      <c r="M8" s="50" t="s">
        <v>61</v>
      </c>
      <c r="N8" s="50">
        <v>9</v>
      </c>
      <c r="O8" s="50">
        <v>4</v>
      </c>
      <c r="P8" s="50">
        <v>0</v>
      </c>
      <c r="Q8" s="50">
        <v>4</v>
      </c>
      <c r="S8" s="50" t="s">
        <v>62</v>
      </c>
      <c r="T8" s="50">
        <v>4</v>
      </c>
      <c r="U8" s="50">
        <v>1</v>
      </c>
      <c r="V8" s="50">
        <v>0</v>
      </c>
      <c r="W8" s="50">
        <v>0</v>
      </c>
      <c r="Y8" s="50" t="s">
        <v>63</v>
      </c>
      <c r="Z8" s="50">
        <v>16</v>
      </c>
      <c r="AA8" s="50">
        <v>5</v>
      </c>
      <c r="AB8" s="50">
        <v>0</v>
      </c>
      <c r="AC8" s="50">
        <v>0</v>
      </c>
      <c r="AE8" s="50" t="s">
        <v>64</v>
      </c>
      <c r="AF8" s="50">
        <v>8</v>
      </c>
      <c r="AG8" s="50">
        <v>0</v>
      </c>
      <c r="AH8" s="50">
        <v>20</v>
      </c>
      <c r="AI8" s="50">
        <v>0</v>
      </c>
      <c r="AK8" s="60" t="s">
        <v>65</v>
      </c>
      <c r="AL8" s="50">
        <v>7</v>
      </c>
      <c r="AM8" s="50">
        <v>4</v>
      </c>
      <c r="AN8" s="50">
        <v>33</v>
      </c>
      <c r="AO8" s="50">
        <v>15</v>
      </c>
      <c r="AQ8" s="76" t="s">
        <v>66</v>
      </c>
      <c r="AR8" s="76">
        <v>2</v>
      </c>
      <c r="AS8" s="76">
        <v>0</v>
      </c>
      <c r="AT8" s="76">
        <v>0</v>
      </c>
      <c r="AU8" s="76">
        <v>5</v>
      </c>
    </row>
    <row r="9" spans="1:47" x14ac:dyDescent="0.25">
      <c r="A9" s="50" t="s">
        <v>67</v>
      </c>
      <c r="B9" s="50">
        <v>4</v>
      </c>
      <c r="C9" s="50">
        <v>1</v>
      </c>
      <c r="D9" s="50">
        <v>15</v>
      </c>
      <c r="E9" s="50">
        <v>0</v>
      </c>
      <c r="G9" s="50" t="s">
        <v>68</v>
      </c>
      <c r="H9" s="50">
        <v>5</v>
      </c>
      <c r="I9" s="50">
        <v>3</v>
      </c>
      <c r="J9" s="50">
        <v>20</v>
      </c>
      <c r="K9" s="50">
        <v>10</v>
      </c>
      <c r="M9" s="50" t="s">
        <v>69</v>
      </c>
      <c r="N9" s="50">
        <v>2</v>
      </c>
      <c r="O9" s="50">
        <v>2</v>
      </c>
      <c r="P9" s="50">
        <v>25</v>
      </c>
      <c r="Q9" s="50">
        <v>8</v>
      </c>
      <c r="S9" s="50" t="s">
        <v>70</v>
      </c>
      <c r="T9" s="50">
        <v>6</v>
      </c>
      <c r="U9" s="50">
        <v>5</v>
      </c>
      <c r="V9" s="50">
        <v>20</v>
      </c>
      <c r="W9" s="50">
        <v>0</v>
      </c>
      <c r="Y9" s="50" t="s">
        <v>71</v>
      </c>
      <c r="Z9" s="77" t="s">
        <v>72</v>
      </c>
      <c r="AA9" s="50">
        <v>1</v>
      </c>
      <c r="AB9" s="50">
        <v>18</v>
      </c>
      <c r="AC9" s="50">
        <v>5</v>
      </c>
      <c r="AE9" s="50" t="s">
        <v>73</v>
      </c>
      <c r="AF9" s="50">
        <v>4</v>
      </c>
      <c r="AG9" s="50">
        <v>2</v>
      </c>
      <c r="AH9" s="50">
        <v>22</v>
      </c>
      <c r="AI9" s="50">
        <v>5</v>
      </c>
      <c r="AK9" s="60" t="s">
        <v>74</v>
      </c>
      <c r="AL9" s="50">
        <v>8</v>
      </c>
      <c r="AM9" s="50">
        <v>0</v>
      </c>
      <c r="AN9" s="50">
        <v>0</v>
      </c>
      <c r="AO9" s="50">
        <v>5</v>
      </c>
      <c r="AQ9" s="76" t="s">
        <v>75</v>
      </c>
      <c r="AR9" s="76">
        <v>5</v>
      </c>
      <c r="AS9" s="76">
        <v>2</v>
      </c>
      <c r="AT9" s="76">
        <v>25</v>
      </c>
      <c r="AU9" s="76">
        <v>0</v>
      </c>
    </row>
    <row r="10" spans="1:47" x14ac:dyDescent="0.25">
      <c r="A10" s="50" t="s">
        <v>76</v>
      </c>
      <c r="B10" s="80" t="s">
        <v>77</v>
      </c>
      <c r="C10" s="50">
        <v>0</v>
      </c>
      <c r="D10" s="81" t="s">
        <v>78</v>
      </c>
      <c r="E10" s="50">
        <v>0</v>
      </c>
      <c r="F10" s="74"/>
      <c r="G10" s="50" t="s">
        <v>79</v>
      </c>
      <c r="H10" s="50">
        <v>3</v>
      </c>
      <c r="I10" s="50">
        <v>2</v>
      </c>
      <c r="J10" s="50">
        <v>0</v>
      </c>
      <c r="K10" s="50">
        <v>7</v>
      </c>
      <c r="M10" s="50" t="s">
        <v>80</v>
      </c>
      <c r="N10" s="50">
        <v>2</v>
      </c>
      <c r="O10" s="50">
        <v>3</v>
      </c>
      <c r="P10" s="50">
        <v>5</v>
      </c>
      <c r="Q10" s="50">
        <v>0</v>
      </c>
      <c r="S10" s="50" t="s">
        <v>81</v>
      </c>
      <c r="T10" s="50">
        <v>4</v>
      </c>
      <c r="U10" s="50">
        <v>4</v>
      </c>
      <c r="V10" s="50">
        <v>10</v>
      </c>
      <c r="W10" s="50">
        <v>18</v>
      </c>
      <c r="Y10" s="50" t="s">
        <v>82</v>
      </c>
      <c r="Z10" s="50" t="s">
        <v>83</v>
      </c>
      <c r="AA10" s="50">
        <v>6</v>
      </c>
      <c r="AB10" s="50" t="s">
        <v>84</v>
      </c>
      <c r="AC10" s="50">
        <v>0</v>
      </c>
      <c r="AE10" s="50" t="s">
        <v>85</v>
      </c>
      <c r="AF10" s="50">
        <v>10</v>
      </c>
      <c r="AG10" s="50">
        <v>9</v>
      </c>
      <c r="AH10" s="50">
        <v>0</v>
      </c>
      <c r="AI10" s="50">
        <v>0</v>
      </c>
      <c r="AQ10" s="76" t="s">
        <v>86</v>
      </c>
      <c r="AR10" s="80" t="s">
        <v>87</v>
      </c>
      <c r="AS10" s="76">
        <v>0</v>
      </c>
      <c r="AT10" s="80" t="s">
        <v>88</v>
      </c>
      <c r="AU10" s="76">
        <v>0</v>
      </c>
    </row>
    <row r="11" spans="1:47" x14ac:dyDescent="0.25">
      <c r="A11" s="50" t="s">
        <v>89</v>
      </c>
      <c r="B11" s="50" t="s">
        <v>90</v>
      </c>
      <c r="C11" s="50">
        <v>2</v>
      </c>
      <c r="D11" s="50" t="s">
        <v>91</v>
      </c>
      <c r="E11" s="50">
        <v>0</v>
      </c>
      <c r="G11" s="50" t="s">
        <v>92</v>
      </c>
      <c r="H11" s="50">
        <v>3</v>
      </c>
      <c r="I11" s="50">
        <v>4</v>
      </c>
      <c r="J11" s="50">
        <v>-10</v>
      </c>
      <c r="K11" s="50">
        <v>40</v>
      </c>
      <c r="M11" s="50" t="s">
        <v>93</v>
      </c>
      <c r="N11" s="50" t="s">
        <v>94</v>
      </c>
      <c r="O11" s="50">
        <v>5</v>
      </c>
      <c r="P11" s="103" t="s">
        <v>499</v>
      </c>
      <c r="Q11" s="50">
        <v>0</v>
      </c>
      <c r="S11" s="50" t="s">
        <v>95</v>
      </c>
      <c r="T11" s="50">
        <v>8</v>
      </c>
      <c r="U11" s="50">
        <v>3</v>
      </c>
      <c r="V11" s="50">
        <v>30</v>
      </c>
      <c r="W11" s="50">
        <v>0</v>
      </c>
      <c r="Y11" s="50" t="s">
        <v>96</v>
      </c>
      <c r="Z11" s="50">
        <v>2</v>
      </c>
      <c r="AA11" s="50">
        <v>0</v>
      </c>
      <c r="AB11" s="50">
        <v>0</v>
      </c>
      <c r="AC11" s="50">
        <v>0</v>
      </c>
      <c r="AE11" s="50" t="s">
        <v>97</v>
      </c>
      <c r="AF11" s="50">
        <v>6</v>
      </c>
      <c r="AG11" s="50">
        <v>3</v>
      </c>
      <c r="AH11" s="50">
        <v>32</v>
      </c>
      <c r="AI11" s="50">
        <v>0</v>
      </c>
      <c r="AQ11" s="76" t="s">
        <v>98</v>
      </c>
      <c r="AR11" s="50" t="s">
        <v>99</v>
      </c>
      <c r="AS11" s="76">
        <v>2</v>
      </c>
      <c r="AT11" s="50" t="s">
        <v>91</v>
      </c>
      <c r="AU11" s="76">
        <v>0</v>
      </c>
    </row>
    <row r="12" spans="1:47" x14ac:dyDescent="0.25">
      <c r="A12" s="50" t="s">
        <v>100</v>
      </c>
      <c r="B12" s="50">
        <v>5</v>
      </c>
      <c r="C12" s="50">
        <v>0</v>
      </c>
      <c r="D12" s="50">
        <v>25</v>
      </c>
      <c r="E12" s="50">
        <v>0</v>
      </c>
      <c r="G12" s="50" t="s">
        <v>101</v>
      </c>
      <c r="H12" s="50">
        <v>3</v>
      </c>
      <c r="I12" s="50">
        <v>4</v>
      </c>
      <c r="J12" s="50">
        <v>40</v>
      </c>
      <c r="K12" s="50">
        <v>0</v>
      </c>
      <c r="M12" s="50" t="s">
        <v>102</v>
      </c>
      <c r="N12" s="50">
        <v>5</v>
      </c>
      <c r="O12" s="50">
        <v>1</v>
      </c>
      <c r="P12" s="50">
        <v>10</v>
      </c>
      <c r="Q12" s="50">
        <v>0</v>
      </c>
      <c r="S12" s="50" t="s">
        <v>103</v>
      </c>
      <c r="T12" s="50">
        <v>8</v>
      </c>
      <c r="U12" s="50">
        <v>4</v>
      </c>
      <c r="V12" s="50">
        <v>20</v>
      </c>
      <c r="W12" s="50">
        <v>0</v>
      </c>
      <c r="Y12" s="50" t="s">
        <v>104</v>
      </c>
      <c r="Z12" s="50">
        <v>4</v>
      </c>
      <c r="AA12" s="50">
        <v>6</v>
      </c>
      <c r="AB12" s="50">
        <v>4</v>
      </c>
      <c r="AC12" s="50">
        <v>0</v>
      </c>
      <c r="AE12" s="50" t="s">
        <v>105</v>
      </c>
      <c r="AF12" s="50">
        <v>5</v>
      </c>
      <c r="AG12" s="50">
        <v>1</v>
      </c>
      <c r="AH12" s="50">
        <v>0</v>
      </c>
      <c r="AI12" s="50">
        <v>0</v>
      </c>
      <c r="AQ12" s="76" t="s">
        <v>106</v>
      </c>
      <c r="AR12" s="76">
        <v>7</v>
      </c>
      <c r="AS12" s="76">
        <v>0</v>
      </c>
      <c r="AT12" s="76">
        <v>25</v>
      </c>
      <c r="AU12" s="76">
        <v>0</v>
      </c>
    </row>
    <row r="13" spans="1:47" x14ac:dyDescent="0.25">
      <c r="A13" s="50" t="s">
        <v>107</v>
      </c>
      <c r="B13" s="80" t="s">
        <v>108</v>
      </c>
      <c r="C13" s="50">
        <v>2</v>
      </c>
      <c r="D13" s="50">
        <v>0</v>
      </c>
      <c r="E13" s="50">
        <v>0</v>
      </c>
      <c r="G13" s="50" t="s">
        <v>109</v>
      </c>
      <c r="H13" s="50">
        <v>3</v>
      </c>
      <c r="I13" s="50">
        <v>1</v>
      </c>
      <c r="J13" s="50">
        <v>6</v>
      </c>
      <c r="K13" s="50">
        <v>8</v>
      </c>
      <c r="M13" s="50" t="s">
        <v>110</v>
      </c>
      <c r="N13" s="50">
        <v>8</v>
      </c>
      <c r="O13" s="50">
        <v>3</v>
      </c>
      <c r="P13" s="50">
        <v>40</v>
      </c>
      <c r="Q13" s="50">
        <v>0</v>
      </c>
      <c r="S13" s="50" t="s">
        <v>111</v>
      </c>
      <c r="T13" s="50">
        <v>8</v>
      </c>
      <c r="U13" s="50">
        <v>4</v>
      </c>
      <c r="V13" s="50">
        <v>30</v>
      </c>
      <c r="W13" s="50">
        <v>0</v>
      </c>
      <c r="Y13" s="50" t="s">
        <v>112</v>
      </c>
      <c r="Z13" s="50">
        <v>0</v>
      </c>
      <c r="AA13" s="50">
        <v>10</v>
      </c>
      <c r="AB13" s="50">
        <v>0</v>
      </c>
      <c r="AC13" s="50">
        <v>0</v>
      </c>
      <c r="AE13" s="50" t="s">
        <v>113</v>
      </c>
      <c r="AF13" s="50">
        <v>4</v>
      </c>
      <c r="AG13" s="50">
        <v>2</v>
      </c>
      <c r="AH13" s="50">
        <v>32</v>
      </c>
      <c r="AI13" s="50">
        <v>5</v>
      </c>
      <c r="AQ13" s="76" t="s">
        <v>114</v>
      </c>
      <c r="AR13" s="80" t="s">
        <v>115</v>
      </c>
      <c r="AS13" s="76">
        <v>2</v>
      </c>
      <c r="AT13" s="76">
        <v>10</v>
      </c>
      <c r="AU13" s="76">
        <v>0</v>
      </c>
    </row>
    <row r="14" spans="1:47" x14ac:dyDescent="0.25">
      <c r="A14" s="50" t="s">
        <v>116</v>
      </c>
      <c r="B14" s="50">
        <v>6</v>
      </c>
      <c r="C14" s="50">
        <v>1</v>
      </c>
      <c r="D14" s="50">
        <v>14</v>
      </c>
      <c r="E14" s="50">
        <v>10</v>
      </c>
      <c r="G14" s="50" t="s">
        <v>117</v>
      </c>
      <c r="H14" s="50">
        <v>3</v>
      </c>
      <c r="I14" s="50">
        <v>2</v>
      </c>
      <c r="J14" s="50">
        <v>6</v>
      </c>
      <c r="K14" s="50">
        <v>0</v>
      </c>
      <c r="M14" s="50" t="s">
        <v>118</v>
      </c>
      <c r="N14" s="50">
        <v>3</v>
      </c>
      <c r="O14" s="50">
        <v>2</v>
      </c>
      <c r="P14" s="50">
        <v>-25</v>
      </c>
      <c r="Q14" s="50">
        <v>0</v>
      </c>
      <c r="S14" s="50" t="s">
        <v>119</v>
      </c>
      <c r="T14" s="50" t="s">
        <v>120</v>
      </c>
      <c r="U14" s="50">
        <v>5</v>
      </c>
      <c r="V14" s="50" t="s">
        <v>121</v>
      </c>
      <c r="W14" s="50">
        <v>0</v>
      </c>
      <c r="Y14" s="50" t="s">
        <v>122</v>
      </c>
      <c r="Z14" s="50">
        <v>12</v>
      </c>
      <c r="AA14" s="50">
        <v>4</v>
      </c>
      <c r="AB14" s="50">
        <v>30</v>
      </c>
      <c r="AC14" s="50">
        <v>2</v>
      </c>
      <c r="AE14" s="50" t="s">
        <v>123</v>
      </c>
      <c r="AF14" s="50">
        <v>3</v>
      </c>
      <c r="AG14" s="50">
        <v>3</v>
      </c>
      <c r="AH14" s="50">
        <v>80</v>
      </c>
      <c r="AI14" s="50">
        <v>0</v>
      </c>
      <c r="AQ14" s="76" t="s">
        <v>124</v>
      </c>
      <c r="AR14" s="50">
        <v>8</v>
      </c>
      <c r="AS14" s="76">
        <v>1</v>
      </c>
      <c r="AT14" s="76">
        <v>14</v>
      </c>
      <c r="AU14" s="76">
        <v>10</v>
      </c>
    </row>
    <row r="15" spans="1:47" x14ac:dyDescent="0.25">
      <c r="A15" s="50" t="s">
        <v>125</v>
      </c>
      <c r="B15" s="50">
        <v>3</v>
      </c>
      <c r="C15" s="50">
        <v>1</v>
      </c>
      <c r="D15" s="50">
        <v>0</v>
      </c>
      <c r="E15" s="50">
        <v>0</v>
      </c>
      <c r="G15" s="50" t="s">
        <v>126</v>
      </c>
      <c r="H15" s="50">
        <v>8</v>
      </c>
      <c r="I15" s="50">
        <v>4</v>
      </c>
      <c r="J15" s="50">
        <v>0</v>
      </c>
      <c r="K15" s="50">
        <v>2</v>
      </c>
      <c r="M15" s="50" t="s">
        <v>127</v>
      </c>
      <c r="N15" s="50">
        <v>1</v>
      </c>
      <c r="O15" s="50">
        <v>3</v>
      </c>
      <c r="P15" s="50">
        <v>22</v>
      </c>
      <c r="Q15" s="50">
        <v>0</v>
      </c>
      <c r="S15" s="50" t="s">
        <v>128</v>
      </c>
      <c r="T15" s="50">
        <v>6</v>
      </c>
      <c r="U15" s="50">
        <v>3</v>
      </c>
      <c r="V15" s="50">
        <v>20</v>
      </c>
      <c r="W15" s="50">
        <v>15</v>
      </c>
      <c r="Y15" s="50" t="s">
        <v>129</v>
      </c>
      <c r="Z15" s="50">
        <v>3</v>
      </c>
      <c r="AA15" s="50">
        <v>1</v>
      </c>
      <c r="AB15" s="50">
        <v>0</v>
      </c>
      <c r="AC15" s="50">
        <v>0</v>
      </c>
      <c r="AE15" s="50" t="s">
        <v>130</v>
      </c>
      <c r="AF15" s="50">
        <v>0</v>
      </c>
      <c r="AG15" s="50">
        <v>5</v>
      </c>
      <c r="AH15" s="50">
        <v>0</v>
      </c>
      <c r="AI15" s="50">
        <v>0</v>
      </c>
      <c r="AQ15" s="76" t="s">
        <v>131</v>
      </c>
      <c r="AR15" s="50">
        <v>6</v>
      </c>
      <c r="AS15" s="76">
        <v>2</v>
      </c>
      <c r="AT15" s="76">
        <v>0</v>
      </c>
      <c r="AU15" s="76">
        <v>0</v>
      </c>
    </row>
    <row r="16" spans="1:47" x14ac:dyDescent="0.25">
      <c r="A16" s="50" t="s">
        <v>132</v>
      </c>
      <c r="B16" s="50">
        <v>5</v>
      </c>
      <c r="C16" s="50">
        <v>0</v>
      </c>
      <c r="D16" s="50">
        <v>0</v>
      </c>
      <c r="E16" s="50">
        <v>0</v>
      </c>
      <c r="G16" s="50" t="s">
        <v>133</v>
      </c>
      <c r="H16" s="50">
        <v>3</v>
      </c>
      <c r="I16" s="50">
        <v>1</v>
      </c>
      <c r="J16" s="50">
        <v>0</v>
      </c>
      <c r="K16" s="50">
        <v>5</v>
      </c>
      <c r="M16" s="50" t="s">
        <v>134</v>
      </c>
      <c r="N16" s="50">
        <v>15</v>
      </c>
      <c r="O16" s="50">
        <v>3</v>
      </c>
      <c r="P16" s="50">
        <v>30</v>
      </c>
      <c r="Q16" s="50">
        <v>2</v>
      </c>
      <c r="S16" s="50" t="s">
        <v>135</v>
      </c>
      <c r="T16" s="50">
        <v>4</v>
      </c>
      <c r="U16" s="50">
        <v>4</v>
      </c>
      <c r="V16" s="50">
        <v>10</v>
      </c>
      <c r="W16" s="50">
        <v>0</v>
      </c>
      <c r="Y16" s="50" t="s">
        <v>136</v>
      </c>
      <c r="Z16" s="50" t="s">
        <v>137</v>
      </c>
      <c r="AA16" s="50">
        <v>10</v>
      </c>
      <c r="AB16" s="50" t="s">
        <v>91</v>
      </c>
      <c r="AC16" s="50">
        <v>0</v>
      </c>
      <c r="AE16" s="50" t="s">
        <v>138</v>
      </c>
      <c r="AF16" s="50">
        <v>8</v>
      </c>
      <c r="AG16" s="50">
        <v>2</v>
      </c>
      <c r="AH16" s="50">
        <v>15</v>
      </c>
      <c r="AI16" s="50">
        <v>0</v>
      </c>
      <c r="AQ16" s="76" t="s">
        <v>139</v>
      </c>
      <c r="AR16" s="50">
        <v>6</v>
      </c>
      <c r="AS16" s="76">
        <v>0</v>
      </c>
      <c r="AT16" s="76">
        <v>5</v>
      </c>
      <c r="AU16" s="76">
        <v>0</v>
      </c>
    </row>
    <row r="17" spans="1:47" x14ac:dyDescent="0.25">
      <c r="A17" s="50" t="s">
        <v>140</v>
      </c>
      <c r="B17" s="50">
        <v>1</v>
      </c>
      <c r="C17" s="50">
        <v>1</v>
      </c>
      <c r="D17" s="50">
        <v>0</v>
      </c>
      <c r="E17" s="50">
        <v>0</v>
      </c>
      <c r="G17" s="50" t="s">
        <v>141</v>
      </c>
      <c r="H17" s="50">
        <v>3</v>
      </c>
      <c r="I17" s="50">
        <v>1</v>
      </c>
      <c r="J17" s="50">
        <v>12</v>
      </c>
      <c r="K17" s="50">
        <v>2</v>
      </c>
      <c r="M17" s="50" t="s">
        <v>142</v>
      </c>
      <c r="N17" s="50">
        <v>6</v>
      </c>
      <c r="O17" s="50">
        <v>2</v>
      </c>
      <c r="P17" s="50">
        <v>25</v>
      </c>
      <c r="Q17" s="50">
        <v>10</v>
      </c>
      <c r="S17" s="50" t="s">
        <v>143</v>
      </c>
      <c r="T17" s="50">
        <v>10</v>
      </c>
      <c r="U17" s="50">
        <v>4</v>
      </c>
      <c r="V17" s="50">
        <v>55</v>
      </c>
      <c r="W17" s="50">
        <v>0</v>
      </c>
      <c r="Y17" s="50" t="s">
        <v>144</v>
      </c>
      <c r="Z17" s="50">
        <v>8</v>
      </c>
      <c r="AA17" s="50">
        <v>0</v>
      </c>
      <c r="AB17" s="50">
        <v>8</v>
      </c>
      <c r="AC17" s="50">
        <v>0</v>
      </c>
      <c r="AE17" s="50" t="s">
        <v>145</v>
      </c>
      <c r="AF17" s="50">
        <v>0</v>
      </c>
      <c r="AG17" s="50">
        <v>5</v>
      </c>
      <c r="AH17" s="50">
        <v>0</v>
      </c>
      <c r="AI17" s="50">
        <v>0</v>
      </c>
      <c r="AQ17" s="50" t="s">
        <v>146</v>
      </c>
      <c r="AR17" s="50">
        <v>2</v>
      </c>
      <c r="AS17" s="50">
        <v>1</v>
      </c>
      <c r="AT17" s="50">
        <v>10</v>
      </c>
      <c r="AU17" s="50">
        <v>0</v>
      </c>
    </row>
    <row r="18" spans="1:47" x14ac:dyDescent="0.25">
      <c r="A18" s="50" t="s">
        <v>147</v>
      </c>
      <c r="B18" s="50">
        <v>3</v>
      </c>
      <c r="C18" s="50">
        <v>0</v>
      </c>
      <c r="D18" s="50">
        <v>10</v>
      </c>
      <c r="E18" s="50">
        <v>5</v>
      </c>
      <c r="G18" s="50" t="s">
        <v>148</v>
      </c>
      <c r="H18" s="50">
        <v>2</v>
      </c>
      <c r="I18" s="50">
        <v>1</v>
      </c>
      <c r="J18" s="50">
        <v>5</v>
      </c>
      <c r="K18" s="50">
        <v>0</v>
      </c>
      <c r="M18" s="50" t="s">
        <v>149</v>
      </c>
      <c r="N18" s="50">
        <v>8</v>
      </c>
      <c r="O18" s="50">
        <v>3</v>
      </c>
      <c r="P18" s="50">
        <v>15</v>
      </c>
      <c r="Q18" s="50">
        <v>0</v>
      </c>
      <c r="S18" s="50" t="s">
        <v>150</v>
      </c>
      <c r="T18" s="50" t="s">
        <v>151</v>
      </c>
      <c r="U18" s="50">
        <v>7</v>
      </c>
      <c r="V18" s="50" t="s">
        <v>152</v>
      </c>
      <c r="W18" s="50">
        <v>0</v>
      </c>
      <c r="Y18" s="50" t="s">
        <v>153</v>
      </c>
      <c r="Z18" s="50">
        <v>8</v>
      </c>
      <c r="AA18" s="50">
        <v>6</v>
      </c>
      <c r="AB18" s="50">
        <v>20</v>
      </c>
      <c r="AC18" s="50">
        <v>0</v>
      </c>
      <c r="AE18" s="50" t="s">
        <v>154</v>
      </c>
      <c r="AF18" s="50">
        <v>6</v>
      </c>
      <c r="AG18" s="50">
        <v>5</v>
      </c>
      <c r="AH18" s="50">
        <v>10</v>
      </c>
      <c r="AI18" s="50">
        <v>5</v>
      </c>
    </row>
    <row r="19" spans="1:47" x14ac:dyDescent="0.25">
      <c r="A19" s="50" t="s">
        <v>155</v>
      </c>
      <c r="B19" s="50">
        <v>3</v>
      </c>
      <c r="C19" s="50">
        <v>1</v>
      </c>
      <c r="D19" s="50">
        <v>12</v>
      </c>
      <c r="E19" s="50">
        <v>10</v>
      </c>
      <c r="G19" s="50" t="s">
        <v>156</v>
      </c>
      <c r="H19" s="50">
        <v>2</v>
      </c>
      <c r="I19" s="50">
        <v>1</v>
      </c>
      <c r="J19" s="50">
        <v>45</v>
      </c>
      <c r="K19" s="50">
        <v>10</v>
      </c>
      <c r="M19" s="50" t="s">
        <v>157</v>
      </c>
      <c r="N19" s="50">
        <v>8</v>
      </c>
      <c r="O19" s="50">
        <v>0</v>
      </c>
      <c r="P19" s="50">
        <v>30</v>
      </c>
      <c r="Q19" s="50">
        <v>0</v>
      </c>
      <c r="S19" s="50" t="s">
        <v>158</v>
      </c>
      <c r="T19" s="50">
        <v>7</v>
      </c>
      <c r="U19" s="50">
        <v>8</v>
      </c>
      <c r="V19" s="50">
        <v>5</v>
      </c>
      <c r="W19" s="50">
        <v>20</v>
      </c>
      <c r="Y19" s="50" t="s">
        <v>159</v>
      </c>
      <c r="Z19" s="50" t="s">
        <v>120</v>
      </c>
      <c r="AA19" s="50">
        <v>5</v>
      </c>
      <c r="AB19" s="50" t="s">
        <v>121</v>
      </c>
      <c r="AC19" s="50">
        <v>0</v>
      </c>
      <c r="AE19" s="50" t="s">
        <v>160</v>
      </c>
      <c r="AF19" s="50">
        <v>3</v>
      </c>
      <c r="AG19" s="50">
        <v>0</v>
      </c>
      <c r="AH19" s="50">
        <v>25</v>
      </c>
      <c r="AI19" s="50">
        <v>5</v>
      </c>
    </row>
    <row r="20" spans="1:47" x14ac:dyDescent="0.25">
      <c r="A20" s="50" t="s">
        <v>161</v>
      </c>
      <c r="B20" s="50">
        <v>3</v>
      </c>
      <c r="C20" s="50">
        <v>3</v>
      </c>
      <c r="D20" s="50">
        <v>0</v>
      </c>
      <c r="E20" s="50">
        <v>25</v>
      </c>
      <c r="G20" s="50" t="s">
        <v>162</v>
      </c>
      <c r="H20" s="50">
        <v>2</v>
      </c>
      <c r="I20" s="50">
        <v>1</v>
      </c>
      <c r="J20" s="50">
        <v>15</v>
      </c>
      <c r="K20" s="50">
        <v>0</v>
      </c>
      <c r="L20" s="50" t="s">
        <v>163</v>
      </c>
      <c r="M20" s="50" t="s">
        <v>164</v>
      </c>
      <c r="N20" s="50">
        <v>10</v>
      </c>
      <c r="O20" s="50">
        <v>0</v>
      </c>
      <c r="P20" s="50">
        <v>10</v>
      </c>
      <c r="Q20" s="50">
        <v>0</v>
      </c>
      <c r="S20" s="50" t="s">
        <v>165</v>
      </c>
      <c r="T20" s="50">
        <v>4</v>
      </c>
      <c r="U20" s="50">
        <v>4</v>
      </c>
      <c r="V20" s="50">
        <v>20</v>
      </c>
      <c r="W20" s="50">
        <v>0</v>
      </c>
      <c r="Y20" s="50" t="s">
        <v>166</v>
      </c>
      <c r="Z20" s="50">
        <v>2</v>
      </c>
      <c r="AA20" s="50">
        <v>5</v>
      </c>
      <c r="AB20" s="50">
        <v>10</v>
      </c>
      <c r="AC20" s="50">
        <v>8</v>
      </c>
      <c r="AE20" s="50" t="s">
        <v>167</v>
      </c>
      <c r="AF20" s="50">
        <v>4</v>
      </c>
      <c r="AG20" s="50">
        <v>1</v>
      </c>
      <c r="AH20" s="50">
        <v>40</v>
      </c>
      <c r="AI20" s="50">
        <v>0</v>
      </c>
    </row>
    <row r="21" spans="1:47" x14ac:dyDescent="0.25">
      <c r="A21" s="50" t="s">
        <v>168</v>
      </c>
      <c r="B21" s="50">
        <v>3</v>
      </c>
      <c r="C21" s="50">
        <v>4</v>
      </c>
      <c r="D21" s="50">
        <v>8</v>
      </c>
      <c r="E21" s="50">
        <v>15</v>
      </c>
      <c r="G21" s="50" t="s">
        <v>169</v>
      </c>
      <c r="H21" s="50">
        <v>1</v>
      </c>
      <c r="I21" s="50">
        <v>2</v>
      </c>
      <c r="J21" s="50">
        <v>0</v>
      </c>
      <c r="K21" s="50">
        <v>0</v>
      </c>
      <c r="M21" s="50" t="s">
        <v>170</v>
      </c>
      <c r="N21" s="50">
        <v>12</v>
      </c>
      <c r="O21" s="50">
        <v>0</v>
      </c>
      <c r="P21" s="50">
        <v>-20</v>
      </c>
      <c r="Q21" s="50">
        <v>0</v>
      </c>
      <c r="S21" s="50" t="s">
        <v>171</v>
      </c>
      <c r="T21" s="50">
        <v>3</v>
      </c>
      <c r="U21" s="50">
        <v>1</v>
      </c>
      <c r="V21" s="50">
        <v>5</v>
      </c>
      <c r="W21" s="50">
        <v>5</v>
      </c>
      <c r="Y21" s="50" t="s">
        <v>172</v>
      </c>
      <c r="Z21" s="50">
        <v>4</v>
      </c>
      <c r="AA21" s="50">
        <v>3</v>
      </c>
      <c r="AB21" s="50">
        <v>25</v>
      </c>
      <c r="AC21" s="50">
        <v>0</v>
      </c>
      <c r="AE21" s="50" t="s">
        <v>173</v>
      </c>
      <c r="AF21" s="50">
        <v>4</v>
      </c>
      <c r="AG21" s="50">
        <v>1</v>
      </c>
      <c r="AH21" s="50">
        <v>50</v>
      </c>
      <c r="AI21" s="50">
        <v>0</v>
      </c>
    </row>
    <row r="22" spans="1:47" x14ac:dyDescent="0.25">
      <c r="A22" s="50" t="s">
        <v>174</v>
      </c>
      <c r="B22" s="50">
        <v>2</v>
      </c>
      <c r="C22" s="50">
        <v>0</v>
      </c>
      <c r="D22" s="50">
        <v>5</v>
      </c>
      <c r="E22" s="50">
        <v>15</v>
      </c>
      <c r="G22" s="50" t="s">
        <v>175</v>
      </c>
      <c r="H22" s="50">
        <v>7</v>
      </c>
      <c r="I22" s="50">
        <v>2</v>
      </c>
      <c r="J22" s="50">
        <v>25</v>
      </c>
      <c r="K22" s="50">
        <v>0</v>
      </c>
      <c r="M22" s="50" t="s">
        <v>176</v>
      </c>
      <c r="N22" s="50" t="s">
        <v>120</v>
      </c>
      <c r="O22" s="50">
        <v>3</v>
      </c>
      <c r="P22" s="50" t="s">
        <v>121</v>
      </c>
      <c r="Q22" s="50">
        <v>0</v>
      </c>
      <c r="S22" s="50" t="s">
        <v>177</v>
      </c>
      <c r="T22" s="50">
        <v>2</v>
      </c>
      <c r="U22" s="50">
        <v>4</v>
      </c>
      <c r="V22" s="50">
        <v>10</v>
      </c>
      <c r="W22" s="50">
        <v>0</v>
      </c>
      <c r="Y22" s="50" t="s">
        <v>178</v>
      </c>
      <c r="Z22" s="50" t="s">
        <v>179</v>
      </c>
      <c r="AA22" s="50">
        <v>6</v>
      </c>
      <c r="AB22" s="50" t="s">
        <v>180</v>
      </c>
      <c r="AC22" s="50">
        <v>0</v>
      </c>
      <c r="AE22" s="50" t="s">
        <v>181</v>
      </c>
      <c r="AF22" s="50">
        <v>3</v>
      </c>
      <c r="AG22" s="50">
        <v>0</v>
      </c>
      <c r="AH22" s="50">
        <v>25</v>
      </c>
      <c r="AI22" s="50">
        <v>8</v>
      </c>
    </row>
    <row r="23" spans="1:47" x14ac:dyDescent="0.25">
      <c r="A23" s="50" t="s">
        <v>182</v>
      </c>
      <c r="B23" s="50">
        <v>2</v>
      </c>
      <c r="C23" s="50">
        <v>0</v>
      </c>
      <c r="D23" s="50">
        <v>0</v>
      </c>
      <c r="E23" s="50">
        <v>10</v>
      </c>
      <c r="G23" s="50" t="s">
        <v>183</v>
      </c>
      <c r="H23" s="50">
        <v>8</v>
      </c>
      <c r="I23" s="50">
        <v>3</v>
      </c>
      <c r="J23" s="50">
        <v>40</v>
      </c>
      <c r="K23" s="50">
        <v>0</v>
      </c>
      <c r="M23" s="50" t="s">
        <v>184</v>
      </c>
      <c r="N23" s="50" t="s">
        <v>120</v>
      </c>
      <c r="O23" s="50">
        <v>3</v>
      </c>
      <c r="P23" s="50" t="s">
        <v>185</v>
      </c>
      <c r="Q23" s="50">
        <v>0</v>
      </c>
      <c r="S23" s="50" t="s">
        <v>186</v>
      </c>
      <c r="T23" s="50">
        <v>10</v>
      </c>
      <c r="U23" s="50">
        <v>0</v>
      </c>
      <c r="V23" s="50">
        <v>-10</v>
      </c>
      <c r="W23" s="50">
        <v>0</v>
      </c>
      <c r="Y23" s="50" t="s">
        <v>187</v>
      </c>
      <c r="Z23" s="50">
        <v>1</v>
      </c>
      <c r="AA23" s="50">
        <v>0</v>
      </c>
      <c r="AB23" s="50">
        <v>50</v>
      </c>
      <c r="AC23" s="50">
        <v>0</v>
      </c>
      <c r="AE23" s="50" t="s">
        <v>188</v>
      </c>
      <c r="AF23" s="50">
        <v>4</v>
      </c>
      <c r="AG23" s="50">
        <v>8</v>
      </c>
      <c r="AH23" s="50">
        <v>0</v>
      </c>
      <c r="AI23" s="50">
        <v>0</v>
      </c>
    </row>
    <row r="24" spans="1:47" x14ac:dyDescent="0.25">
      <c r="A24" s="50" t="s">
        <v>189</v>
      </c>
      <c r="B24" s="50">
        <v>3</v>
      </c>
      <c r="C24" s="50">
        <v>1</v>
      </c>
      <c r="D24" s="50">
        <v>5</v>
      </c>
      <c r="E24" s="50">
        <v>5</v>
      </c>
      <c r="G24" s="50" t="s">
        <v>190</v>
      </c>
      <c r="H24" s="50">
        <v>13</v>
      </c>
      <c r="I24" s="50">
        <v>0</v>
      </c>
      <c r="J24" s="50">
        <v>40</v>
      </c>
      <c r="K24" s="50">
        <v>0</v>
      </c>
      <c r="M24" s="50" t="s">
        <v>191</v>
      </c>
      <c r="N24" s="50" t="s">
        <v>120</v>
      </c>
      <c r="O24" s="50">
        <v>3</v>
      </c>
      <c r="P24" s="50" t="s">
        <v>185</v>
      </c>
      <c r="Q24" s="50">
        <v>0</v>
      </c>
      <c r="S24" s="50" t="s">
        <v>192</v>
      </c>
      <c r="T24" s="50">
        <v>8</v>
      </c>
      <c r="U24" s="50">
        <v>5</v>
      </c>
      <c r="V24" s="50">
        <v>0</v>
      </c>
      <c r="W24" s="50">
        <v>0</v>
      </c>
      <c r="Y24" s="50" t="s">
        <v>193</v>
      </c>
      <c r="Z24" s="50">
        <v>3</v>
      </c>
      <c r="AA24" s="50">
        <v>0</v>
      </c>
      <c r="AB24" s="50">
        <v>10</v>
      </c>
      <c r="AC24" s="50">
        <v>0</v>
      </c>
      <c r="AE24" s="50" t="s">
        <v>194</v>
      </c>
      <c r="AF24" s="104" t="s">
        <v>500</v>
      </c>
      <c r="AG24" s="50">
        <v>2</v>
      </c>
      <c r="AH24" s="105" t="s">
        <v>501</v>
      </c>
      <c r="AI24" s="50">
        <v>5</v>
      </c>
    </row>
    <row r="25" spans="1:47" x14ac:dyDescent="0.25">
      <c r="A25" s="50" t="s">
        <v>195</v>
      </c>
      <c r="B25" s="50">
        <v>4</v>
      </c>
      <c r="C25" s="50">
        <v>1</v>
      </c>
      <c r="D25" s="50">
        <v>10</v>
      </c>
      <c r="E25" s="50">
        <v>3</v>
      </c>
      <c r="G25" s="50" t="s">
        <v>196</v>
      </c>
      <c r="H25" s="50">
        <v>6</v>
      </c>
      <c r="I25" s="50">
        <v>3</v>
      </c>
      <c r="J25" s="50">
        <v>30</v>
      </c>
      <c r="K25" s="50">
        <v>0</v>
      </c>
      <c r="M25" s="50" t="s">
        <v>197</v>
      </c>
      <c r="N25" s="50" t="s">
        <v>120</v>
      </c>
      <c r="O25" s="50">
        <v>3</v>
      </c>
      <c r="P25" s="50" t="s">
        <v>185</v>
      </c>
      <c r="Q25" s="50">
        <v>0</v>
      </c>
      <c r="S25" s="50" t="s">
        <v>198</v>
      </c>
      <c r="T25" s="50">
        <v>8</v>
      </c>
      <c r="U25" s="50">
        <v>3</v>
      </c>
      <c r="V25" s="50">
        <v>10</v>
      </c>
      <c r="W25" s="50">
        <v>0</v>
      </c>
      <c r="Y25" s="50" t="s">
        <v>199</v>
      </c>
      <c r="Z25" s="50" t="s">
        <v>200</v>
      </c>
      <c r="AA25" s="50" t="s">
        <v>99</v>
      </c>
      <c r="AB25" s="50">
        <v>30</v>
      </c>
      <c r="AC25" s="50">
        <v>5</v>
      </c>
      <c r="AE25" s="50" t="s">
        <v>201</v>
      </c>
      <c r="AF25" s="50">
        <v>0</v>
      </c>
      <c r="AG25" s="50">
        <v>0</v>
      </c>
      <c r="AH25" s="50">
        <v>0</v>
      </c>
      <c r="AI25" s="50">
        <v>0</v>
      </c>
    </row>
    <row r="26" spans="1:47" x14ac:dyDescent="0.25">
      <c r="A26" s="50" t="s">
        <v>202</v>
      </c>
      <c r="B26" s="50">
        <v>8</v>
      </c>
      <c r="C26" s="50">
        <v>3</v>
      </c>
      <c r="D26" s="50">
        <v>5</v>
      </c>
      <c r="E26" s="50">
        <v>3</v>
      </c>
      <c r="G26" s="50" t="s">
        <v>203</v>
      </c>
      <c r="H26" s="50">
        <v>12</v>
      </c>
      <c r="I26" s="50">
        <v>0</v>
      </c>
      <c r="J26" s="50">
        <v>30</v>
      </c>
      <c r="K26" s="50">
        <v>0</v>
      </c>
      <c r="M26" s="50" t="s">
        <v>204</v>
      </c>
      <c r="N26" s="50" t="s">
        <v>90</v>
      </c>
      <c r="O26" s="50">
        <v>3</v>
      </c>
      <c r="P26" s="75">
        <v>0</v>
      </c>
      <c r="Q26" s="50">
        <v>0</v>
      </c>
      <c r="S26" s="50" t="s">
        <v>205</v>
      </c>
      <c r="T26" s="50">
        <v>3</v>
      </c>
      <c r="U26" s="50">
        <v>3</v>
      </c>
      <c r="V26" s="50">
        <v>0</v>
      </c>
      <c r="W26" s="50">
        <v>24</v>
      </c>
      <c r="Y26" s="50" t="s">
        <v>206</v>
      </c>
      <c r="Z26" s="50">
        <v>8</v>
      </c>
      <c r="AA26" s="50">
        <v>6</v>
      </c>
      <c r="AB26" s="50">
        <v>0</v>
      </c>
      <c r="AC26" s="50">
        <v>0</v>
      </c>
      <c r="AE26" s="50" t="s">
        <v>207</v>
      </c>
      <c r="AF26" s="50">
        <v>500</v>
      </c>
      <c r="AG26" s="50">
        <v>50</v>
      </c>
      <c r="AH26" s="50">
        <v>0</v>
      </c>
      <c r="AI26" s="50">
        <v>0</v>
      </c>
    </row>
    <row r="27" spans="1:47" x14ac:dyDescent="0.25">
      <c r="A27" s="50" t="s">
        <v>208</v>
      </c>
      <c r="B27" s="50">
        <v>3</v>
      </c>
      <c r="C27" s="50">
        <v>2</v>
      </c>
      <c r="D27" s="50">
        <v>10</v>
      </c>
      <c r="E27" s="50">
        <v>3</v>
      </c>
      <c r="G27" s="50" t="s">
        <v>209</v>
      </c>
      <c r="H27" s="50">
        <v>5</v>
      </c>
      <c r="I27" s="50">
        <v>0</v>
      </c>
      <c r="J27" s="50">
        <v>-20</v>
      </c>
      <c r="K27" s="50">
        <v>0</v>
      </c>
      <c r="M27" s="50" t="s">
        <v>210</v>
      </c>
      <c r="N27" s="50">
        <v>5</v>
      </c>
      <c r="O27" s="50">
        <v>2</v>
      </c>
      <c r="P27" s="50">
        <v>20</v>
      </c>
      <c r="Q27" s="50">
        <v>10</v>
      </c>
      <c r="S27" s="50" t="s">
        <v>211</v>
      </c>
      <c r="T27" s="50">
        <v>1</v>
      </c>
      <c r="U27" s="50">
        <v>3</v>
      </c>
      <c r="V27" s="50">
        <v>1</v>
      </c>
      <c r="W27" s="50">
        <v>1</v>
      </c>
      <c r="AE27" s="50" t="s">
        <v>212</v>
      </c>
      <c r="AF27" s="50">
        <v>3</v>
      </c>
      <c r="AG27" s="50">
        <v>4</v>
      </c>
      <c r="AH27" s="50">
        <v>30</v>
      </c>
      <c r="AI27" s="50">
        <v>25</v>
      </c>
    </row>
    <row r="28" spans="1:47" x14ac:dyDescent="0.25">
      <c r="A28" s="50" t="s">
        <v>213</v>
      </c>
      <c r="B28" s="50">
        <v>3</v>
      </c>
      <c r="C28" s="50">
        <v>1</v>
      </c>
      <c r="D28" s="50">
        <v>10</v>
      </c>
      <c r="E28" s="50">
        <v>10</v>
      </c>
      <c r="G28" s="50" t="s">
        <v>214</v>
      </c>
      <c r="H28" s="50">
        <v>4</v>
      </c>
      <c r="I28" s="50">
        <v>1</v>
      </c>
      <c r="J28" s="50">
        <v>12</v>
      </c>
      <c r="K28" s="50">
        <v>0</v>
      </c>
      <c r="M28" s="50" t="s">
        <v>215</v>
      </c>
      <c r="N28" s="50">
        <v>4</v>
      </c>
      <c r="O28" s="50">
        <v>4</v>
      </c>
      <c r="P28" s="50">
        <v>40</v>
      </c>
      <c r="Q28" s="50">
        <v>0</v>
      </c>
      <c r="S28" s="50" t="s">
        <v>216</v>
      </c>
      <c r="T28" s="50">
        <v>2</v>
      </c>
      <c r="U28" s="50">
        <v>1</v>
      </c>
      <c r="V28" s="50">
        <v>0</v>
      </c>
      <c r="W28" s="50">
        <v>30</v>
      </c>
      <c r="AE28" s="50" t="s">
        <v>217</v>
      </c>
      <c r="AF28" s="50">
        <v>0</v>
      </c>
      <c r="AG28" s="50">
        <v>4</v>
      </c>
      <c r="AH28" s="50">
        <v>0</v>
      </c>
      <c r="AI28" s="50">
        <v>0</v>
      </c>
    </row>
    <row r="29" spans="1:47" x14ac:dyDescent="0.25">
      <c r="A29" s="50" t="s">
        <v>218</v>
      </c>
      <c r="B29" s="50">
        <v>2</v>
      </c>
      <c r="C29" s="50">
        <v>1</v>
      </c>
      <c r="D29" s="50">
        <v>0</v>
      </c>
      <c r="E29" s="50">
        <v>5</v>
      </c>
      <c r="G29" s="50" t="s">
        <v>219</v>
      </c>
      <c r="H29" s="50" t="s">
        <v>220</v>
      </c>
      <c r="I29" s="50">
        <v>2</v>
      </c>
      <c r="J29" s="50" t="s">
        <v>91</v>
      </c>
      <c r="K29" s="50">
        <v>0</v>
      </c>
      <c r="M29" s="50" t="s">
        <v>221</v>
      </c>
      <c r="N29" s="50">
        <v>4</v>
      </c>
      <c r="O29" s="50">
        <v>3</v>
      </c>
      <c r="P29" s="50">
        <v>30</v>
      </c>
      <c r="Q29" s="50">
        <v>10</v>
      </c>
      <c r="S29" s="50" t="s">
        <v>222</v>
      </c>
      <c r="T29" s="50">
        <v>1</v>
      </c>
      <c r="U29" s="50">
        <v>4</v>
      </c>
      <c r="V29" s="50">
        <v>5</v>
      </c>
      <c r="W29" s="50">
        <v>3</v>
      </c>
      <c r="AE29" s="50" t="s">
        <v>223</v>
      </c>
      <c r="AF29" s="50">
        <v>6</v>
      </c>
      <c r="AG29" s="50">
        <v>2</v>
      </c>
      <c r="AH29" s="50">
        <v>30</v>
      </c>
      <c r="AI29" s="50">
        <v>10</v>
      </c>
    </row>
    <row r="30" spans="1:47" x14ac:dyDescent="0.25">
      <c r="A30" s="50" t="s">
        <v>224</v>
      </c>
      <c r="B30" s="50">
        <v>3</v>
      </c>
      <c r="C30" s="50">
        <v>1</v>
      </c>
      <c r="D30" s="50">
        <v>5</v>
      </c>
      <c r="E30" s="50">
        <v>7</v>
      </c>
      <c r="G30" s="50" t="s">
        <v>225</v>
      </c>
      <c r="H30" s="50">
        <v>8</v>
      </c>
      <c r="I30" s="50">
        <v>0</v>
      </c>
      <c r="J30" s="50">
        <v>19</v>
      </c>
      <c r="K30" s="50">
        <v>0</v>
      </c>
      <c r="M30" s="50" t="s">
        <v>226</v>
      </c>
      <c r="N30" s="50">
        <v>3</v>
      </c>
      <c r="O30" s="50">
        <v>3</v>
      </c>
      <c r="P30" s="50">
        <v>10</v>
      </c>
      <c r="Q30" s="50">
        <v>0</v>
      </c>
      <c r="S30" s="50" t="s">
        <v>227</v>
      </c>
      <c r="T30" s="50">
        <v>8</v>
      </c>
      <c r="U30" s="50">
        <v>0</v>
      </c>
      <c r="V30" s="50">
        <v>10</v>
      </c>
      <c r="W30" s="50">
        <v>0</v>
      </c>
      <c r="AE30" s="50" t="s">
        <v>228</v>
      </c>
      <c r="AF30" s="50" t="s">
        <v>229</v>
      </c>
      <c r="AG30" s="50">
        <v>6</v>
      </c>
      <c r="AH30" s="50">
        <v>0</v>
      </c>
      <c r="AI30" s="50">
        <v>0</v>
      </c>
    </row>
    <row r="31" spans="1:47" x14ac:dyDescent="0.25">
      <c r="A31" s="50" t="s">
        <v>230</v>
      </c>
      <c r="B31" s="50">
        <v>5</v>
      </c>
      <c r="C31" s="50">
        <v>2</v>
      </c>
      <c r="D31" s="50">
        <v>5</v>
      </c>
      <c r="E31" s="50">
        <v>0</v>
      </c>
      <c r="G31" s="50" t="s">
        <v>231</v>
      </c>
      <c r="H31" s="50">
        <v>3</v>
      </c>
      <c r="I31" s="50">
        <v>1</v>
      </c>
      <c r="J31" s="50">
        <v>5</v>
      </c>
      <c r="K31" s="50">
        <v>15</v>
      </c>
      <c r="M31" s="50" t="s">
        <v>232</v>
      </c>
      <c r="N31" s="50">
        <v>2</v>
      </c>
      <c r="O31" s="50">
        <v>0</v>
      </c>
      <c r="P31" s="50">
        <v>0</v>
      </c>
      <c r="Q31" s="50">
        <v>0</v>
      </c>
      <c r="S31" s="50" t="s">
        <v>233</v>
      </c>
      <c r="T31" s="50">
        <v>8</v>
      </c>
      <c r="U31" s="50">
        <v>10</v>
      </c>
      <c r="V31" s="50">
        <v>0</v>
      </c>
      <c r="W31" s="50">
        <v>0</v>
      </c>
      <c r="AE31" s="50" t="s">
        <v>234</v>
      </c>
      <c r="AF31" s="50">
        <v>4</v>
      </c>
      <c r="AG31" s="50">
        <v>3</v>
      </c>
      <c r="AH31" s="50">
        <v>4</v>
      </c>
      <c r="AI31" s="50">
        <v>0</v>
      </c>
    </row>
    <row r="32" spans="1:47" x14ac:dyDescent="0.25">
      <c r="A32" s="50" t="s">
        <v>235</v>
      </c>
      <c r="B32" s="50">
        <v>4</v>
      </c>
      <c r="C32" s="50">
        <v>1</v>
      </c>
      <c r="D32" s="50">
        <v>0</v>
      </c>
      <c r="E32" s="50">
        <v>5</v>
      </c>
      <c r="G32" s="50" t="s">
        <v>236</v>
      </c>
      <c r="H32" s="50">
        <v>4</v>
      </c>
      <c r="I32" s="50">
        <v>2</v>
      </c>
      <c r="J32" s="50">
        <v>0</v>
      </c>
      <c r="K32" s="50">
        <v>0</v>
      </c>
      <c r="M32" s="50" t="s">
        <v>237</v>
      </c>
      <c r="N32" s="50">
        <v>8</v>
      </c>
      <c r="O32" s="50">
        <v>3</v>
      </c>
      <c r="P32" s="50">
        <v>25</v>
      </c>
      <c r="Q32" s="50">
        <v>0</v>
      </c>
      <c r="S32" s="50" t="s">
        <v>238</v>
      </c>
      <c r="T32" s="50">
        <v>5</v>
      </c>
      <c r="U32" s="50">
        <v>4</v>
      </c>
      <c r="V32" s="50">
        <v>30</v>
      </c>
      <c r="W32" s="50">
        <v>0</v>
      </c>
      <c r="AE32" s="50" t="s">
        <v>239</v>
      </c>
      <c r="AF32" s="50">
        <v>4</v>
      </c>
      <c r="AG32" s="50">
        <v>6</v>
      </c>
      <c r="AH32" s="50">
        <v>4</v>
      </c>
      <c r="AI32" s="50">
        <v>0</v>
      </c>
    </row>
    <row r="33" spans="1:35" x14ac:dyDescent="0.25">
      <c r="A33" s="50" t="s">
        <v>240</v>
      </c>
      <c r="B33" s="50">
        <v>4</v>
      </c>
      <c r="C33" s="50">
        <v>1</v>
      </c>
      <c r="D33" s="50">
        <v>-10</v>
      </c>
      <c r="E33" s="50">
        <v>0</v>
      </c>
      <c r="G33" s="50" t="s">
        <v>241</v>
      </c>
      <c r="H33" s="50">
        <v>6</v>
      </c>
      <c r="I33" s="50">
        <v>2</v>
      </c>
      <c r="J33" s="50">
        <v>60</v>
      </c>
      <c r="K33" s="50">
        <v>5</v>
      </c>
      <c r="M33" s="50" t="s">
        <v>242</v>
      </c>
      <c r="N33" s="50">
        <v>8</v>
      </c>
      <c r="O33" s="50">
        <v>2</v>
      </c>
      <c r="P33" s="50">
        <v>15</v>
      </c>
      <c r="Q33" s="50">
        <v>0</v>
      </c>
      <c r="S33" s="50" t="s">
        <v>243</v>
      </c>
      <c r="T33" s="50">
        <v>16</v>
      </c>
      <c r="U33" s="50">
        <v>4</v>
      </c>
      <c r="V33" s="50">
        <v>45</v>
      </c>
      <c r="W33" s="50">
        <v>0</v>
      </c>
      <c r="AE33" s="50" t="s">
        <v>244</v>
      </c>
      <c r="AF33" s="50" t="s">
        <v>245</v>
      </c>
      <c r="AG33" s="50">
        <v>0</v>
      </c>
      <c r="AH33" s="50">
        <v>50</v>
      </c>
      <c r="AI33" s="50">
        <v>5</v>
      </c>
    </row>
    <row r="34" spans="1:35" x14ac:dyDescent="0.25">
      <c r="A34" s="50" t="s">
        <v>246</v>
      </c>
      <c r="B34" s="50">
        <v>3</v>
      </c>
      <c r="C34" s="50">
        <v>2</v>
      </c>
      <c r="D34" s="50">
        <v>15</v>
      </c>
      <c r="E34" s="50">
        <v>2</v>
      </c>
      <c r="G34" s="50" t="s">
        <v>247</v>
      </c>
      <c r="H34" s="50">
        <v>8</v>
      </c>
      <c r="I34" s="50">
        <v>3</v>
      </c>
      <c r="J34" s="50">
        <v>30</v>
      </c>
      <c r="K34" s="50">
        <v>2</v>
      </c>
      <c r="M34" s="50" t="s">
        <v>248</v>
      </c>
      <c r="N34" s="50" t="s">
        <v>249</v>
      </c>
      <c r="O34" s="50">
        <v>6</v>
      </c>
      <c r="P34" s="50" t="s">
        <v>250</v>
      </c>
      <c r="Q34" s="50">
        <v>0</v>
      </c>
      <c r="S34" s="50" t="s">
        <v>251</v>
      </c>
      <c r="T34" s="50">
        <v>2</v>
      </c>
      <c r="U34" s="50">
        <v>2</v>
      </c>
      <c r="V34" s="50">
        <v>0</v>
      </c>
      <c r="W34" s="50">
        <v>20</v>
      </c>
    </row>
    <row r="35" spans="1:35" x14ac:dyDescent="0.25">
      <c r="A35" s="50" t="s">
        <v>252</v>
      </c>
      <c r="B35" s="50">
        <v>3</v>
      </c>
      <c r="C35" s="50">
        <v>1</v>
      </c>
      <c r="D35" s="50">
        <v>5</v>
      </c>
      <c r="E35" s="50">
        <v>5</v>
      </c>
      <c r="G35" s="50" t="s">
        <v>253</v>
      </c>
      <c r="H35" s="50">
        <v>3</v>
      </c>
      <c r="I35" s="50">
        <v>1</v>
      </c>
      <c r="J35" s="50">
        <v>20</v>
      </c>
      <c r="K35" s="50">
        <v>5</v>
      </c>
      <c r="M35" s="50" t="s">
        <v>254</v>
      </c>
      <c r="N35" s="50">
        <v>8</v>
      </c>
      <c r="O35" s="50">
        <v>8</v>
      </c>
      <c r="P35" s="50">
        <v>25</v>
      </c>
      <c r="Q35" s="50">
        <v>9</v>
      </c>
      <c r="S35" s="50" t="s">
        <v>255</v>
      </c>
      <c r="T35" s="50">
        <v>3</v>
      </c>
      <c r="U35" s="50">
        <v>3</v>
      </c>
      <c r="V35" s="50">
        <v>20</v>
      </c>
      <c r="W35" s="50">
        <v>0</v>
      </c>
    </row>
    <row r="36" spans="1:35" x14ac:dyDescent="0.25">
      <c r="A36" s="50" t="s">
        <v>256</v>
      </c>
      <c r="B36" s="50">
        <v>10</v>
      </c>
      <c r="C36" s="50">
        <v>3</v>
      </c>
      <c r="D36" s="50">
        <v>45</v>
      </c>
      <c r="E36" s="50">
        <v>0</v>
      </c>
      <c r="G36" s="50" t="s">
        <v>257</v>
      </c>
      <c r="H36" s="50">
        <v>6</v>
      </c>
      <c r="I36" s="50">
        <v>3</v>
      </c>
      <c r="J36" s="50">
        <v>15</v>
      </c>
      <c r="K36" s="50">
        <v>5</v>
      </c>
      <c r="M36" s="50" t="s">
        <v>258</v>
      </c>
      <c r="N36" s="50">
        <v>4</v>
      </c>
      <c r="O36" s="50">
        <v>2</v>
      </c>
      <c r="P36" s="50">
        <v>15</v>
      </c>
      <c r="Q36" s="50">
        <v>5</v>
      </c>
      <c r="S36" s="50" t="s">
        <v>259</v>
      </c>
      <c r="T36" s="50" t="s">
        <v>260</v>
      </c>
      <c r="U36" s="50">
        <v>3</v>
      </c>
      <c r="V36" s="50" t="s">
        <v>261</v>
      </c>
      <c r="W36" s="50">
        <v>0</v>
      </c>
    </row>
    <row r="37" spans="1:35" x14ac:dyDescent="0.25">
      <c r="A37" s="50" t="s">
        <v>262</v>
      </c>
      <c r="B37" s="50">
        <v>2</v>
      </c>
      <c r="C37" s="50">
        <v>2</v>
      </c>
      <c r="D37" s="50">
        <v>10</v>
      </c>
      <c r="E37" s="50">
        <v>2</v>
      </c>
      <c r="G37" s="50" t="s">
        <v>263</v>
      </c>
      <c r="H37" s="50">
        <v>2</v>
      </c>
      <c r="I37" s="50">
        <v>8</v>
      </c>
      <c r="J37" s="50">
        <v>44</v>
      </c>
      <c r="K37" s="50">
        <v>22</v>
      </c>
      <c r="M37" s="50" t="s">
        <v>264</v>
      </c>
      <c r="N37" s="50" t="s">
        <v>265</v>
      </c>
      <c r="O37" s="50">
        <v>4</v>
      </c>
      <c r="P37" s="50" t="s">
        <v>121</v>
      </c>
      <c r="Q37" s="50">
        <v>0</v>
      </c>
      <c r="S37" s="50" t="s">
        <v>266</v>
      </c>
      <c r="T37" s="50" t="s">
        <v>267</v>
      </c>
      <c r="U37" s="50">
        <v>4</v>
      </c>
      <c r="V37" s="50" t="s">
        <v>268</v>
      </c>
      <c r="W37" s="50">
        <v>15</v>
      </c>
    </row>
    <row r="38" spans="1:35" x14ac:dyDescent="0.25">
      <c r="A38" s="50" t="s">
        <v>269</v>
      </c>
      <c r="B38" s="50" t="s">
        <v>270</v>
      </c>
      <c r="C38" s="50">
        <v>4</v>
      </c>
      <c r="D38" s="50" t="s">
        <v>271</v>
      </c>
      <c r="E38" s="50">
        <v>0</v>
      </c>
      <c r="G38" s="50" t="s">
        <v>272</v>
      </c>
      <c r="H38" s="50">
        <v>8</v>
      </c>
      <c r="I38" s="50">
        <v>5</v>
      </c>
      <c r="J38" s="50">
        <v>20</v>
      </c>
      <c r="K38" s="50">
        <v>20</v>
      </c>
      <c r="M38" s="50" t="s">
        <v>273</v>
      </c>
      <c r="N38" s="50" t="s">
        <v>260</v>
      </c>
      <c r="O38" s="50">
        <v>4</v>
      </c>
      <c r="P38" s="50" t="s">
        <v>271</v>
      </c>
      <c r="Q38" s="50">
        <v>0</v>
      </c>
    </row>
    <row r="39" spans="1:35" x14ac:dyDescent="0.25">
      <c r="A39" s="50" t="s">
        <v>274</v>
      </c>
      <c r="B39" s="50" t="s">
        <v>260</v>
      </c>
      <c r="C39" s="50">
        <v>3</v>
      </c>
      <c r="D39" s="50" t="s">
        <v>261</v>
      </c>
      <c r="E39" s="50">
        <v>0</v>
      </c>
      <c r="G39" s="50" t="s">
        <v>275</v>
      </c>
      <c r="H39" s="50">
        <v>10</v>
      </c>
      <c r="I39" s="50">
        <v>0</v>
      </c>
      <c r="J39" s="50">
        <v>15</v>
      </c>
      <c r="K39" s="50">
        <v>0</v>
      </c>
      <c r="M39" s="50" t="s">
        <v>276</v>
      </c>
      <c r="N39" s="50">
        <v>8</v>
      </c>
      <c r="O39" s="50">
        <v>2</v>
      </c>
      <c r="P39" s="50">
        <v>30</v>
      </c>
      <c r="Q39" s="50">
        <v>15</v>
      </c>
    </row>
    <row r="40" spans="1:35" x14ac:dyDescent="0.25">
      <c r="A40" s="50" t="s">
        <v>277</v>
      </c>
      <c r="B40" s="50">
        <v>3</v>
      </c>
      <c r="C40" s="50">
        <v>3</v>
      </c>
      <c r="D40" s="50">
        <v>0</v>
      </c>
      <c r="E40" s="50">
        <v>0</v>
      </c>
      <c r="G40" s="50" t="s">
        <v>278</v>
      </c>
      <c r="H40" s="50">
        <v>4</v>
      </c>
      <c r="I40" s="50">
        <v>1</v>
      </c>
      <c r="J40" s="50">
        <v>0</v>
      </c>
      <c r="K40" s="50">
        <v>5</v>
      </c>
      <c r="M40" s="50" t="s">
        <v>279</v>
      </c>
      <c r="N40" s="50">
        <v>10</v>
      </c>
      <c r="O40" s="50">
        <v>6</v>
      </c>
      <c r="P40" s="50">
        <v>10</v>
      </c>
      <c r="Q40" s="50">
        <v>16</v>
      </c>
    </row>
    <row r="41" spans="1:35" x14ac:dyDescent="0.25">
      <c r="A41" s="50" t="s">
        <v>280</v>
      </c>
      <c r="B41" s="50">
        <v>3</v>
      </c>
      <c r="C41" s="50">
        <v>1</v>
      </c>
      <c r="D41" s="50">
        <v>5</v>
      </c>
      <c r="E41" s="50">
        <v>5</v>
      </c>
      <c r="G41" s="50" t="s">
        <v>281</v>
      </c>
      <c r="H41" s="50">
        <v>4</v>
      </c>
      <c r="I41" s="50">
        <v>1</v>
      </c>
      <c r="J41" s="50">
        <v>0</v>
      </c>
      <c r="K41" s="50">
        <v>20</v>
      </c>
      <c r="M41" s="50" t="s">
        <v>282</v>
      </c>
      <c r="N41" s="50">
        <v>8</v>
      </c>
      <c r="O41" s="50">
        <v>3</v>
      </c>
      <c r="P41" s="50">
        <v>15</v>
      </c>
      <c r="Q41" s="50">
        <v>5</v>
      </c>
    </row>
    <row r="42" spans="1:35" x14ac:dyDescent="0.25">
      <c r="A42" s="50" t="s">
        <v>283</v>
      </c>
      <c r="B42" s="50">
        <v>4</v>
      </c>
      <c r="C42" s="50">
        <v>1</v>
      </c>
      <c r="D42" s="50">
        <v>15</v>
      </c>
      <c r="E42" s="50">
        <v>5</v>
      </c>
      <c r="G42" s="50" t="s">
        <v>284</v>
      </c>
      <c r="H42" s="50">
        <v>4</v>
      </c>
      <c r="I42" s="50">
        <v>1</v>
      </c>
      <c r="J42" s="50">
        <v>25</v>
      </c>
      <c r="K42" s="50">
        <v>5</v>
      </c>
      <c r="M42" s="50" t="s">
        <v>285</v>
      </c>
      <c r="N42" s="50">
        <v>20</v>
      </c>
      <c r="O42" s="50">
        <v>0</v>
      </c>
      <c r="P42" s="50">
        <v>40</v>
      </c>
      <c r="Q42" s="50">
        <v>0</v>
      </c>
    </row>
    <row r="43" spans="1:35" x14ac:dyDescent="0.25">
      <c r="A43" s="50" t="s">
        <v>286</v>
      </c>
      <c r="B43" s="50">
        <v>4</v>
      </c>
      <c r="C43" s="50">
        <v>4</v>
      </c>
      <c r="D43" s="50">
        <v>0</v>
      </c>
      <c r="E43" s="50">
        <v>0</v>
      </c>
      <c r="G43" s="50" t="s">
        <v>287</v>
      </c>
      <c r="H43" s="50">
        <v>4</v>
      </c>
      <c r="I43" s="50">
        <v>1</v>
      </c>
      <c r="J43" s="50">
        <v>0</v>
      </c>
      <c r="K43" s="50">
        <v>10</v>
      </c>
      <c r="M43" s="50" t="s">
        <v>288</v>
      </c>
      <c r="N43" s="50">
        <v>12</v>
      </c>
      <c r="O43" s="50">
        <v>2</v>
      </c>
      <c r="P43" s="50">
        <v>20</v>
      </c>
      <c r="Q43" s="50">
        <v>0</v>
      </c>
    </row>
    <row r="44" spans="1:35" x14ac:dyDescent="0.25">
      <c r="A44" s="50" t="s">
        <v>289</v>
      </c>
      <c r="B44" s="50">
        <v>8</v>
      </c>
      <c r="C44" s="50">
        <v>2</v>
      </c>
      <c r="D44" s="50">
        <v>30</v>
      </c>
      <c r="E44" s="50">
        <v>2</v>
      </c>
      <c r="G44" s="50" t="s">
        <v>290</v>
      </c>
      <c r="H44" s="50">
        <v>9</v>
      </c>
      <c r="I44" s="50">
        <v>0</v>
      </c>
      <c r="J44" s="50">
        <v>49</v>
      </c>
      <c r="K44" s="50">
        <v>0</v>
      </c>
      <c r="M44" s="50" t="s">
        <v>291</v>
      </c>
      <c r="N44" s="50" t="s">
        <v>292</v>
      </c>
      <c r="O44" s="50">
        <v>5</v>
      </c>
      <c r="P44" s="50" t="s">
        <v>293</v>
      </c>
      <c r="Q44" s="50">
        <v>0</v>
      </c>
    </row>
    <row r="45" spans="1:35" x14ac:dyDescent="0.25">
      <c r="A45" s="50" t="s">
        <v>294</v>
      </c>
      <c r="B45" s="50">
        <v>5</v>
      </c>
      <c r="C45" s="50">
        <v>1</v>
      </c>
      <c r="D45" s="50">
        <v>-30</v>
      </c>
      <c r="E45" s="50">
        <v>5</v>
      </c>
      <c r="G45" s="50" t="s">
        <v>295</v>
      </c>
      <c r="H45" s="50">
        <v>3</v>
      </c>
      <c r="I45" s="50">
        <v>1</v>
      </c>
      <c r="J45" s="50">
        <v>20</v>
      </c>
      <c r="K45" s="50">
        <v>5</v>
      </c>
      <c r="M45" s="50" t="s">
        <v>296</v>
      </c>
      <c r="N45" s="50">
        <v>11</v>
      </c>
      <c r="O45" s="50">
        <v>2</v>
      </c>
      <c r="P45" s="50">
        <v>26</v>
      </c>
      <c r="Q45" s="50">
        <v>2</v>
      </c>
    </row>
    <row r="46" spans="1:35" x14ac:dyDescent="0.25">
      <c r="A46" s="50" t="s">
        <v>297</v>
      </c>
      <c r="B46" s="50">
        <v>4</v>
      </c>
      <c r="C46" s="50">
        <v>1</v>
      </c>
      <c r="D46" s="50">
        <v>0</v>
      </c>
      <c r="E46" s="50">
        <v>5</v>
      </c>
      <c r="G46" s="50" t="s">
        <v>298</v>
      </c>
      <c r="H46" s="50">
        <v>5</v>
      </c>
      <c r="I46" s="50">
        <v>1</v>
      </c>
      <c r="J46" s="50">
        <v>4</v>
      </c>
      <c r="K46" s="50">
        <v>5</v>
      </c>
      <c r="M46" s="50" t="s">
        <v>299</v>
      </c>
      <c r="N46" s="50">
        <v>16</v>
      </c>
      <c r="O46" s="50">
        <v>3</v>
      </c>
      <c r="P46" s="50">
        <v>16</v>
      </c>
      <c r="Q46" s="50">
        <v>16</v>
      </c>
    </row>
    <row r="47" spans="1:35" x14ac:dyDescent="0.25">
      <c r="A47" s="50" t="s">
        <v>300</v>
      </c>
      <c r="B47" s="50">
        <v>6</v>
      </c>
      <c r="C47" s="50">
        <v>0</v>
      </c>
      <c r="D47" s="50">
        <v>0</v>
      </c>
      <c r="E47" s="50">
        <v>0</v>
      </c>
      <c r="G47" s="50" t="s">
        <v>301</v>
      </c>
      <c r="H47" s="50">
        <v>13</v>
      </c>
      <c r="I47" s="50">
        <v>0</v>
      </c>
      <c r="J47" s="50">
        <v>33</v>
      </c>
      <c r="K47" s="50">
        <v>0</v>
      </c>
      <c r="M47" s="50" t="s">
        <v>302</v>
      </c>
      <c r="N47" s="50">
        <v>1</v>
      </c>
      <c r="O47" s="50">
        <v>0</v>
      </c>
      <c r="P47" s="50">
        <v>0</v>
      </c>
      <c r="Q47" s="50">
        <v>0</v>
      </c>
    </row>
    <row r="48" spans="1:35" x14ac:dyDescent="0.25">
      <c r="A48" s="50" t="s">
        <v>303</v>
      </c>
      <c r="B48" s="50">
        <v>12</v>
      </c>
      <c r="C48" s="50">
        <v>0</v>
      </c>
      <c r="D48" s="50">
        <v>-5</v>
      </c>
      <c r="E48" s="50">
        <v>0</v>
      </c>
      <c r="G48" s="50" t="s">
        <v>304</v>
      </c>
      <c r="H48" s="50">
        <v>8</v>
      </c>
      <c r="I48" s="50">
        <v>0</v>
      </c>
      <c r="J48" s="50">
        <v>44</v>
      </c>
      <c r="K48" s="50">
        <v>0</v>
      </c>
      <c r="M48" s="50" t="s">
        <v>305</v>
      </c>
      <c r="N48" s="50">
        <v>4</v>
      </c>
      <c r="O48" s="50">
        <v>0</v>
      </c>
      <c r="P48" s="50">
        <v>0</v>
      </c>
      <c r="Q48" s="50">
        <v>10</v>
      </c>
    </row>
    <row r="49" spans="1:17" x14ac:dyDescent="0.25">
      <c r="A49" s="50" t="s">
        <v>306</v>
      </c>
      <c r="B49" s="50">
        <v>7</v>
      </c>
      <c r="C49" s="50">
        <v>0</v>
      </c>
      <c r="D49" s="50">
        <v>15</v>
      </c>
      <c r="E49" s="50">
        <v>0</v>
      </c>
      <c r="G49" s="50" t="s">
        <v>307</v>
      </c>
      <c r="H49" s="50">
        <v>5</v>
      </c>
      <c r="I49" s="50">
        <v>2</v>
      </c>
      <c r="J49" s="50">
        <v>30</v>
      </c>
      <c r="K49" s="50">
        <v>2</v>
      </c>
      <c r="M49" s="50" t="s">
        <v>308</v>
      </c>
      <c r="N49" s="50">
        <v>6</v>
      </c>
      <c r="O49" s="50">
        <v>4</v>
      </c>
      <c r="P49" s="50">
        <v>100</v>
      </c>
      <c r="Q49" s="50">
        <v>0</v>
      </c>
    </row>
    <row r="50" spans="1:17" x14ac:dyDescent="0.25">
      <c r="A50" s="50" t="s">
        <v>309</v>
      </c>
      <c r="B50" s="50">
        <v>8</v>
      </c>
      <c r="C50" s="50">
        <v>0</v>
      </c>
      <c r="D50" s="50">
        <v>20</v>
      </c>
      <c r="E50" s="50">
        <v>0</v>
      </c>
      <c r="G50" s="50" t="s">
        <v>310</v>
      </c>
      <c r="H50" s="50">
        <v>4</v>
      </c>
      <c r="I50" s="50">
        <v>0</v>
      </c>
      <c r="J50" s="50">
        <v>0</v>
      </c>
      <c r="K50" s="50">
        <v>10</v>
      </c>
      <c r="M50" s="50" t="s">
        <v>311</v>
      </c>
      <c r="N50" s="50">
        <v>4</v>
      </c>
      <c r="O50" s="50">
        <v>0</v>
      </c>
      <c r="P50" s="50">
        <v>60</v>
      </c>
      <c r="Q50" s="50">
        <v>0</v>
      </c>
    </row>
    <row r="51" spans="1:17" x14ac:dyDescent="0.25">
      <c r="A51" s="50" t="s">
        <v>312</v>
      </c>
      <c r="B51" s="50">
        <v>8</v>
      </c>
      <c r="C51" s="50">
        <v>0</v>
      </c>
      <c r="D51" s="50">
        <v>8</v>
      </c>
      <c r="E51" s="50">
        <v>0</v>
      </c>
      <c r="G51" s="50" t="s">
        <v>313</v>
      </c>
      <c r="H51" s="50">
        <v>4</v>
      </c>
      <c r="I51" s="50">
        <v>0</v>
      </c>
      <c r="J51" s="50">
        <v>0</v>
      </c>
      <c r="K51" s="50">
        <v>10</v>
      </c>
      <c r="M51" s="50" t="s">
        <v>314</v>
      </c>
      <c r="N51" s="50">
        <v>3</v>
      </c>
      <c r="O51" s="50">
        <v>5</v>
      </c>
      <c r="P51" s="50">
        <v>20</v>
      </c>
      <c r="Q51" s="50">
        <v>25</v>
      </c>
    </row>
    <row r="52" spans="1:17" x14ac:dyDescent="0.25">
      <c r="A52" s="50" t="s">
        <v>315</v>
      </c>
      <c r="B52" s="50">
        <v>6</v>
      </c>
      <c r="C52" s="50">
        <v>0</v>
      </c>
      <c r="D52" s="50">
        <v>0</v>
      </c>
      <c r="E52" s="50">
        <v>0</v>
      </c>
      <c r="G52" s="50" t="s">
        <v>316</v>
      </c>
      <c r="H52" s="77" t="s">
        <v>317</v>
      </c>
      <c r="I52" s="50">
        <v>3</v>
      </c>
      <c r="J52" s="50">
        <v>15</v>
      </c>
      <c r="K52" s="50">
        <v>2</v>
      </c>
      <c r="M52" s="50" t="s">
        <v>318</v>
      </c>
      <c r="N52" s="50">
        <v>2</v>
      </c>
      <c r="O52" s="50">
        <v>1</v>
      </c>
      <c r="P52" s="50">
        <v>0</v>
      </c>
      <c r="Q52" s="50">
        <v>0</v>
      </c>
    </row>
    <row r="53" spans="1:17" x14ac:dyDescent="0.25">
      <c r="A53" s="50" t="s">
        <v>319</v>
      </c>
      <c r="B53" s="50">
        <v>10</v>
      </c>
      <c r="C53" s="50">
        <v>0</v>
      </c>
      <c r="D53" s="50">
        <v>10</v>
      </c>
      <c r="E53" s="50">
        <v>0</v>
      </c>
      <c r="G53" s="50" t="s">
        <v>320</v>
      </c>
      <c r="H53" s="50">
        <v>8</v>
      </c>
      <c r="I53" s="50">
        <v>3</v>
      </c>
      <c r="J53" s="50">
        <v>25</v>
      </c>
      <c r="K53" s="50">
        <v>2</v>
      </c>
      <c r="M53" s="50" t="s">
        <v>321</v>
      </c>
      <c r="N53" s="50" t="s">
        <v>322</v>
      </c>
      <c r="O53" s="50">
        <v>3</v>
      </c>
      <c r="P53" s="82" t="s">
        <v>323</v>
      </c>
      <c r="Q53" s="50">
        <v>0</v>
      </c>
    </row>
    <row r="54" spans="1:17" x14ac:dyDescent="0.25">
      <c r="A54" s="50" t="s">
        <v>324</v>
      </c>
      <c r="B54" s="50">
        <v>6</v>
      </c>
      <c r="C54" s="50">
        <v>0</v>
      </c>
      <c r="D54" s="50">
        <v>50</v>
      </c>
      <c r="E54" s="50">
        <v>0</v>
      </c>
      <c r="G54" s="50" t="s">
        <v>325</v>
      </c>
      <c r="H54" s="50">
        <v>8</v>
      </c>
      <c r="I54" s="50">
        <v>1</v>
      </c>
      <c r="J54" s="50">
        <v>6</v>
      </c>
      <c r="K54" s="50">
        <v>5</v>
      </c>
      <c r="M54" s="50" t="s">
        <v>326</v>
      </c>
      <c r="N54" s="50">
        <v>10</v>
      </c>
      <c r="O54" s="50">
        <v>0</v>
      </c>
      <c r="P54" s="50">
        <v>20</v>
      </c>
      <c r="Q54" s="50">
        <v>0</v>
      </c>
    </row>
    <row r="55" spans="1:17" x14ac:dyDescent="0.25">
      <c r="A55" s="50" t="s">
        <v>327</v>
      </c>
      <c r="B55" s="50">
        <v>8</v>
      </c>
      <c r="C55" s="50">
        <v>0</v>
      </c>
      <c r="D55" s="50">
        <v>0</v>
      </c>
      <c r="E55" s="50">
        <v>0</v>
      </c>
      <c r="G55" s="50" t="s">
        <v>328</v>
      </c>
      <c r="H55" s="50">
        <v>3</v>
      </c>
      <c r="I55" s="50">
        <v>1</v>
      </c>
      <c r="J55" s="50">
        <v>15</v>
      </c>
      <c r="K55" s="50">
        <v>20</v>
      </c>
      <c r="M55" s="50" t="s">
        <v>329</v>
      </c>
      <c r="N55" s="50">
        <v>4</v>
      </c>
      <c r="O55" s="50" t="s">
        <v>330</v>
      </c>
      <c r="P55" s="50">
        <v>5</v>
      </c>
      <c r="Q55" s="50">
        <v>3</v>
      </c>
    </row>
    <row r="56" spans="1:17" x14ac:dyDescent="0.25">
      <c r="A56" s="50" t="s">
        <v>331</v>
      </c>
      <c r="B56" s="50">
        <v>8</v>
      </c>
      <c r="C56" s="50">
        <v>0</v>
      </c>
      <c r="D56" s="50">
        <v>25</v>
      </c>
      <c r="E56" s="50">
        <v>0</v>
      </c>
      <c r="G56" s="50" t="s">
        <v>332</v>
      </c>
      <c r="H56" s="50">
        <v>3</v>
      </c>
      <c r="I56" s="50">
        <v>3</v>
      </c>
      <c r="J56" s="50">
        <v>80</v>
      </c>
      <c r="K56" s="50">
        <v>0</v>
      </c>
      <c r="M56" s="50" t="s">
        <v>333</v>
      </c>
      <c r="N56" s="50">
        <v>2</v>
      </c>
      <c r="O56" s="50">
        <v>3</v>
      </c>
      <c r="P56" s="50">
        <v>10</v>
      </c>
      <c r="Q56" s="50">
        <v>16</v>
      </c>
    </row>
    <row r="57" spans="1:17" x14ac:dyDescent="0.25">
      <c r="A57" s="50" t="s">
        <v>334</v>
      </c>
      <c r="B57" s="50">
        <v>4</v>
      </c>
      <c r="C57" s="50">
        <v>1</v>
      </c>
      <c r="D57" s="50">
        <v>0</v>
      </c>
      <c r="E57" s="50">
        <v>0</v>
      </c>
      <c r="G57" s="50" t="s">
        <v>335</v>
      </c>
      <c r="H57" s="50">
        <v>8</v>
      </c>
      <c r="I57" s="50">
        <v>4</v>
      </c>
      <c r="J57" s="50">
        <v>30</v>
      </c>
      <c r="K57" s="50">
        <v>0</v>
      </c>
      <c r="M57" s="50" t="s">
        <v>336</v>
      </c>
      <c r="N57" s="50" t="s">
        <v>337</v>
      </c>
      <c r="O57" s="50">
        <v>4</v>
      </c>
      <c r="P57" s="50" t="s">
        <v>271</v>
      </c>
      <c r="Q57" s="50">
        <v>0</v>
      </c>
    </row>
    <row r="58" spans="1:17" x14ac:dyDescent="0.25">
      <c r="A58" s="50" t="s">
        <v>338</v>
      </c>
      <c r="B58" s="50" t="s">
        <v>90</v>
      </c>
      <c r="C58" s="50">
        <v>2</v>
      </c>
      <c r="D58" s="50" t="s">
        <v>91</v>
      </c>
      <c r="E58" s="50">
        <v>0</v>
      </c>
      <c r="G58" s="50" t="s">
        <v>339</v>
      </c>
      <c r="H58" s="50">
        <v>2</v>
      </c>
      <c r="I58" s="50">
        <v>0</v>
      </c>
      <c r="J58" s="50">
        <v>0</v>
      </c>
      <c r="K58" s="50">
        <v>10</v>
      </c>
      <c r="M58" s="50" t="s">
        <v>340</v>
      </c>
      <c r="N58" s="50" t="s">
        <v>99</v>
      </c>
      <c r="O58" s="50">
        <v>0</v>
      </c>
      <c r="P58" s="50" t="s">
        <v>91</v>
      </c>
      <c r="Q58" s="50">
        <v>0</v>
      </c>
    </row>
    <row r="59" spans="1:17" x14ac:dyDescent="0.25">
      <c r="A59" s="50" t="s">
        <v>341</v>
      </c>
      <c r="B59" s="50" t="s">
        <v>342</v>
      </c>
      <c r="C59" s="50">
        <v>2</v>
      </c>
      <c r="D59" s="50" t="s">
        <v>91</v>
      </c>
      <c r="E59" s="50">
        <v>0</v>
      </c>
      <c r="G59" s="50" t="s">
        <v>343</v>
      </c>
      <c r="H59" s="50">
        <v>5</v>
      </c>
      <c r="I59" s="50">
        <v>1</v>
      </c>
      <c r="J59" s="50">
        <v>12</v>
      </c>
      <c r="K59" s="50">
        <v>0</v>
      </c>
    </row>
    <row r="60" spans="1:17" x14ac:dyDescent="0.25">
      <c r="A60" s="50" t="s">
        <v>344</v>
      </c>
      <c r="B60" s="50" t="s">
        <v>345</v>
      </c>
      <c r="C60" s="50">
        <v>2</v>
      </c>
      <c r="D60" s="50" t="s">
        <v>91</v>
      </c>
      <c r="E60" s="50">
        <v>0</v>
      </c>
      <c r="G60" s="50" t="s">
        <v>346</v>
      </c>
      <c r="H60" s="50">
        <v>6</v>
      </c>
      <c r="I60" s="50">
        <v>0</v>
      </c>
      <c r="J60" s="82" t="s">
        <v>347</v>
      </c>
      <c r="K60" s="50">
        <v>0</v>
      </c>
    </row>
    <row r="61" spans="1:17" x14ac:dyDescent="0.25">
      <c r="A61" s="50" t="s">
        <v>348</v>
      </c>
      <c r="B61" s="50">
        <v>4</v>
      </c>
      <c r="C61" s="50">
        <v>3</v>
      </c>
      <c r="D61" s="50">
        <v>4</v>
      </c>
      <c r="E61" s="50">
        <v>0</v>
      </c>
      <c r="G61" s="50" t="s">
        <v>349</v>
      </c>
      <c r="H61" s="50">
        <v>5</v>
      </c>
      <c r="I61" s="50">
        <v>1</v>
      </c>
      <c r="J61" s="50">
        <v>0</v>
      </c>
      <c r="K61" s="50">
        <v>5</v>
      </c>
    </row>
    <row r="62" spans="1:17" x14ac:dyDescent="0.25">
      <c r="A62" s="50" t="s">
        <v>350</v>
      </c>
      <c r="B62" s="50">
        <v>4</v>
      </c>
      <c r="C62" s="50">
        <v>2</v>
      </c>
      <c r="D62" s="50">
        <v>10</v>
      </c>
      <c r="E62" s="50">
        <v>0</v>
      </c>
      <c r="G62" s="50" t="s">
        <v>351</v>
      </c>
      <c r="H62" s="50">
        <v>14</v>
      </c>
      <c r="I62" s="50">
        <v>3</v>
      </c>
      <c r="J62" s="50">
        <v>45</v>
      </c>
      <c r="K62" s="50">
        <v>0</v>
      </c>
    </row>
    <row r="63" spans="1:17" x14ac:dyDescent="0.25">
      <c r="A63" s="50" t="s">
        <v>352</v>
      </c>
      <c r="B63" s="50">
        <v>5</v>
      </c>
      <c r="C63" s="50">
        <v>0</v>
      </c>
      <c r="D63" s="50">
        <v>20</v>
      </c>
      <c r="E63" s="50">
        <v>0</v>
      </c>
    </row>
    <row r="64" spans="1:17" x14ac:dyDescent="0.25">
      <c r="A64" s="50" t="s">
        <v>353</v>
      </c>
      <c r="B64" s="50">
        <v>10</v>
      </c>
      <c r="C64" s="50">
        <v>3</v>
      </c>
      <c r="D64" s="50">
        <v>0</v>
      </c>
      <c r="E64" s="50">
        <v>0</v>
      </c>
    </row>
    <row r="65" spans="1:5" x14ac:dyDescent="0.25">
      <c r="A65" s="50" t="s">
        <v>354</v>
      </c>
      <c r="B65" s="50">
        <v>3</v>
      </c>
      <c r="C65" s="50">
        <v>3</v>
      </c>
      <c r="D65" s="50">
        <v>-10</v>
      </c>
      <c r="E65" s="50">
        <v>5</v>
      </c>
    </row>
    <row r="66" spans="1:5" x14ac:dyDescent="0.25">
      <c r="A66" s="50" t="s">
        <v>355</v>
      </c>
      <c r="B66" s="50">
        <v>3</v>
      </c>
      <c r="C66" s="50">
        <v>1</v>
      </c>
      <c r="D66" s="50">
        <v>0</v>
      </c>
      <c r="E66" s="50">
        <v>20</v>
      </c>
    </row>
    <row r="67" spans="1:5" x14ac:dyDescent="0.25">
      <c r="A67" s="50" t="s">
        <v>356</v>
      </c>
      <c r="B67" s="50">
        <v>5</v>
      </c>
      <c r="C67" s="50">
        <v>1</v>
      </c>
      <c r="D67" s="50">
        <v>20</v>
      </c>
      <c r="E67" s="50">
        <v>0</v>
      </c>
    </row>
    <row r="68" spans="1:5" x14ac:dyDescent="0.25">
      <c r="A68" s="50" t="s">
        <v>357</v>
      </c>
      <c r="B68" s="50">
        <v>3</v>
      </c>
      <c r="C68" s="50">
        <v>1</v>
      </c>
      <c r="D68" s="50">
        <v>5</v>
      </c>
      <c r="E68" s="50">
        <v>10</v>
      </c>
    </row>
    <row r="69" spans="1:5" x14ac:dyDescent="0.25">
      <c r="A69" s="50" t="s">
        <v>358</v>
      </c>
      <c r="B69" s="50">
        <v>10</v>
      </c>
      <c r="C69" s="50">
        <v>6</v>
      </c>
      <c r="D69" s="50">
        <v>45</v>
      </c>
      <c r="E69" s="50">
        <v>0</v>
      </c>
    </row>
    <row r="70" spans="1:5" x14ac:dyDescent="0.25">
      <c r="A70" s="50" t="s">
        <v>359</v>
      </c>
      <c r="B70" s="50">
        <v>8</v>
      </c>
      <c r="C70" s="50">
        <v>8</v>
      </c>
      <c r="D70" s="50">
        <v>0</v>
      </c>
      <c r="E70" s="50">
        <v>2</v>
      </c>
    </row>
    <row r="71" spans="1:5" x14ac:dyDescent="0.25">
      <c r="A71" s="50" t="s">
        <v>360</v>
      </c>
      <c r="B71" s="50">
        <v>4</v>
      </c>
      <c r="C71" s="50">
        <v>2</v>
      </c>
      <c r="D71" s="50">
        <v>-10</v>
      </c>
      <c r="E71" s="50">
        <v>0</v>
      </c>
    </row>
    <row r="72" spans="1:5" x14ac:dyDescent="0.25">
      <c r="A72" s="50" t="s">
        <v>361</v>
      </c>
      <c r="B72" s="50">
        <v>3</v>
      </c>
      <c r="C72" s="50">
        <v>6</v>
      </c>
      <c r="D72" s="50">
        <v>10</v>
      </c>
      <c r="E72" s="50">
        <v>14</v>
      </c>
    </row>
    <row r="73" spans="1:5" x14ac:dyDescent="0.25">
      <c r="A73" s="50" t="s">
        <v>362</v>
      </c>
      <c r="B73" s="50">
        <v>2</v>
      </c>
      <c r="C73" s="50">
        <v>3</v>
      </c>
      <c r="D73" s="50">
        <v>5</v>
      </c>
      <c r="E73" s="50">
        <v>22</v>
      </c>
    </row>
    <row r="74" spans="1:5" x14ac:dyDescent="0.25">
      <c r="A74" s="50" t="s">
        <v>363</v>
      </c>
      <c r="B74" s="50">
        <v>2</v>
      </c>
      <c r="C74" s="50">
        <v>3</v>
      </c>
      <c r="D74" s="50">
        <v>10</v>
      </c>
      <c r="E74" s="50">
        <v>15</v>
      </c>
    </row>
    <row r="75" spans="1:5" x14ac:dyDescent="0.25">
      <c r="A75" s="50" t="s">
        <v>364</v>
      </c>
      <c r="B75" s="50">
        <v>4</v>
      </c>
      <c r="C75" s="50">
        <v>0</v>
      </c>
      <c r="D75" s="50">
        <v>0</v>
      </c>
      <c r="E75" s="50">
        <v>0</v>
      </c>
    </row>
    <row r="76" spans="1:5" x14ac:dyDescent="0.25">
      <c r="A76" s="50" t="s">
        <v>365</v>
      </c>
      <c r="B76" s="50">
        <v>1</v>
      </c>
      <c r="C76" s="50">
        <v>0</v>
      </c>
      <c r="D76" s="50">
        <v>5</v>
      </c>
      <c r="E76" s="50">
        <v>15</v>
      </c>
    </row>
    <row r="77" spans="1:5" x14ac:dyDescent="0.25">
      <c r="A77" s="50" t="s">
        <v>366</v>
      </c>
      <c r="B77" s="50">
        <v>1</v>
      </c>
      <c r="C77" s="50">
        <v>0</v>
      </c>
      <c r="D77" s="50">
        <v>0</v>
      </c>
      <c r="E77" s="50">
        <v>0</v>
      </c>
    </row>
    <row r="78" spans="1:5" x14ac:dyDescent="0.25">
      <c r="A78" s="50" t="s">
        <v>367</v>
      </c>
      <c r="B78" s="50">
        <v>8</v>
      </c>
      <c r="C78" s="50">
        <v>0</v>
      </c>
      <c r="D78" s="50">
        <v>20</v>
      </c>
      <c r="E78" s="50">
        <v>0</v>
      </c>
    </row>
    <row r="79" spans="1:5" x14ac:dyDescent="0.25">
      <c r="A79" s="50" t="s">
        <v>368</v>
      </c>
      <c r="B79" s="50">
        <v>12</v>
      </c>
      <c r="C79" s="50">
        <v>0</v>
      </c>
      <c r="D79" s="50">
        <v>8</v>
      </c>
      <c r="E79" s="50">
        <v>0</v>
      </c>
    </row>
    <row r="80" spans="1:5" x14ac:dyDescent="0.25">
      <c r="A80" s="50" t="s">
        <v>369</v>
      </c>
      <c r="B80" s="50">
        <v>0</v>
      </c>
      <c r="C80" s="50">
        <v>0</v>
      </c>
      <c r="D80" s="50">
        <v>0</v>
      </c>
      <c r="E80" s="50">
        <v>0</v>
      </c>
    </row>
    <row r="81" spans="1:5" x14ac:dyDescent="0.25">
      <c r="A81" s="50" t="s">
        <v>370</v>
      </c>
      <c r="B81" s="50">
        <v>8</v>
      </c>
      <c r="C81" s="50">
        <v>2</v>
      </c>
      <c r="D81" s="50">
        <v>5</v>
      </c>
      <c r="E81" s="50">
        <v>4</v>
      </c>
    </row>
    <row r="82" spans="1:5" x14ac:dyDescent="0.25">
      <c r="A82" s="50" t="s">
        <v>371</v>
      </c>
      <c r="B82" s="50">
        <v>6</v>
      </c>
      <c r="C82" s="50">
        <v>1</v>
      </c>
      <c r="D82" s="50">
        <v>14</v>
      </c>
      <c r="E82" s="50">
        <v>10</v>
      </c>
    </row>
    <row r="83" spans="1:5" x14ac:dyDescent="0.25">
      <c r="A83" s="50" t="s">
        <v>372</v>
      </c>
      <c r="B83" s="50">
        <v>8</v>
      </c>
      <c r="C83" s="50">
        <v>0</v>
      </c>
      <c r="D83" s="50">
        <v>10</v>
      </c>
      <c r="E83" s="50">
        <v>0</v>
      </c>
    </row>
    <row r="84" spans="1:5" x14ac:dyDescent="0.25">
      <c r="A84" s="50" t="s">
        <v>373</v>
      </c>
      <c r="B84" s="50">
        <v>7</v>
      </c>
      <c r="C84" s="50">
        <v>0</v>
      </c>
      <c r="D84" s="50">
        <v>8</v>
      </c>
      <c r="E84" s="50">
        <v>0</v>
      </c>
    </row>
    <row r="85" spans="1:5" x14ac:dyDescent="0.25">
      <c r="A85" s="50" t="s">
        <v>374</v>
      </c>
      <c r="B85" s="50">
        <v>3</v>
      </c>
      <c r="C85" s="50">
        <v>3</v>
      </c>
      <c r="D85" s="50">
        <v>3</v>
      </c>
      <c r="E85" s="50">
        <v>0</v>
      </c>
    </row>
    <row r="86" spans="1:5" x14ac:dyDescent="0.25">
      <c r="A86" s="50" t="s">
        <v>375</v>
      </c>
      <c r="B86" s="50">
        <v>8</v>
      </c>
      <c r="C86" s="50">
        <v>3</v>
      </c>
      <c r="D86" s="50">
        <v>5</v>
      </c>
      <c r="E86" s="50">
        <v>0</v>
      </c>
    </row>
    <row r="87" spans="1:5" x14ac:dyDescent="0.25">
      <c r="A87" s="50" t="s">
        <v>376</v>
      </c>
      <c r="B87" s="50">
        <v>3</v>
      </c>
      <c r="C87" s="50">
        <v>0</v>
      </c>
      <c r="D87" s="50">
        <v>0</v>
      </c>
      <c r="E87" s="50">
        <v>5</v>
      </c>
    </row>
    <row r="88" spans="1:5" x14ac:dyDescent="0.25">
      <c r="A88" s="50" t="s">
        <v>377</v>
      </c>
      <c r="B88" s="50">
        <v>2</v>
      </c>
      <c r="C88" s="50">
        <v>3</v>
      </c>
      <c r="D88" s="50">
        <v>20</v>
      </c>
      <c r="E88" s="50">
        <v>32</v>
      </c>
    </row>
    <row r="89" spans="1:5" x14ac:dyDescent="0.25">
      <c r="A89" s="50" t="s">
        <v>378</v>
      </c>
      <c r="B89" s="50">
        <v>2</v>
      </c>
      <c r="C89" s="50">
        <v>0</v>
      </c>
      <c r="D89" s="50">
        <v>0</v>
      </c>
      <c r="E89" s="50">
        <v>5</v>
      </c>
    </row>
    <row r="90" spans="1:5" x14ac:dyDescent="0.25">
      <c r="A90" s="50" t="s">
        <v>379</v>
      </c>
      <c r="B90" s="50">
        <v>4</v>
      </c>
      <c r="C90" s="50">
        <v>0</v>
      </c>
      <c r="D90" s="50">
        <v>0</v>
      </c>
      <c r="E90" s="50">
        <v>0</v>
      </c>
    </row>
    <row r="91" spans="1:5" x14ac:dyDescent="0.25">
      <c r="A91" s="50" t="s">
        <v>380</v>
      </c>
      <c r="B91" s="50">
        <v>3</v>
      </c>
      <c r="C91" s="50">
        <v>0</v>
      </c>
      <c r="D91" s="50">
        <v>0</v>
      </c>
      <c r="E91" s="50">
        <v>0</v>
      </c>
    </row>
    <row r="92" spans="1:5" x14ac:dyDescent="0.25">
      <c r="A92" s="50" t="s">
        <v>381</v>
      </c>
      <c r="B92" s="50">
        <v>0</v>
      </c>
      <c r="C92" s="50">
        <v>8</v>
      </c>
      <c r="D92" s="50">
        <v>0</v>
      </c>
      <c r="E92" s="50">
        <v>0</v>
      </c>
    </row>
    <row r="93" spans="1:5" x14ac:dyDescent="0.25">
      <c r="A93" s="50" t="s">
        <v>382</v>
      </c>
      <c r="B93" s="50">
        <v>0</v>
      </c>
      <c r="C93" s="50">
        <v>8</v>
      </c>
      <c r="D93" s="50">
        <v>0</v>
      </c>
      <c r="E93" s="50">
        <v>0</v>
      </c>
    </row>
    <row r="94" spans="1:5" x14ac:dyDescent="0.25">
      <c r="A94" s="50" t="s">
        <v>383</v>
      </c>
      <c r="B94" s="50">
        <v>0</v>
      </c>
      <c r="C94" s="50">
        <v>15</v>
      </c>
      <c r="D94" s="50">
        <v>0</v>
      </c>
      <c r="E94" s="50">
        <v>0</v>
      </c>
    </row>
    <row r="95" spans="1:5" x14ac:dyDescent="0.25">
      <c r="A95" s="50" t="s">
        <v>384</v>
      </c>
      <c r="B95" s="50">
        <v>0</v>
      </c>
      <c r="C95" s="50">
        <v>2</v>
      </c>
      <c r="D95" s="50">
        <v>0</v>
      </c>
      <c r="E95" s="50">
        <v>0</v>
      </c>
    </row>
    <row r="96" spans="1:5" x14ac:dyDescent="0.25">
      <c r="A96" s="50" t="s">
        <v>385</v>
      </c>
      <c r="B96" s="50">
        <v>2</v>
      </c>
      <c r="C96" s="50">
        <v>3</v>
      </c>
      <c r="D96" s="50">
        <v>0</v>
      </c>
      <c r="E96" s="50">
        <v>35</v>
      </c>
    </row>
    <row r="97" spans="1:5" x14ac:dyDescent="0.25">
      <c r="A97" s="50" t="s">
        <v>386</v>
      </c>
      <c r="B97" s="50">
        <v>3</v>
      </c>
      <c r="C97" s="50">
        <v>2</v>
      </c>
      <c r="D97" s="50">
        <v>35</v>
      </c>
      <c r="E97" s="50">
        <v>8</v>
      </c>
    </row>
    <row r="98" spans="1:5" x14ac:dyDescent="0.25">
      <c r="A98" s="50" t="s">
        <v>387</v>
      </c>
      <c r="B98" s="50" t="s">
        <v>388</v>
      </c>
      <c r="C98" s="50">
        <v>2</v>
      </c>
      <c r="D98" s="50">
        <v>0</v>
      </c>
      <c r="E98" s="50">
        <v>4</v>
      </c>
    </row>
    <row r="99" spans="1:5" x14ac:dyDescent="0.25">
      <c r="A99" s="50" t="s">
        <v>389</v>
      </c>
      <c r="B99" s="50">
        <v>2</v>
      </c>
      <c r="C99" s="50">
        <v>2</v>
      </c>
      <c r="D99" s="50">
        <v>-50</v>
      </c>
      <c r="E99" s="50">
        <v>0</v>
      </c>
    </row>
    <row r="100" spans="1:5" x14ac:dyDescent="0.25">
      <c r="A100" s="50" t="s">
        <v>390</v>
      </c>
      <c r="B100" s="50">
        <v>12</v>
      </c>
      <c r="C100" s="50">
        <v>0</v>
      </c>
      <c r="D100" s="50">
        <v>-50</v>
      </c>
      <c r="E100" s="50">
        <v>0</v>
      </c>
    </row>
    <row r="101" spans="1:5" x14ac:dyDescent="0.25">
      <c r="A101" s="50" t="s">
        <v>391</v>
      </c>
      <c r="B101" s="77" t="s">
        <v>392</v>
      </c>
      <c r="C101" s="50">
        <v>1</v>
      </c>
      <c r="D101" s="50">
        <v>12</v>
      </c>
      <c r="E101" s="50">
        <v>10</v>
      </c>
    </row>
    <row r="102" spans="1:5" x14ac:dyDescent="0.25">
      <c r="A102" s="50" t="s">
        <v>393</v>
      </c>
      <c r="B102" s="50">
        <v>6</v>
      </c>
      <c r="C102" s="50">
        <v>1</v>
      </c>
      <c r="D102" s="50">
        <v>10</v>
      </c>
      <c r="E102" s="50">
        <v>3</v>
      </c>
    </row>
    <row r="103" spans="1:5" x14ac:dyDescent="0.25">
      <c r="A103" s="50" t="s">
        <v>394</v>
      </c>
      <c r="B103" s="50">
        <v>6</v>
      </c>
      <c r="C103" s="50">
        <v>3</v>
      </c>
      <c r="D103" s="50">
        <v>20</v>
      </c>
      <c r="E103" s="50">
        <v>0</v>
      </c>
    </row>
    <row r="104" spans="1:5" x14ac:dyDescent="0.25">
      <c r="A104" s="50" t="s">
        <v>395</v>
      </c>
      <c r="B104" s="50">
        <v>8</v>
      </c>
      <c r="C104" s="50">
        <v>0</v>
      </c>
      <c r="D104" s="50">
        <v>0</v>
      </c>
      <c r="E104" s="50">
        <v>0</v>
      </c>
    </row>
    <row r="105" spans="1:5" x14ac:dyDescent="0.25">
      <c r="A105" s="50" t="s">
        <v>396</v>
      </c>
      <c r="B105" s="50">
        <v>5</v>
      </c>
      <c r="C105" s="50">
        <v>4</v>
      </c>
      <c r="D105" s="50">
        <v>20</v>
      </c>
      <c r="E105" s="50">
        <v>10</v>
      </c>
    </row>
    <row r="106" spans="1:5" x14ac:dyDescent="0.25">
      <c r="A106" s="50" t="s">
        <v>397</v>
      </c>
      <c r="B106" s="50">
        <v>0</v>
      </c>
      <c r="C106" s="50">
        <v>8</v>
      </c>
      <c r="D106" s="50">
        <v>0</v>
      </c>
      <c r="E106" s="50">
        <v>0</v>
      </c>
    </row>
    <row r="107" spans="1:5" x14ac:dyDescent="0.25">
      <c r="A107" s="50" t="s">
        <v>398</v>
      </c>
      <c r="B107" s="50">
        <v>2</v>
      </c>
      <c r="C107" s="50">
        <v>2</v>
      </c>
      <c r="D107" s="50">
        <v>10</v>
      </c>
      <c r="E107" s="50">
        <v>16</v>
      </c>
    </row>
  </sheetData>
  <sheetProtection algorithmName="SHA-512" hashValue="+h9zOVuvIeJIEeZLEmEkwXlYHxX+Xo5Btkal6ER/De3/oBEp+YndTTbv8myjW3Ym4yrn2XMDJW5owU4aNx6KYA==" saltValue="a5K5tkij4MPIxOx0+H1VEQ==" spinCount="100000" sheet="1" objects="1" scenarios="1" selectLockedCells="1"/>
  <mergeCells count="8">
    <mergeCell ref="AE1:AI1"/>
    <mergeCell ref="AK1:AO1"/>
    <mergeCell ref="AQ1:AU1"/>
    <mergeCell ref="A1:E1"/>
    <mergeCell ref="G1:K1"/>
    <mergeCell ref="M1:Q1"/>
    <mergeCell ref="S1:W1"/>
    <mergeCell ref="Y1:AC1"/>
  </mergeCells>
  <phoneticPr fontId="26" type="noConversion"/>
  <pageMargins left="0.7" right="0.7" top="0.75" bottom="0.75" header="0.3" footer="0.3"/>
  <pageSetup paperSize="9" orientation="portrait" horizontalDpi="300" verticalDpi="300" r:id="rId1"/>
  <ignoredErrors>
    <ignoredError sqref="AG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T55"/>
  <sheetViews>
    <sheetView topLeftCell="EC1" workbookViewId="0">
      <selection activeCell="EP14" sqref="EP14"/>
    </sheetView>
  </sheetViews>
  <sheetFormatPr defaultColWidth="9" defaultRowHeight="13.8" x14ac:dyDescent="0.25"/>
  <cols>
    <col min="1" max="1" width="17.33203125" customWidth="1"/>
    <col min="2" max="2" width="6.6640625" customWidth="1"/>
    <col min="3" max="3" width="8.109375" customWidth="1"/>
    <col min="4" max="6" width="6.6640625" customWidth="1"/>
    <col min="7" max="7" width="7.77734375" customWidth="1"/>
    <col min="8" max="12" width="12.33203125" customWidth="1"/>
    <col min="13" max="13" width="14.44140625" customWidth="1"/>
    <col min="15" max="15" width="27.109375" style="50" customWidth="1"/>
    <col min="16" max="16" width="6.6640625" style="50" customWidth="1"/>
    <col min="17" max="17" width="8.109375" style="50" customWidth="1"/>
    <col min="18" max="20" width="6.6640625" style="50" customWidth="1"/>
    <col min="21" max="21" width="7.77734375" style="50" customWidth="1"/>
    <col min="22" max="22" width="12.33203125" style="50" customWidth="1"/>
    <col min="23" max="24" width="14.109375" style="50" customWidth="1"/>
    <col min="25" max="26" width="12.33203125" style="50" customWidth="1"/>
    <col min="27" max="27" width="14.44140625" style="50" customWidth="1"/>
    <col min="29" max="29" width="16.109375" customWidth="1"/>
    <col min="30" max="30" width="6.6640625" customWidth="1"/>
    <col min="31" max="31" width="8.109375" customWidth="1"/>
    <col min="32" max="34" width="6.6640625" customWidth="1"/>
    <col min="35" max="35" width="7.77734375" customWidth="1"/>
    <col min="36" max="36" width="12.33203125" customWidth="1"/>
    <col min="37" max="38" width="14.109375" customWidth="1"/>
    <col min="39" max="40" width="12.33203125" customWidth="1"/>
    <col min="41" max="41" width="14.44140625" customWidth="1"/>
    <col min="43" max="43" width="16.109375" style="50" customWidth="1"/>
    <col min="44" max="44" width="6.6640625" style="50" customWidth="1"/>
    <col min="45" max="45" width="8.109375" style="50" customWidth="1"/>
    <col min="46" max="48" width="6.6640625" style="50" customWidth="1"/>
    <col min="49" max="49" width="7.77734375" style="50" customWidth="1"/>
    <col min="50" max="50" width="12.33203125" style="50" customWidth="1"/>
    <col min="51" max="52" width="14.109375" style="50" customWidth="1"/>
    <col min="53" max="54" width="12.33203125" style="50" customWidth="1"/>
    <col min="55" max="56" width="14.44140625" style="50" customWidth="1"/>
    <col min="57" max="57" width="13.88671875" customWidth="1"/>
    <col min="58" max="58" width="6.6640625" customWidth="1"/>
    <col min="59" max="59" width="8.109375" customWidth="1"/>
    <col min="60" max="62" width="6.6640625" customWidth="1"/>
    <col min="63" max="63" width="7.77734375" customWidth="1"/>
    <col min="64" max="64" width="12.33203125" customWidth="1"/>
    <col min="65" max="66" width="14.109375" customWidth="1"/>
    <col min="67" max="68" width="12.33203125" customWidth="1"/>
    <col min="69" max="69" width="14.44140625" customWidth="1"/>
    <col min="71" max="71" width="9.5546875" style="50" customWidth="1"/>
    <col min="72" max="72" width="6.6640625" style="50" customWidth="1"/>
    <col min="73" max="73" width="8.109375" style="50" customWidth="1"/>
    <col min="74" max="76" width="6.6640625" style="50" customWidth="1"/>
    <col min="77" max="77" width="7.77734375" style="50" customWidth="1"/>
    <col min="78" max="78" width="12.33203125" style="50" customWidth="1"/>
    <col min="79" max="80" width="14.109375" style="50" customWidth="1"/>
    <col min="81" max="82" width="12.33203125" style="50" customWidth="1"/>
    <col min="83" max="83" width="14.44140625" style="50" customWidth="1"/>
    <col min="84" max="84" width="8.88671875" style="50"/>
    <col min="85" max="85" width="13.88671875" style="50" customWidth="1"/>
    <col min="86" max="86" width="6.6640625" style="50" customWidth="1"/>
    <col min="87" max="87" width="8.109375" style="50" customWidth="1"/>
    <col min="88" max="90" width="6.6640625" style="50" customWidth="1"/>
    <col min="91" max="91" width="7.77734375" style="50" customWidth="1"/>
    <col min="92" max="92" width="12.33203125" style="50" customWidth="1"/>
    <col min="93" max="94" width="14.109375" style="50" customWidth="1"/>
    <col min="95" max="96" width="12.33203125" style="50" customWidth="1"/>
    <col min="97" max="97" width="14.44140625" style="50" customWidth="1"/>
    <col min="99" max="99" width="16.109375" style="50" customWidth="1"/>
    <col min="100" max="100" width="6.6640625" style="50" customWidth="1"/>
    <col min="101" max="101" width="8.109375" style="50" customWidth="1"/>
    <col min="102" max="104" width="6.6640625" style="50" customWidth="1"/>
    <col min="105" max="105" width="7.77734375" style="50" customWidth="1"/>
    <col min="106" max="106" width="12.33203125" style="50" customWidth="1"/>
    <col min="107" max="108" width="14.109375" style="50" customWidth="1"/>
    <col min="109" max="110" width="12.33203125" style="50" customWidth="1"/>
    <col min="111" max="111" width="14.44140625" style="50" customWidth="1"/>
    <col min="113" max="113" width="16.109375" style="50" customWidth="1"/>
    <col min="114" max="114" width="6.6640625" style="50" customWidth="1"/>
    <col min="115" max="115" width="8.109375" style="50" customWidth="1"/>
    <col min="116" max="118" width="6.6640625" style="50" customWidth="1"/>
    <col min="119" max="119" width="7.77734375" style="50" customWidth="1"/>
    <col min="120" max="120" width="12.33203125" style="50" customWidth="1"/>
    <col min="121" max="122" width="14.109375" style="50" customWidth="1"/>
    <col min="123" max="124" width="12.33203125" style="50" customWidth="1"/>
    <col min="125" max="125" width="14.44140625" style="50" customWidth="1"/>
    <col min="128" max="128" width="16.109375" style="50" customWidth="1"/>
    <col min="129" max="129" width="6.6640625" style="50" customWidth="1"/>
    <col min="130" max="130" width="8.109375" style="50" customWidth="1"/>
    <col min="131" max="133" width="6.6640625" style="50" customWidth="1"/>
    <col min="134" max="134" width="7.77734375" style="50" customWidth="1"/>
    <col min="135" max="135" width="12.33203125" style="50" customWidth="1"/>
    <col min="136" max="137" width="14.109375" style="50" customWidth="1"/>
    <col min="138" max="139" width="12.33203125" style="50" customWidth="1"/>
    <col min="140" max="140" width="14.44140625" style="50" customWidth="1"/>
    <col min="143" max="143" width="20.44140625" customWidth="1"/>
    <col min="144" max="145" width="16.109375" customWidth="1"/>
    <col min="146" max="146" width="18.33203125" customWidth="1"/>
  </cols>
  <sheetData>
    <row r="1" spans="1:150" x14ac:dyDescent="0.25">
      <c r="A1" s="51" t="s">
        <v>399</v>
      </c>
      <c r="B1" s="52" t="s">
        <v>400</v>
      </c>
      <c r="C1" s="52" t="s">
        <v>401</v>
      </c>
      <c r="D1" s="52" t="s">
        <v>402</v>
      </c>
      <c r="E1" s="52" t="s">
        <v>403</v>
      </c>
      <c r="F1" s="52" t="s">
        <v>404</v>
      </c>
      <c r="G1" s="52" t="s">
        <v>405</v>
      </c>
      <c r="H1" s="53" t="s">
        <v>406</v>
      </c>
      <c r="I1" s="53" t="s">
        <v>407</v>
      </c>
      <c r="J1" s="53" t="s">
        <v>408</v>
      </c>
      <c r="K1" s="53" t="s">
        <v>409</v>
      </c>
      <c r="L1" s="53" t="s">
        <v>410</v>
      </c>
      <c r="M1" s="53" t="s">
        <v>411</v>
      </c>
      <c r="N1" s="59"/>
      <c r="O1" s="51" t="s">
        <v>412</v>
      </c>
      <c r="P1" s="51" t="s">
        <v>400</v>
      </c>
      <c r="Q1" s="51" t="s">
        <v>401</v>
      </c>
      <c r="R1" s="51" t="s">
        <v>402</v>
      </c>
      <c r="S1" s="51" t="s">
        <v>403</v>
      </c>
      <c r="T1" s="51" t="s">
        <v>404</v>
      </c>
      <c r="U1" s="51" t="s">
        <v>405</v>
      </c>
      <c r="V1" s="51" t="s">
        <v>406</v>
      </c>
      <c r="W1" s="51" t="s">
        <v>413</v>
      </c>
      <c r="X1" s="51" t="s">
        <v>414</v>
      </c>
      <c r="Y1" s="51" t="s">
        <v>409</v>
      </c>
      <c r="Z1" s="51" t="s">
        <v>410</v>
      </c>
      <c r="AA1" s="51" t="s">
        <v>411</v>
      </c>
      <c r="AC1" s="51" t="s">
        <v>415</v>
      </c>
      <c r="AD1" s="51" t="s">
        <v>400</v>
      </c>
      <c r="AE1" s="51" t="s">
        <v>401</v>
      </c>
      <c r="AF1" s="51" t="s">
        <v>402</v>
      </c>
      <c r="AG1" s="51" t="s">
        <v>403</v>
      </c>
      <c r="AH1" s="51" t="s">
        <v>404</v>
      </c>
      <c r="AI1" s="51" t="s">
        <v>405</v>
      </c>
      <c r="AJ1" s="51" t="s">
        <v>406</v>
      </c>
      <c r="AK1" s="51" t="s">
        <v>413</v>
      </c>
      <c r="AL1" s="51" t="s">
        <v>414</v>
      </c>
      <c r="AM1" s="51" t="s">
        <v>409</v>
      </c>
      <c r="AN1" s="51" t="s">
        <v>410</v>
      </c>
      <c r="AO1" s="51" t="s">
        <v>411</v>
      </c>
      <c r="AP1" s="59"/>
      <c r="AQ1" s="51" t="s">
        <v>416</v>
      </c>
      <c r="AR1" s="51" t="s">
        <v>400</v>
      </c>
      <c r="AS1" s="51" t="s">
        <v>401</v>
      </c>
      <c r="AT1" s="51" t="s">
        <v>402</v>
      </c>
      <c r="AU1" s="51" t="s">
        <v>403</v>
      </c>
      <c r="AV1" s="51" t="s">
        <v>404</v>
      </c>
      <c r="AW1" s="51" t="s">
        <v>405</v>
      </c>
      <c r="AX1" s="51" t="s">
        <v>406</v>
      </c>
      <c r="AY1" s="51" t="s">
        <v>413</v>
      </c>
      <c r="AZ1" s="51" t="s">
        <v>414</v>
      </c>
      <c r="BA1" s="51" t="s">
        <v>409</v>
      </c>
      <c r="BB1" s="51" t="s">
        <v>410</v>
      </c>
      <c r="BC1" s="51" t="s">
        <v>411</v>
      </c>
      <c r="BE1" s="51" t="s">
        <v>417</v>
      </c>
      <c r="BF1" s="51" t="s">
        <v>400</v>
      </c>
      <c r="BG1" s="51" t="s">
        <v>401</v>
      </c>
      <c r="BH1" s="51" t="s">
        <v>402</v>
      </c>
      <c r="BI1" s="51" t="s">
        <v>403</v>
      </c>
      <c r="BJ1" s="51" t="s">
        <v>404</v>
      </c>
      <c r="BK1" s="51" t="s">
        <v>405</v>
      </c>
      <c r="BL1" s="51" t="s">
        <v>406</v>
      </c>
      <c r="BM1" s="51" t="s">
        <v>413</v>
      </c>
      <c r="BN1" s="51" t="s">
        <v>414</v>
      </c>
      <c r="BO1" s="51" t="s">
        <v>409</v>
      </c>
      <c r="BP1" s="51" t="s">
        <v>410</v>
      </c>
      <c r="BQ1" s="51" t="s">
        <v>411</v>
      </c>
      <c r="BS1" s="51" t="s">
        <v>418</v>
      </c>
      <c r="BT1" s="51" t="s">
        <v>400</v>
      </c>
      <c r="BU1" s="51" t="s">
        <v>401</v>
      </c>
      <c r="BV1" s="51" t="s">
        <v>402</v>
      </c>
      <c r="BW1" s="51" t="s">
        <v>403</v>
      </c>
      <c r="BX1" s="51" t="s">
        <v>404</v>
      </c>
      <c r="BY1" s="51" t="s">
        <v>405</v>
      </c>
      <c r="BZ1" s="51" t="s">
        <v>406</v>
      </c>
      <c r="CA1" s="51" t="s">
        <v>413</v>
      </c>
      <c r="CB1" s="51" t="s">
        <v>414</v>
      </c>
      <c r="CC1" s="51" t="s">
        <v>409</v>
      </c>
      <c r="CD1" s="51" t="s">
        <v>410</v>
      </c>
      <c r="CE1" s="51" t="s">
        <v>411</v>
      </c>
      <c r="CF1" s="70"/>
      <c r="CG1" s="51" t="s">
        <v>419</v>
      </c>
      <c r="CH1" s="51" t="s">
        <v>400</v>
      </c>
      <c r="CI1" s="51" t="s">
        <v>401</v>
      </c>
      <c r="CJ1" s="51" t="s">
        <v>402</v>
      </c>
      <c r="CK1" s="51" t="s">
        <v>403</v>
      </c>
      <c r="CL1" s="51" t="s">
        <v>404</v>
      </c>
      <c r="CM1" s="51" t="s">
        <v>405</v>
      </c>
      <c r="CN1" s="51" t="s">
        <v>406</v>
      </c>
      <c r="CO1" s="51" t="s">
        <v>413</v>
      </c>
      <c r="CP1" s="51" t="s">
        <v>414</v>
      </c>
      <c r="CQ1" s="51" t="s">
        <v>409</v>
      </c>
      <c r="CR1" s="51" t="s">
        <v>410</v>
      </c>
      <c r="CS1" s="51" t="s">
        <v>411</v>
      </c>
      <c r="CU1" s="51" t="s">
        <v>420</v>
      </c>
      <c r="CV1" s="51" t="s">
        <v>400</v>
      </c>
      <c r="CW1" s="51" t="s">
        <v>401</v>
      </c>
      <c r="CX1" s="51" t="s">
        <v>402</v>
      </c>
      <c r="CY1" s="51" t="s">
        <v>403</v>
      </c>
      <c r="CZ1" s="51" t="s">
        <v>404</v>
      </c>
      <c r="DA1" s="51" t="s">
        <v>405</v>
      </c>
      <c r="DB1" s="51" t="s">
        <v>406</v>
      </c>
      <c r="DC1" s="51" t="s">
        <v>413</v>
      </c>
      <c r="DD1" s="51" t="s">
        <v>414</v>
      </c>
      <c r="DE1" s="51" t="s">
        <v>409</v>
      </c>
      <c r="DF1" s="51" t="s">
        <v>410</v>
      </c>
      <c r="DG1" s="51" t="s">
        <v>411</v>
      </c>
      <c r="DI1" s="51" t="s">
        <v>421</v>
      </c>
      <c r="DJ1" s="51" t="s">
        <v>400</v>
      </c>
      <c r="DK1" s="51" t="s">
        <v>401</v>
      </c>
      <c r="DL1" s="51" t="s">
        <v>402</v>
      </c>
      <c r="DM1" s="51" t="s">
        <v>403</v>
      </c>
      <c r="DN1" s="51" t="s">
        <v>404</v>
      </c>
      <c r="DO1" s="51" t="s">
        <v>405</v>
      </c>
      <c r="DP1" s="51" t="s">
        <v>406</v>
      </c>
      <c r="DQ1" s="51" t="s">
        <v>413</v>
      </c>
      <c r="DR1" s="51" t="s">
        <v>414</v>
      </c>
      <c r="DS1" s="51" t="s">
        <v>409</v>
      </c>
      <c r="DT1" s="51" t="s">
        <v>410</v>
      </c>
      <c r="DU1" s="51" t="s">
        <v>411</v>
      </c>
      <c r="DV1" s="71"/>
      <c r="DX1" s="51" t="s">
        <v>422</v>
      </c>
      <c r="DY1" s="51" t="s">
        <v>400</v>
      </c>
      <c r="DZ1" s="51" t="s">
        <v>401</v>
      </c>
      <c r="EA1" s="51" t="s">
        <v>402</v>
      </c>
      <c r="EB1" s="51" t="s">
        <v>403</v>
      </c>
      <c r="EC1" s="51" t="s">
        <v>404</v>
      </c>
      <c r="ED1" s="51" t="s">
        <v>405</v>
      </c>
      <c r="EE1" s="51" t="s">
        <v>406</v>
      </c>
      <c r="EF1" s="51" t="s">
        <v>413</v>
      </c>
      <c r="EG1" s="51" t="s">
        <v>414</v>
      </c>
      <c r="EH1" s="51" t="s">
        <v>409</v>
      </c>
      <c r="EI1" s="51" t="s">
        <v>410</v>
      </c>
      <c r="EJ1" s="51" t="s">
        <v>411</v>
      </c>
      <c r="EK1" s="73"/>
      <c r="EL1" s="73"/>
      <c r="EM1" s="121" t="s">
        <v>423</v>
      </c>
      <c r="EN1" s="121"/>
      <c r="EO1" s="121"/>
      <c r="EP1" s="59"/>
      <c r="EQ1" s="59"/>
      <c r="ER1" s="73"/>
    </row>
    <row r="2" spans="1:150" x14ac:dyDescent="0.25">
      <c r="A2" s="54" t="s">
        <v>13</v>
      </c>
      <c r="B2" s="50" t="s">
        <v>424</v>
      </c>
      <c r="C2" s="50" t="s">
        <v>424</v>
      </c>
      <c r="D2" s="50">
        <v>2</v>
      </c>
      <c r="E2" s="50">
        <v>1</v>
      </c>
      <c r="F2" s="50">
        <v>1</v>
      </c>
      <c r="G2" s="50" t="s">
        <v>424</v>
      </c>
      <c r="H2" s="50" t="s">
        <v>424</v>
      </c>
      <c r="I2" s="50" t="s">
        <v>424</v>
      </c>
      <c r="J2" s="50" t="s">
        <v>424</v>
      </c>
      <c r="K2" s="50" t="s">
        <v>424</v>
      </c>
      <c r="L2" s="50" t="s">
        <v>424</v>
      </c>
      <c r="M2" s="50" t="s">
        <v>424</v>
      </c>
      <c r="N2" s="19"/>
      <c r="O2" s="54" t="s">
        <v>59</v>
      </c>
      <c r="P2" s="60" t="s">
        <v>424</v>
      </c>
      <c r="Q2" s="60" t="s">
        <v>424</v>
      </c>
      <c r="R2" s="60">
        <v>2</v>
      </c>
      <c r="S2" s="60">
        <v>2</v>
      </c>
      <c r="T2" s="60" t="s">
        <v>424</v>
      </c>
      <c r="U2" s="60" t="s">
        <v>424</v>
      </c>
      <c r="V2" s="60" t="s">
        <v>424</v>
      </c>
      <c r="W2" s="60" t="s">
        <v>424</v>
      </c>
      <c r="X2" s="60" t="s">
        <v>424</v>
      </c>
      <c r="Y2" s="60" t="s">
        <v>424</v>
      </c>
      <c r="Z2" s="50" t="s">
        <v>424</v>
      </c>
      <c r="AA2" s="50" t="s">
        <v>424</v>
      </c>
      <c r="AC2" s="54" t="s">
        <v>49</v>
      </c>
      <c r="AD2" s="60" t="s">
        <v>424</v>
      </c>
      <c r="AE2" s="60" t="s">
        <v>424</v>
      </c>
      <c r="AF2" s="60" t="s">
        <v>424</v>
      </c>
      <c r="AG2" s="60" t="s">
        <v>424</v>
      </c>
      <c r="AH2" s="60" t="s">
        <v>424</v>
      </c>
      <c r="AI2" s="60">
        <v>1</v>
      </c>
      <c r="AJ2" s="60" t="s">
        <v>424</v>
      </c>
      <c r="AK2" s="60" t="s">
        <v>424</v>
      </c>
      <c r="AL2" s="60" t="s">
        <v>424</v>
      </c>
      <c r="AM2" s="60" t="s">
        <v>424</v>
      </c>
      <c r="AN2" s="60" t="s">
        <v>424</v>
      </c>
      <c r="AO2" s="60" t="s">
        <v>424</v>
      </c>
      <c r="AP2" s="62"/>
      <c r="AQ2" s="54" t="s">
        <v>286</v>
      </c>
      <c r="AR2" s="60" t="s">
        <v>424</v>
      </c>
      <c r="AS2" s="60" t="s">
        <v>424</v>
      </c>
      <c r="AT2" s="60">
        <v>2</v>
      </c>
      <c r="AU2" s="60">
        <v>2</v>
      </c>
      <c r="AV2" s="60">
        <v>2</v>
      </c>
      <c r="AW2" s="60" t="s">
        <v>424</v>
      </c>
      <c r="AX2" s="60" t="s">
        <v>424</v>
      </c>
      <c r="AY2" s="60" t="s">
        <v>424</v>
      </c>
      <c r="AZ2" s="60" t="s">
        <v>424</v>
      </c>
      <c r="BA2" s="60" t="s">
        <v>424</v>
      </c>
      <c r="BB2" s="60" t="s">
        <v>424</v>
      </c>
      <c r="BC2" s="60" t="s">
        <v>424</v>
      </c>
      <c r="BE2" s="63" t="s">
        <v>269</v>
      </c>
      <c r="BF2" s="60">
        <v>4</v>
      </c>
      <c r="BG2" s="60" t="s">
        <v>424</v>
      </c>
      <c r="BH2" s="60">
        <v>2</v>
      </c>
      <c r="BI2" s="60">
        <v>2</v>
      </c>
      <c r="BJ2" s="60" t="s">
        <v>424</v>
      </c>
      <c r="BK2" s="60" t="s">
        <v>424</v>
      </c>
      <c r="BL2" s="60" t="s">
        <v>424</v>
      </c>
      <c r="BM2" s="60" t="s">
        <v>424</v>
      </c>
      <c r="BN2" s="60" t="s">
        <v>424</v>
      </c>
      <c r="BO2" s="60" t="s">
        <v>424</v>
      </c>
      <c r="BP2" s="60" t="s">
        <v>424</v>
      </c>
      <c r="BQ2" s="60" t="s">
        <v>424</v>
      </c>
      <c r="BS2" s="54" t="s">
        <v>89</v>
      </c>
      <c r="BT2" s="60" t="s">
        <v>424</v>
      </c>
      <c r="BU2" s="60">
        <v>2</v>
      </c>
      <c r="BV2" s="60" t="s">
        <v>424</v>
      </c>
      <c r="BW2" s="60" t="s">
        <v>424</v>
      </c>
      <c r="BX2" s="60">
        <v>2</v>
      </c>
      <c r="BY2" s="60" t="s">
        <v>424</v>
      </c>
      <c r="BZ2" s="60" t="s">
        <v>424</v>
      </c>
      <c r="CA2" s="60" t="s">
        <v>424</v>
      </c>
      <c r="CB2" s="60" t="s">
        <v>424</v>
      </c>
      <c r="CC2" s="60" t="s">
        <v>424</v>
      </c>
      <c r="CD2" s="60" t="s">
        <v>424</v>
      </c>
      <c r="CE2" s="60" t="s">
        <v>424</v>
      </c>
      <c r="CF2" s="60"/>
      <c r="CG2" s="54" t="s">
        <v>379</v>
      </c>
      <c r="CH2" s="60" t="s">
        <v>424</v>
      </c>
      <c r="CI2" s="60" t="s">
        <v>424</v>
      </c>
      <c r="CJ2" s="60" t="s">
        <v>424</v>
      </c>
      <c r="CK2" s="60">
        <v>1</v>
      </c>
      <c r="CL2" s="60">
        <v>2</v>
      </c>
      <c r="CM2" s="60" t="s">
        <v>424</v>
      </c>
      <c r="CN2" s="60" t="s">
        <v>424</v>
      </c>
      <c r="CO2" s="60" t="s">
        <v>424</v>
      </c>
      <c r="CP2" s="60" t="s">
        <v>424</v>
      </c>
      <c r="CQ2" s="60" t="s">
        <v>424</v>
      </c>
      <c r="CR2" s="60" t="s">
        <v>424</v>
      </c>
      <c r="CS2" s="60" t="s">
        <v>424</v>
      </c>
      <c r="CU2" s="54" t="s">
        <v>140</v>
      </c>
      <c r="CV2" s="60" t="s">
        <v>424</v>
      </c>
      <c r="CW2" s="60" t="s">
        <v>424</v>
      </c>
      <c r="CX2" s="60" t="s">
        <v>424</v>
      </c>
      <c r="CY2" s="60" t="s">
        <v>424</v>
      </c>
      <c r="CZ2" s="50">
        <v>4</v>
      </c>
      <c r="DA2" s="60" t="s">
        <v>424</v>
      </c>
      <c r="DB2" s="50">
        <v>2</v>
      </c>
      <c r="DC2" s="60" t="s">
        <v>424</v>
      </c>
      <c r="DD2" s="60" t="s">
        <v>424</v>
      </c>
      <c r="DE2" s="60" t="s">
        <v>424</v>
      </c>
      <c r="DF2" s="60" t="s">
        <v>424</v>
      </c>
      <c r="DG2" s="60" t="s">
        <v>424</v>
      </c>
      <c r="DI2" s="54" t="s">
        <v>23</v>
      </c>
      <c r="DJ2" s="50" t="s">
        <v>424</v>
      </c>
      <c r="DK2" s="50" t="s">
        <v>424</v>
      </c>
      <c r="DL2" s="50" t="s">
        <v>424</v>
      </c>
      <c r="DM2" s="50">
        <v>3</v>
      </c>
      <c r="DN2" s="50">
        <v>3</v>
      </c>
      <c r="DO2" s="50" t="s">
        <v>424</v>
      </c>
      <c r="DP2" s="50" t="s">
        <v>424</v>
      </c>
      <c r="DQ2" s="50" t="s">
        <v>424</v>
      </c>
      <c r="DR2" s="50" t="s">
        <v>424</v>
      </c>
      <c r="DS2" s="50" t="s">
        <v>424</v>
      </c>
      <c r="DT2" s="50" t="s">
        <v>424</v>
      </c>
      <c r="DU2" s="50" t="s">
        <v>424</v>
      </c>
      <c r="DV2" s="62"/>
      <c r="DX2" s="72" t="s">
        <v>377</v>
      </c>
      <c r="DY2" s="60" t="s">
        <v>424</v>
      </c>
      <c r="DZ2" s="60">
        <v>6</v>
      </c>
      <c r="EA2" s="60" t="s">
        <v>424</v>
      </c>
      <c r="EB2" s="60" t="s">
        <v>424</v>
      </c>
      <c r="EC2" s="60" t="s">
        <v>424</v>
      </c>
      <c r="ED2" s="60" t="s">
        <v>424</v>
      </c>
      <c r="EE2" s="60" t="s">
        <v>424</v>
      </c>
      <c r="EF2" s="60" t="s">
        <v>424</v>
      </c>
      <c r="EG2" s="60" t="s">
        <v>424</v>
      </c>
      <c r="EH2" s="60" t="s">
        <v>424</v>
      </c>
      <c r="EI2" s="60" t="s">
        <v>424</v>
      </c>
      <c r="EJ2" s="60" t="s">
        <v>424</v>
      </c>
      <c r="EM2" s="51" t="s">
        <v>425</v>
      </c>
      <c r="EN2" s="51" t="s">
        <v>426</v>
      </c>
      <c r="EO2" s="51" t="s">
        <v>7</v>
      </c>
      <c r="EQ2" s="50"/>
      <c r="ER2" s="50"/>
      <c r="ES2" s="50"/>
      <c r="ET2" s="50"/>
    </row>
    <row r="3" spans="1:150" x14ac:dyDescent="0.25">
      <c r="A3" s="54" t="s">
        <v>147</v>
      </c>
      <c r="B3" s="50" t="s">
        <v>424</v>
      </c>
      <c r="C3" s="50" t="s">
        <v>424</v>
      </c>
      <c r="D3" s="50" t="s">
        <v>424</v>
      </c>
      <c r="E3" s="50">
        <v>2</v>
      </c>
      <c r="F3" s="50">
        <v>2</v>
      </c>
      <c r="G3" s="50" t="s">
        <v>424</v>
      </c>
      <c r="H3" s="50" t="s">
        <v>424</v>
      </c>
      <c r="I3" s="50" t="s">
        <v>424</v>
      </c>
      <c r="J3" s="50" t="s">
        <v>424</v>
      </c>
      <c r="K3" s="50" t="s">
        <v>424</v>
      </c>
      <c r="L3" s="50" t="s">
        <v>424</v>
      </c>
      <c r="M3" s="50" t="s">
        <v>424</v>
      </c>
      <c r="N3" s="19"/>
      <c r="O3" s="54" t="s">
        <v>31</v>
      </c>
      <c r="P3" s="50" t="s">
        <v>424</v>
      </c>
      <c r="Q3" s="50" t="s">
        <v>424</v>
      </c>
      <c r="R3" s="50">
        <v>2</v>
      </c>
      <c r="S3" s="50">
        <v>2</v>
      </c>
      <c r="T3" s="50" t="s">
        <v>424</v>
      </c>
      <c r="U3" s="50" t="s">
        <v>424</v>
      </c>
      <c r="V3" s="50" t="s">
        <v>424</v>
      </c>
      <c r="W3" s="50" t="s">
        <v>424</v>
      </c>
      <c r="X3" s="50" t="s">
        <v>424</v>
      </c>
      <c r="Y3" s="50" t="s">
        <v>424</v>
      </c>
      <c r="Z3" s="50" t="s">
        <v>424</v>
      </c>
      <c r="AA3" s="50" t="s">
        <v>424</v>
      </c>
      <c r="AC3" s="54" t="s">
        <v>161</v>
      </c>
      <c r="AD3" s="60" t="s">
        <v>424</v>
      </c>
      <c r="AE3" s="60" t="s">
        <v>424</v>
      </c>
      <c r="AF3" s="60">
        <v>4</v>
      </c>
      <c r="AG3" s="60">
        <v>2</v>
      </c>
      <c r="AH3" s="60">
        <v>2</v>
      </c>
      <c r="AI3" s="60" t="s">
        <v>424</v>
      </c>
      <c r="AJ3" s="60" t="s">
        <v>424</v>
      </c>
      <c r="AK3" s="60" t="s">
        <v>424</v>
      </c>
      <c r="AL3" s="60" t="s">
        <v>424</v>
      </c>
      <c r="AM3" s="60" t="s">
        <v>424</v>
      </c>
      <c r="AN3" s="60" t="s">
        <v>424</v>
      </c>
      <c r="AO3" s="60" t="s">
        <v>424</v>
      </c>
      <c r="AP3" s="60"/>
      <c r="AQ3" s="63" t="s">
        <v>359</v>
      </c>
      <c r="AR3" s="60" t="s">
        <v>424</v>
      </c>
      <c r="AS3" s="60" t="s">
        <v>424</v>
      </c>
      <c r="AT3" s="60">
        <v>1</v>
      </c>
      <c r="AU3" s="60">
        <v>1</v>
      </c>
      <c r="AV3" s="60">
        <v>1</v>
      </c>
      <c r="AW3" s="60" t="s">
        <v>424</v>
      </c>
      <c r="AX3" s="60" t="s">
        <v>424</v>
      </c>
      <c r="AY3" s="60" t="s">
        <v>424</v>
      </c>
      <c r="AZ3" s="60" t="s">
        <v>424</v>
      </c>
      <c r="BA3" s="60" t="s">
        <v>424</v>
      </c>
      <c r="BB3" s="60" t="s">
        <v>424</v>
      </c>
      <c r="BC3" s="60" t="s">
        <v>424</v>
      </c>
      <c r="BE3" s="54" t="s">
        <v>274</v>
      </c>
      <c r="BF3" s="60">
        <v>2</v>
      </c>
      <c r="BG3" s="60" t="s">
        <v>424</v>
      </c>
      <c r="BH3" s="60">
        <v>1</v>
      </c>
      <c r="BI3" s="60">
        <v>1</v>
      </c>
      <c r="BJ3" s="60" t="s">
        <v>424</v>
      </c>
      <c r="BK3" s="60" t="s">
        <v>424</v>
      </c>
      <c r="BL3" s="60" t="s">
        <v>424</v>
      </c>
      <c r="BM3" s="60" t="s">
        <v>424</v>
      </c>
      <c r="BN3" s="60" t="s">
        <v>424</v>
      </c>
      <c r="BO3" s="60" t="s">
        <v>424</v>
      </c>
      <c r="BP3" s="60" t="s">
        <v>424</v>
      </c>
      <c r="BQ3" s="60" t="s">
        <v>424</v>
      </c>
      <c r="BS3" s="54" t="s">
        <v>338</v>
      </c>
      <c r="BT3" s="60" t="s">
        <v>424</v>
      </c>
      <c r="BU3" s="60" t="s">
        <v>424</v>
      </c>
      <c r="BV3" s="60" t="s">
        <v>424</v>
      </c>
      <c r="BW3" s="60">
        <v>1</v>
      </c>
      <c r="BX3" s="60">
        <v>2</v>
      </c>
      <c r="BY3" s="60" t="s">
        <v>424</v>
      </c>
      <c r="BZ3" s="60" t="s">
        <v>424</v>
      </c>
      <c r="CA3" s="60" t="s">
        <v>424</v>
      </c>
      <c r="CB3" s="60" t="s">
        <v>424</v>
      </c>
      <c r="CC3" s="60" t="s">
        <v>424</v>
      </c>
      <c r="CD3" s="60" t="s">
        <v>424</v>
      </c>
      <c r="CE3" s="60" t="s">
        <v>424</v>
      </c>
      <c r="CF3" s="60"/>
      <c r="CG3" s="54" t="s">
        <v>41</v>
      </c>
      <c r="CH3" s="60" t="s">
        <v>424</v>
      </c>
      <c r="CI3" s="60" t="s">
        <v>424</v>
      </c>
      <c r="CJ3" s="60">
        <v>2</v>
      </c>
      <c r="CK3" s="60">
        <v>2</v>
      </c>
      <c r="CL3" s="60" t="s">
        <v>424</v>
      </c>
      <c r="CM3" s="60" t="s">
        <v>424</v>
      </c>
      <c r="CN3" s="60" t="s">
        <v>424</v>
      </c>
      <c r="CO3" s="60" t="s">
        <v>424</v>
      </c>
      <c r="CP3" s="60" t="s">
        <v>424</v>
      </c>
      <c r="CQ3" s="60" t="s">
        <v>424</v>
      </c>
      <c r="CR3" s="60" t="s">
        <v>424</v>
      </c>
      <c r="CS3" s="60" t="s">
        <v>424</v>
      </c>
      <c r="CU3" s="54" t="s">
        <v>107</v>
      </c>
      <c r="CV3" s="60" t="s">
        <v>424</v>
      </c>
      <c r="CW3" s="60" t="s">
        <v>424</v>
      </c>
      <c r="CX3" s="60" t="s">
        <v>424</v>
      </c>
      <c r="CY3" s="60" t="s">
        <v>424</v>
      </c>
      <c r="CZ3" s="60">
        <v>4</v>
      </c>
      <c r="DA3" s="60" t="s">
        <v>424</v>
      </c>
      <c r="DB3" s="60" t="s">
        <v>424</v>
      </c>
      <c r="DC3" s="60" t="s">
        <v>424</v>
      </c>
      <c r="DD3" s="60" t="s">
        <v>424</v>
      </c>
      <c r="DE3" s="60" t="s">
        <v>424</v>
      </c>
      <c r="DF3" s="60" t="s">
        <v>424</v>
      </c>
      <c r="DG3" s="60" t="s">
        <v>424</v>
      </c>
      <c r="DI3" s="54" t="s">
        <v>116</v>
      </c>
      <c r="DJ3" s="60" t="s">
        <v>424</v>
      </c>
      <c r="DK3" s="60">
        <v>5</v>
      </c>
      <c r="DL3" s="60" t="s">
        <v>424</v>
      </c>
      <c r="DM3" s="60" t="s">
        <v>424</v>
      </c>
      <c r="DN3" s="60" t="s">
        <v>424</v>
      </c>
      <c r="DO3" s="60" t="s">
        <v>424</v>
      </c>
      <c r="DP3" s="60" t="s">
        <v>424</v>
      </c>
      <c r="DQ3" s="60" t="s">
        <v>424</v>
      </c>
      <c r="DR3" s="60" t="s">
        <v>424</v>
      </c>
      <c r="DS3" s="60" t="s">
        <v>424</v>
      </c>
      <c r="DT3" s="60" t="s">
        <v>424</v>
      </c>
      <c r="DU3" s="60" t="s">
        <v>424</v>
      </c>
      <c r="DV3" s="62"/>
      <c r="DX3" s="72" t="s">
        <v>378</v>
      </c>
      <c r="DY3" s="60" t="s">
        <v>424</v>
      </c>
      <c r="DZ3" s="60" t="s">
        <v>424</v>
      </c>
      <c r="EA3" s="60" t="s">
        <v>424</v>
      </c>
      <c r="EB3" s="60">
        <v>3</v>
      </c>
      <c r="EC3" s="60" t="s">
        <v>424</v>
      </c>
      <c r="ED3" s="60" t="s">
        <v>424</v>
      </c>
      <c r="EE3" s="60" t="s">
        <v>424</v>
      </c>
      <c r="EF3" s="60" t="s">
        <v>424</v>
      </c>
      <c r="EG3" s="60" t="s">
        <v>424</v>
      </c>
      <c r="EH3" s="60" t="s">
        <v>424</v>
      </c>
      <c r="EI3" s="60" t="s">
        <v>424</v>
      </c>
      <c r="EJ3" s="60" t="s">
        <v>424</v>
      </c>
      <c r="EM3" s="55" t="s">
        <v>343</v>
      </c>
      <c r="EN3" s="54" t="s">
        <v>380</v>
      </c>
      <c r="EO3" s="55" t="s">
        <v>22</v>
      </c>
      <c r="EQ3" s="50"/>
      <c r="ER3" s="50"/>
      <c r="ES3" s="50"/>
      <c r="ET3" s="50"/>
    </row>
    <row r="4" spans="1:150" x14ac:dyDescent="0.25">
      <c r="A4" s="54" t="s">
        <v>195</v>
      </c>
      <c r="B4" s="50" t="s">
        <v>424</v>
      </c>
      <c r="C4" s="50" t="s">
        <v>424</v>
      </c>
      <c r="D4" s="50">
        <v>2</v>
      </c>
      <c r="E4" s="50">
        <v>2</v>
      </c>
      <c r="F4" s="50">
        <v>1</v>
      </c>
      <c r="G4" s="50" t="s">
        <v>424</v>
      </c>
      <c r="H4" s="50" t="s">
        <v>424</v>
      </c>
      <c r="I4" s="50" t="s">
        <v>424</v>
      </c>
      <c r="J4" s="50" t="s">
        <v>424</v>
      </c>
      <c r="K4" s="50" t="s">
        <v>424</v>
      </c>
      <c r="L4" s="50" t="s">
        <v>424</v>
      </c>
      <c r="M4" s="50" t="s">
        <v>424</v>
      </c>
      <c r="N4" s="19"/>
      <c r="O4" s="54" t="s">
        <v>155</v>
      </c>
      <c r="P4" s="60" t="s">
        <v>424</v>
      </c>
      <c r="Q4" s="60" t="s">
        <v>424</v>
      </c>
      <c r="R4" s="60">
        <v>2</v>
      </c>
      <c r="S4" s="60">
        <v>1</v>
      </c>
      <c r="T4" s="60">
        <v>1</v>
      </c>
      <c r="U4" s="60" t="s">
        <v>424</v>
      </c>
      <c r="V4" s="60" t="s">
        <v>424</v>
      </c>
      <c r="W4" s="60" t="s">
        <v>424</v>
      </c>
      <c r="X4" s="60" t="s">
        <v>424</v>
      </c>
      <c r="Y4" s="60" t="s">
        <v>424</v>
      </c>
      <c r="Z4" s="50" t="s">
        <v>424</v>
      </c>
      <c r="AA4" s="50" t="s">
        <v>424</v>
      </c>
      <c r="AC4" s="54" t="s">
        <v>21</v>
      </c>
      <c r="AD4" s="50" t="s">
        <v>424</v>
      </c>
      <c r="AE4" s="50" t="s">
        <v>424</v>
      </c>
      <c r="AF4" s="50">
        <v>4</v>
      </c>
      <c r="AG4" s="50">
        <v>2</v>
      </c>
      <c r="AH4" s="50">
        <v>2</v>
      </c>
      <c r="AI4" s="50" t="s">
        <v>424</v>
      </c>
      <c r="AJ4" s="50" t="s">
        <v>424</v>
      </c>
      <c r="AK4" s="50" t="s">
        <v>424</v>
      </c>
      <c r="AL4" s="50" t="s">
        <v>424</v>
      </c>
      <c r="AM4" s="50" t="s">
        <v>424</v>
      </c>
      <c r="AN4" s="50" t="s">
        <v>424</v>
      </c>
      <c r="AO4" s="50" t="s">
        <v>424</v>
      </c>
      <c r="AP4" s="60"/>
      <c r="AQ4" s="64" t="s">
        <v>126</v>
      </c>
      <c r="AR4" s="60" t="s">
        <v>424</v>
      </c>
      <c r="AS4" s="60" t="s">
        <v>424</v>
      </c>
      <c r="AT4" s="60">
        <v>3</v>
      </c>
      <c r="AU4" s="60">
        <v>3</v>
      </c>
      <c r="AV4" s="60">
        <v>3</v>
      </c>
      <c r="AW4" s="60" t="s">
        <v>424</v>
      </c>
      <c r="AX4" s="60" t="s">
        <v>424</v>
      </c>
      <c r="AY4" s="60" t="s">
        <v>424</v>
      </c>
      <c r="AZ4" s="60" t="s">
        <v>424</v>
      </c>
      <c r="BA4" s="60" t="s">
        <v>424</v>
      </c>
      <c r="BB4" s="60" t="s">
        <v>424</v>
      </c>
      <c r="BC4" s="60" t="s">
        <v>424</v>
      </c>
      <c r="BE4" s="54" t="s">
        <v>394</v>
      </c>
      <c r="BF4" s="50">
        <v>2</v>
      </c>
      <c r="BG4" s="50" t="s">
        <v>424</v>
      </c>
      <c r="BH4" s="50">
        <v>1</v>
      </c>
      <c r="BI4" s="50">
        <v>1</v>
      </c>
      <c r="BJ4" s="50" t="s">
        <v>424</v>
      </c>
      <c r="BK4" s="50" t="s">
        <v>424</v>
      </c>
      <c r="BL4" s="50" t="s">
        <v>424</v>
      </c>
      <c r="BM4" s="50" t="s">
        <v>424</v>
      </c>
      <c r="BN4" s="50" t="s">
        <v>424</v>
      </c>
      <c r="BO4" s="50" t="s">
        <v>424</v>
      </c>
      <c r="BP4" s="50" t="s">
        <v>424</v>
      </c>
      <c r="BQ4" s="50" t="s">
        <v>424</v>
      </c>
      <c r="BS4" s="54" t="s">
        <v>341</v>
      </c>
      <c r="BT4" s="60" t="s">
        <v>424</v>
      </c>
      <c r="BU4" s="60" t="s">
        <v>424</v>
      </c>
      <c r="BV4" s="60" t="s">
        <v>424</v>
      </c>
      <c r="BW4" s="60">
        <v>2</v>
      </c>
      <c r="BX4" s="60">
        <v>4</v>
      </c>
      <c r="BY4" s="60" t="s">
        <v>424</v>
      </c>
      <c r="BZ4" s="60" t="s">
        <v>424</v>
      </c>
      <c r="CA4" s="60" t="s">
        <v>424</v>
      </c>
      <c r="CB4" s="60" t="s">
        <v>424</v>
      </c>
      <c r="CC4" s="60" t="s">
        <v>424</v>
      </c>
      <c r="CD4" s="60" t="s">
        <v>424</v>
      </c>
      <c r="CE4" s="60" t="s">
        <v>424</v>
      </c>
      <c r="CF4" s="60"/>
      <c r="CG4" s="54" t="s">
        <v>39</v>
      </c>
      <c r="CH4" s="50" t="s">
        <v>424</v>
      </c>
      <c r="CI4" s="50" t="s">
        <v>424</v>
      </c>
      <c r="CJ4" s="50" t="s">
        <v>424</v>
      </c>
      <c r="CK4" s="50">
        <v>3</v>
      </c>
      <c r="CL4" s="50">
        <v>1</v>
      </c>
      <c r="CM4" s="50" t="s">
        <v>424</v>
      </c>
      <c r="CN4" s="50" t="s">
        <v>424</v>
      </c>
      <c r="CO4" s="50" t="s">
        <v>424</v>
      </c>
      <c r="CP4" s="50" t="s">
        <v>424</v>
      </c>
      <c r="CQ4" s="50" t="s">
        <v>424</v>
      </c>
      <c r="CR4" s="50" t="s">
        <v>424</v>
      </c>
      <c r="CS4" s="50" t="s">
        <v>424</v>
      </c>
      <c r="CU4" s="54" t="s">
        <v>33</v>
      </c>
      <c r="CV4" s="60" t="s">
        <v>424</v>
      </c>
      <c r="CW4" s="60" t="s">
        <v>424</v>
      </c>
      <c r="CX4" s="60" t="s">
        <v>424</v>
      </c>
      <c r="CY4" s="60" t="s">
        <v>424</v>
      </c>
      <c r="CZ4" s="60">
        <v>4</v>
      </c>
      <c r="DA4" s="60" t="s">
        <v>424</v>
      </c>
      <c r="DB4" s="60" t="s">
        <v>424</v>
      </c>
      <c r="DC4" s="60" t="s">
        <v>424</v>
      </c>
      <c r="DD4" s="60" t="s">
        <v>424</v>
      </c>
      <c r="DE4" s="60" t="s">
        <v>424</v>
      </c>
      <c r="DF4" s="60" t="s">
        <v>424</v>
      </c>
      <c r="DG4" s="60" t="s">
        <v>424</v>
      </c>
      <c r="DI4" s="54" t="s">
        <v>361</v>
      </c>
      <c r="DJ4" s="60" t="s">
        <v>424</v>
      </c>
      <c r="DK4" s="60" t="s">
        <v>424</v>
      </c>
      <c r="DL4" s="60" t="s">
        <v>424</v>
      </c>
      <c r="DM4" s="60">
        <v>4</v>
      </c>
      <c r="DN4" s="60" t="s">
        <v>424</v>
      </c>
      <c r="DO4" s="60" t="s">
        <v>424</v>
      </c>
      <c r="DP4" s="60" t="s">
        <v>424</v>
      </c>
      <c r="DQ4" s="60" t="s">
        <v>424</v>
      </c>
      <c r="DR4" s="60" t="s">
        <v>424</v>
      </c>
      <c r="DS4" s="60" t="s">
        <v>424</v>
      </c>
      <c r="DT4" s="60" t="s">
        <v>424</v>
      </c>
      <c r="DU4" s="60" t="s">
        <v>424</v>
      </c>
      <c r="DV4" s="62"/>
      <c r="DX4" s="72" t="s">
        <v>67</v>
      </c>
      <c r="DY4" s="60" t="s">
        <v>424</v>
      </c>
      <c r="DZ4" s="60">
        <v>4</v>
      </c>
      <c r="EA4" s="60" t="s">
        <v>424</v>
      </c>
      <c r="EB4" s="60" t="s">
        <v>424</v>
      </c>
      <c r="EC4" s="60" t="s">
        <v>424</v>
      </c>
      <c r="ED4" s="60" t="s">
        <v>424</v>
      </c>
      <c r="EE4" s="60" t="s">
        <v>424</v>
      </c>
      <c r="EF4" s="60" t="s">
        <v>424</v>
      </c>
      <c r="EG4" s="60" t="s">
        <v>424</v>
      </c>
      <c r="EH4" s="60" t="s">
        <v>424</v>
      </c>
      <c r="EI4" s="60" t="s">
        <v>424</v>
      </c>
      <c r="EJ4" s="60" t="s">
        <v>424</v>
      </c>
      <c r="EM4" s="55" t="s">
        <v>346</v>
      </c>
      <c r="EN4" s="54" t="s">
        <v>381</v>
      </c>
      <c r="EO4" s="55" t="s">
        <v>32</v>
      </c>
      <c r="EQ4" s="50"/>
      <c r="ER4" s="50"/>
      <c r="ES4" s="50"/>
      <c r="ET4" s="50"/>
    </row>
    <row r="5" spans="1:150" x14ac:dyDescent="0.25">
      <c r="A5" s="54" t="s">
        <v>202</v>
      </c>
      <c r="B5" s="50" t="s">
        <v>424</v>
      </c>
      <c r="C5" s="50" t="s">
        <v>424</v>
      </c>
      <c r="D5" s="50">
        <v>2</v>
      </c>
      <c r="E5" s="50">
        <v>2</v>
      </c>
      <c r="F5" s="50">
        <v>1</v>
      </c>
      <c r="G5" s="50" t="s">
        <v>424</v>
      </c>
      <c r="H5" s="50" t="s">
        <v>424</v>
      </c>
      <c r="I5" s="50" t="s">
        <v>424</v>
      </c>
      <c r="J5" s="50" t="s">
        <v>424</v>
      </c>
      <c r="K5" s="50" t="s">
        <v>424</v>
      </c>
      <c r="L5" s="50" t="s">
        <v>424</v>
      </c>
      <c r="M5" s="50" t="s">
        <v>424</v>
      </c>
      <c r="N5" s="19"/>
      <c r="O5" s="54" t="s">
        <v>174</v>
      </c>
      <c r="P5" s="60" t="s">
        <v>424</v>
      </c>
      <c r="Q5" s="60" t="s">
        <v>424</v>
      </c>
      <c r="R5" s="60">
        <v>2</v>
      </c>
      <c r="S5" s="60">
        <v>2</v>
      </c>
      <c r="T5" s="60" t="s">
        <v>424</v>
      </c>
      <c r="U5" s="60" t="s">
        <v>424</v>
      </c>
      <c r="V5" s="60" t="s">
        <v>424</v>
      </c>
      <c r="W5" s="60" t="s">
        <v>424</v>
      </c>
      <c r="X5" s="60" t="s">
        <v>424</v>
      </c>
      <c r="Y5" s="60" t="s">
        <v>424</v>
      </c>
      <c r="Z5" s="50" t="s">
        <v>424</v>
      </c>
      <c r="AA5" s="50" t="s">
        <v>424</v>
      </c>
      <c r="AC5" s="54" t="s">
        <v>168</v>
      </c>
      <c r="AD5" s="60" t="s">
        <v>424</v>
      </c>
      <c r="AE5" s="60" t="s">
        <v>424</v>
      </c>
      <c r="AF5" s="60">
        <v>4</v>
      </c>
      <c r="AG5" s="60">
        <v>2</v>
      </c>
      <c r="AH5" s="60">
        <v>2</v>
      </c>
      <c r="AI5" s="60" t="s">
        <v>424</v>
      </c>
      <c r="AJ5" s="60" t="s">
        <v>424</v>
      </c>
      <c r="AK5" s="60" t="s">
        <v>424</v>
      </c>
      <c r="AL5" s="60" t="s">
        <v>424</v>
      </c>
      <c r="AM5" s="60" t="s">
        <v>424</v>
      </c>
      <c r="AN5" s="60" t="s">
        <v>424</v>
      </c>
      <c r="AO5" s="60" t="s">
        <v>424</v>
      </c>
      <c r="AP5" s="60"/>
      <c r="AQ5" s="56" t="s">
        <v>61</v>
      </c>
      <c r="AR5" s="60" t="s">
        <v>424</v>
      </c>
      <c r="AS5" s="60" t="s">
        <v>424</v>
      </c>
      <c r="AT5" s="60">
        <v>4</v>
      </c>
      <c r="AU5" s="60">
        <v>4</v>
      </c>
      <c r="AV5" s="60">
        <v>4</v>
      </c>
      <c r="AW5" s="60" t="s">
        <v>424</v>
      </c>
      <c r="AX5" s="60" t="s">
        <v>424</v>
      </c>
      <c r="AY5" s="60" t="s">
        <v>424</v>
      </c>
      <c r="AZ5" s="60" t="s">
        <v>424</v>
      </c>
      <c r="BA5" s="60" t="s">
        <v>424</v>
      </c>
      <c r="BB5" s="60" t="s">
        <v>424</v>
      </c>
      <c r="BC5" s="60" t="s">
        <v>424</v>
      </c>
      <c r="BE5" s="55" t="s">
        <v>335</v>
      </c>
      <c r="BF5" s="60">
        <v>4</v>
      </c>
      <c r="BG5" s="50" t="s">
        <v>424</v>
      </c>
      <c r="BH5" s="60">
        <v>2</v>
      </c>
      <c r="BI5" s="60">
        <v>2</v>
      </c>
      <c r="BJ5" s="60" t="s">
        <v>424</v>
      </c>
      <c r="BK5" s="60" t="s">
        <v>424</v>
      </c>
      <c r="BL5" s="60" t="s">
        <v>424</v>
      </c>
      <c r="BM5" s="60" t="s">
        <v>424</v>
      </c>
      <c r="BN5" s="60" t="s">
        <v>424</v>
      </c>
      <c r="BO5" s="60" t="s">
        <v>424</v>
      </c>
      <c r="BP5" s="60" t="s">
        <v>424</v>
      </c>
      <c r="BQ5" s="60" t="s">
        <v>424</v>
      </c>
      <c r="BS5" s="54" t="s">
        <v>344</v>
      </c>
      <c r="BT5" s="60" t="s">
        <v>424</v>
      </c>
      <c r="BU5" s="60" t="s">
        <v>424</v>
      </c>
      <c r="BV5" s="60" t="s">
        <v>424</v>
      </c>
      <c r="BW5" s="60">
        <v>2</v>
      </c>
      <c r="BX5" s="60">
        <v>4</v>
      </c>
      <c r="BY5" s="60" t="s">
        <v>424</v>
      </c>
      <c r="BZ5" s="60" t="s">
        <v>424</v>
      </c>
      <c r="CA5" s="60" t="s">
        <v>424</v>
      </c>
      <c r="CB5" s="60" t="s">
        <v>424</v>
      </c>
      <c r="CC5" s="60" t="s">
        <v>424</v>
      </c>
      <c r="CD5" s="60" t="s">
        <v>424</v>
      </c>
      <c r="CE5" s="60" t="s">
        <v>424</v>
      </c>
      <c r="CF5" s="60"/>
      <c r="CG5" s="54" t="s">
        <v>300</v>
      </c>
      <c r="CH5" s="60" t="s">
        <v>424</v>
      </c>
      <c r="CI5" s="60" t="s">
        <v>424</v>
      </c>
      <c r="CJ5" s="60" t="s">
        <v>424</v>
      </c>
      <c r="CK5" s="60">
        <v>3</v>
      </c>
      <c r="CL5" s="60">
        <v>1</v>
      </c>
      <c r="CM5" s="60" t="s">
        <v>424</v>
      </c>
      <c r="CN5" s="60" t="s">
        <v>424</v>
      </c>
      <c r="CO5" s="60" t="s">
        <v>424</v>
      </c>
      <c r="CP5" s="60" t="s">
        <v>424</v>
      </c>
      <c r="CQ5" s="60" t="s">
        <v>424</v>
      </c>
      <c r="CR5" s="60" t="s">
        <v>424</v>
      </c>
      <c r="CS5" s="60" t="s">
        <v>424</v>
      </c>
      <c r="CU5" s="54" t="s">
        <v>57</v>
      </c>
      <c r="CV5" s="50" t="s">
        <v>424</v>
      </c>
      <c r="CW5" s="50" t="s">
        <v>424</v>
      </c>
      <c r="CX5" s="50" t="s">
        <v>424</v>
      </c>
      <c r="CY5" s="50" t="s">
        <v>424</v>
      </c>
      <c r="CZ5" s="50">
        <v>4</v>
      </c>
      <c r="DA5" s="50" t="s">
        <v>424</v>
      </c>
      <c r="DB5" s="50" t="s">
        <v>424</v>
      </c>
      <c r="DC5" s="50" t="s">
        <v>424</v>
      </c>
      <c r="DD5" s="50" t="s">
        <v>424</v>
      </c>
      <c r="DE5" s="50" t="s">
        <v>424</v>
      </c>
      <c r="DF5" s="50" t="s">
        <v>424</v>
      </c>
      <c r="DG5" s="50" t="s">
        <v>424</v>
      </c>
      <c r="DI5" s="54" t="s">
        <v>362</v>
      </c>
      <c r="DJ5" s="60" t="s">
        <v>424</v>
      </c>
      <c r="DK5" s="60" t="s">
        <v>424</v>
      </c>
      <c r="DL5" s="60" t="s">
        <v>424</v>
      </c>
      <c r="DM5" s="60" t="s">
        <v>424</v>
      </c>
      <c r="DN5" s="60" t="s">
        <v>424</v>
      </c>
      <c r="DO5" s="60" t="s">
        <v>424</v>
      </c>
      <c r="DP5" s="60" t="s">
        <v>424</v>
      </c>
      <c r="DQ5" s="60" t="s">
        <v>424</v>
      </c>
      <c r="DR5" s="60" t="s">
        <v>424</v>
      </c>
      <c r="DS5" s="60">
        <v>1</v>
      </c>
      <c r="DT5" s="60" t="s">
        <v>424</v>
      </c>
      <c r="DU5" s="60" t="s">
        <v>424</v>
      </c>
      <c r="DV5" s="62"/>
      <c r="DX5" s="72" t="s">
        <v>125</v>
      </c>
      <c r="DY5" s="60">
        <v>2</v>
      </c>
      <c r="DZ5" s="60" t="s">
        <v>424</v>
      </c>
      <c r="EA5" s="60" t="s">
        <v>424</v>
      </c>
      <c r="EB5" s="60">
        <v>2</v>
      </c>
      <c r="EC5" s="60" t="s">
        <v>424</v>
      </c>
      <c r="ED5" s="60" t="s">
        <v>424</v>
      </c>
      <c r="EE5" s="60" t="s">
        <v>424</v>
      </c>
      <c r="EF5" s="60" t="s">
        <v>424</v>
      </c>
      <c r="EG5" s="60" t="s">
        <v>424</v>
      </c>
      <c r="EH5" s="60" t="s">
        <v>424</v>
      </c>
      <c r="EI5" s="60" t="s">
        <v>424</v>
      </c>
      <c r="EJ5" s="60" t="s">
        <v>424</v>
      </c>
      <c r="EM5" s="55" t="s">
        <v>349</v>
      </c>
      <c r="EN5" s="54" t="s">
        <v>382</v>
      </c>
      <c r="EO5" s="55" t="s">
        <v>40</v>
      </c>
      <c r="EQ5" s="50"/>
      <c r="ER5" s="50"/>
      <c r="ES5" s="50"/>
      <c r="ET5" s="50"/>
    </row>
    <row r="6" spans="1:150" x14ac:dyDescent="0.25">
      <c r="A6" s="54" t="s">
        <v>208</v>
      </c>
      <c r="B6" s="50" t="s">
        <v>424</v>
      </c>
      <c r="C6" s="50" t="s">
        <v>424</v>
      </c>
      <c r="D6" s="50" t="s">
        <v>424</v>
      </c>
      <c r="E6" s="50">
        <v>2</v>
      </c>
      <c r="F6" s="50">
        <v>2</v>
      </c>
      <c r="G6" s="50" t="s">
        <v>424</v>
      </c>
      <c r="H6" s="50" t="s">
        <v>424</v>
      </c>
      <c r="I6" s="50" t="s">
        <v>424</v>
      </c>
      <c r="J6" s="50" t="s">
        <v>424</v>
      </c>
      <c r="K6" s="50" t="s">
        <v>424</v>
      </c>
      <c r="L6" s="50" t="s">
        <v>424</v>
      </c>
      <c r="M6" s="50" t="s">
        <v>424</v>
      </c>
      <c r="N6" s="19"/>
      <c r="O6" s="54" t="s">
        <v>182</v>
      </c>
      <c r="P6" s="60" t="s">
        <v>424</v>
      </c>
      <c r="Q6" s="60" t="s">
        <v>424</v>
      </c>
      <c r="R6" s="60">
        <v>2</v>
      </c>
      <c r="S6" s="60">
        <v>2</v>
      </c>
      <c r="T6" s="60">
        <v>1</v>
      </c>
      <c r="U6" s="60" t="s">
        <v>424</v>
      </c>
      <c r="V6" s="60" t="s">
        <v>424</v>
      </c>
      <c r="W6" s="60" t="s">
        <v>424</v>
      </c>
      <c r="X6" s="60" t="s">
        <v>424</v>
      </c>
      <c r="Y6" s="60" t="s">
        <v>424</v>
      </c>
      <c r="Z6" s="50" t="s">
        <v>424</v>
      </c>
      <c r="AA6" s="50" t="s">
        <v>424</v>
      </c>
      <c r="AC6" s="54" t="s">
        <v>218</v>
      </c>
      <c r="AD6" s="60" t="s">
        <v>424</v>
      </c>
      <c r="AE6" s="60" t="s">
        <v>424</v>
      </c>
      <c r="AF6" s="60">
        <v>4</v>
      </c>
      <c r="AG6" s="60">
        <v>2</v>
      </c>
      <c r="AH6" s="60">
        <v>2</v>
      </c>
      <c r="AI6" s="60" t="s">
        <v>424</v>
      </c>
      <c r="AJ6" s="60" t="s">
        <v>424</v>
      </c>
      <c r="AK6" s="60" t="s">
        <v>424</v>
      </c>
      <c r="AL6" s="60" t="s">
        <v>424</v>
      </c>
      <c r="AM6" s="60" t="s">
        <v>424</v>
      </c>
      <c r="AN6" s="60" t="s">
        <v>424</v>
      </c>
      <c r="AO6" s="60" t="s">
        <v>424</v>
      </c>
      <c r="AP6" s="60"/>
      <c r="AQ6" s="61" t="s">
        <v>36</v>
      </c>
      <c r="AR6" s="60" t="s">
        <v>424</v>
      </c>
      <c r="AS6" s="60" t="s">
        <v>424</v>
      </c>
      <c r="AT6" s="60">
        <v>6</v>
      </c>
      <c r="AU6" s="60">
        <v>6</v>
      </c>
      <c r="AV6" s="60">
        <v>6</v>
      </c>
      <c r="AW6" s="60" t="s">
        <v>424</v>
      </c>
      <c r="AX6" s="60" t="s">
        <v>424</v>
      </c>
      <c r="AY6" s="60" t="s">
        <v>424</v>
      </c>
      <c r="AZ6" s="60" t="s">
        <v>424</v>
      </c>
      <c r="BA6" s="60">
        <v>1</v>
      </c>
      <c r="BB6" s="60" t="s">
        <v>424</v>
      </c>
      <c r="BC6" s="60" t="s">
        <v>424</v>
      </c>
      <c r="BE6" s="55" t="s">
        <v>175</v>
      </c>
      <c r="BF6" s="60">
        <v>2</v>
      </c>
      <c r="BG6" s="60" t="s">
        <v>424</v>
      </c>
      <c r="BH6" s="60">
        <v>2</v>
      </c>
      <c r="BI6" s="60">
        <v>2</v>
      </c>
      <c r="BJ6" s="60" t="s">
        <v>424</v>
      </c>
      <c r="BK6" s="60" t="s">
        <v>424</v>
      </c>
      <c r="BL6" s="60" t="s">
        <v>424</v>
      </c>
      <c r="BM6" s="60" t="s">
        <v>424</v>
      </c>
      <c r="BN6" s="60" t="s">
        <v>424</v>
      </c>
      <c r="BO6" s="60" t="s">
        <v>424</v>
      </c>
      <c r="BP6" s="60" t="s">
        <v>424</v>
      </c>
      <c r="BQ6" s="60" t="s">
        <v>424</v>
      </c>
      <c r="BS6" s="54" t="s">
        <v>289</v>
      </c>
      <c r="BT6" s="60" t="s">
        <v>424</v>
      </c>
      <c r="BU6" s="60" t="s">
        <v>424</v>
      </c>
      <c r="BV6" s="60" t="s">
        <v>424</v>
      </c>
      <c r="BW6" s="60">
        <v>1</v>
      </c>
      <c r="BX6" s="60">
        <v>2</v>
      </c>
      <c r="BY6" s="60" t="s">
        <v>424</v>
      </c>
      <c r="BZ6" s="60" t="s">
        <v>424</v>
      </c>
      <c r="CA6" s="60" t="s">
        <v>424</v>
      </c>
      <c r="CB6" s="60" t="s">
        <v>424</v>
      </c>
      <c r="CC6" s="60" t="s">
        <v>424</v>
      </c>
      <c r="CD6" s="60" t="s">
        <v>424</v>
      </c>
      <c r="CE6" s="60" t="s">
        <v>424</v>
      </c>
      <c r="CF6" s="60"/>
      <c r="CG6" s="54" t="s">
        <v>303</v>
      </c>
      <c r="CH6" s="60" t="s">
        <v>424</v>
      </c>
      <c r="CI6" s="60" t="s">
        <v>424</v>
      </c>
      <c r="CJ6" s="60" t="s">
        <v>424</v>
      </c>
      <c r="CK6" s="60">
        <v>3</v>
      </c>
      <c r="CL6" s="60">
        <v>1</v>
      </c>
      <c r="CM6" s="60" t="s">
        <v>424</v>
      </c>
      <c r="CN6" s="60" t="s">
        <v>424</v>
      </c>
      <c r="CO6" s="60" t="s">
        <v>424</v>
      </c>
      <c r="CP6" s="60" t="s">
        <v>424</v>
      </c>
      <c r="CQ6" s="60" t="s">
        <v>424</v>
      </c>
      <c r="CR6" s="60" t="s">
        <v>424</v>
      </c>
      <c r="CS6" s="60" t="s">
        <v>424</v>
      </c>
      <c r="CU6" s="54" t="s">
        <v>348</v>
      </c>
      <c r="CV6" s="60" t="s">
        <v>424</v>
      </c>
      <c r="CW6" s="60" t="s">
        <v>424</v>
      </c>
      <c r="CX6" s="60" t="s">
        <v>424</v>
      </c>
      <c r="CY6" s="60" t="s">
        <v>424</v>
      </c>
      <c r="CZ6" s="60">
        <v>4</v>
      </c>
      <c r="DA6" s="60" t="s">
        <v>424</v>
      </c>
      <c r="DB6" s="60" t="s">
        <v>424</v>
      </c>
      <c r="DC6" s="60" t="s">
        <v>424</v>
      </c>
      <c r="DD6" s="60" t="s">
        <v>424</v>
      </c>
      <c r="DE6" s="60" t="s">
        <v>424</v>
      </c>
      <c r="DF6" s="60" t="s">
        <v>424</v>
      </c>
      <c r="DG6" s="60" t="s">
        <v>424</v>
      </c>
      <c r="DI6" s="54" t="s">
        <v>363</v>
      </c>
      <c r="DJ6" s="60" t="s">
        <v>424</v>
      </c>
      <c r="DK6" s="60" t="s">
        <v>424</v>
      </c>
      <c r="DL6" s="60" t="s">
        <v>424</v>
      </c>
      <c r="DM6" s="60" t="s">
        <v>424</v>
      </c>
      <c r="DN6" s="60">
        <v>5</v>
      </c>
      <c r="DO6" s="60" t="s">
        <v>424</v>
      </c>
      <c r="DP6" s="60" t="s">
        <v>424</v>
      </c>
      <c r="DQ6" s="60" t="s">
        <v>424</v>
      </c>
      <c r="DR6" s="60" t="s">
        <v>424</v>
      </c>
      <c r="DS6" s="60" t="s">
        <v>424</v>
      </c>
      <c r="DT6" s="60" t="s">
        <v>424</v>
      </c>
      <c r="DU6" s="60" t="s">
        <v>424</v>
      </c>
      <c r="DV6" s="62"/>
      <c r="DX6" s="72" t="s">
        <v>132</v>
      </c>
      <c r="DY6" s="60" t="s">
        <v>424</v>
      </c>
      <c r="DZ6" s="60" t="s">
        <v>424</v>
      </c>
      <c r="EA6" s="60">
        <v>8</v>
      </c>
      <c r="EB6" s="60" t="s">
        <v>424</v>
      </c>
      <c r="EC6" s="60" t="s">
        <v>424</v>
      </c>
      <c r="ED6" s="60" t="s">
        <v>424</v>
      </c>
      <c r="EE6" s="60" t="s">
        <v>424</v>
      </c>
      <c r="EF6" s="60" t="s">
        <v>424</v>
      </c>
      <c r="EG6" s="60" t="s">
        <v>424</v>
      </c>
      <c r="EH6" s="60" t="s">
        <v>424</v>
      </c>
      <c r="EI6" s="60" t="s">
        <v>424</v>
      </c>
      <c r="EJ6" s="60" t="s">
        <v>424</v>
      </c>
      <c r="EM6" s="55" t="s">
        <v>351</v>
      </c>
      <c r="EN6" s="54" t="s">
        <v>383</v>
      </c>
      <c r="EO6" s="55" t="s">
        <v>48</v>
      </c>
      <c r="EQ6" s="62"/>
    </row>
    <row r="7" spans="1:150" x14ac:dyDescent="0.25">
      <c r="A7" s="54" t="s">
        <v>283</v>
      </c>
      <c r="B7" s="50" t="s">
        <v>424</v>
      </c>
      <c r="C7" s="50" t="s">
        <v>424</v>
      </c>
      <c r="D7" s="50" t="s">
        <v>424</v>
      </c>
      <c r="E7" s="50">
        <v>2</v>
      </c>
      <c r="F7" s="50">
        <v>2</v>
      </c>
      <c r="G7" s="50" t="s">
        <v>424</v>
      </c>
      <c r="H7" s="50" t="s">
        <v>424</v>
      </c>
      <c r="I7" s="50" t="s">
        <v>424</v>
      </c>
      <c r="J7" s="50" t="s">
        <v>424</v>
      </c>
      <c r="K7" s="50" t="s">
        <v>424</v>
      </c>
      <c r="L7" s="50" t="s">
        <v>424</v>
      </c>
      <c r="M7" s="50" t="s">
        <v>424</v>
      </c>
      <c r="N7" s="19"/>
      <c r="O7" s="54" t="s">
        <v>189</v>
      </c>
      <c r="P7" s="60" t="s">
        <v>424</v>
      </c>
      <c r="Q7" s="60" t="s">
        <v>424</v>
      </c>
      <c r="R7" s="60">
        <v>2</v>
      </c>
      <c r="S7" s="60">
        <v>2</v>
      </c>
      <c r="T7" s="60" t="s">
        <v>424</v>
      </c>
      <c r="U7" s="60" t="s">
        <v>424</v>
      </c>
      <c r="V7" s="60" t="s">
        <v>424</v>
      </c>
      <c r="W7" s="60" t="s">
        <v>424</v>
      </c>
      <c r="X7" s="60" t="s">
        <v>424</v>
      </c>
      <c r="Y7" s="60" t="s">
        <v>424</v>
      </c>
      <c r="Z7" s="50" t="s">
        <v>424</v>
      </c>
      <c r="AA7" s="50" t="s">
        <v>424</v>
      </c>
      <c r="AC7" s="54" t="s">
        <v>277</v>
      </c>
      <c r="AD7" s="60" t="s">
        <v>424</v>
      </c>
      <c r="AE7" s="60" t="s">
        <v>424</v>
      </c>
      <c r="AF7" s="60">
        <v>3</v>
      </c>
      <c r="AG7" s="60">
        <v>3</v>
      </c>
      <c r="AH7" s="60" t="s">
        <v>424</v>
      </c>
      <c r="AI7" s="60" t="s">
        <v>424</v>
      </c>
      <c r="AJ7" s="60" t="s">
        <v>424</v>
      </c>
      <c r="AK7" s="60" t="s">
        <v>424</v>
      </c>
      <c r="AL7" s="60" t="s">
        <v>424</v>
      </c>
      <c r="AM7" s="60" t="s">
        <v>424</v>
      </c>
      <c r="AN7" s="60" t="s">
        <v>424</v>
      </c>
      <c r="AO7" s="60" t="s">
        <v>424</v>
      </c>
      <c r="AP7" s="60"/>
      <c r="AQ7" s="61" t="s">
        <v>44</v>
      </c>
      <c r="AR7" s="60" t="s">
        <v>424</v>
      </c>
      <c r="AS7" s="60" t="s">
        <v>424</v>
      </c>
      <c r="AT7" s="60">
        <v>6</v>
      </c>
      <c r="AU7" s="60">
        <v>6</v>
      </c>
      <c r="AV7" s="60">
        <v>6</v>
      </c>
      <c r="AW7" s="60" t="s">
        <v>424</v>
      </c>
      <c r="AX7" s="60" t="s">
        <v>424</v>
      </c>
      <c r="AY7" s="60" t="s">
        <v>424</v>
      </c>
      <c r="AZ7" s="60" t="s">
        <v>424</v>
      </c>
      <c r="BA7" s="60" t="s">
        <v>424</v>
      </c>
      <c r="BB7" s="60" t="s">
        <v>424</v>
      </c>
      <c r="BC7" s="60">
        <v>1</v>
      </c>
      <c r="BE7" s="55" t="s">
        <v>183</v>
      </c>
      <c r="BF7" s="60">
        <v>3</v>
      </c>
      <c r="BG7" s="60" t="s">
        <v>424</v>
      </c>
      <c r="BH7" s="60">
        <v>3</v>
      </c>
      <c r="BI7" s="60">
        <v>3</v>
      </c>
      <c r="BJ7" s="60" t="s">
        <v>424</v>
      </c>
      <c r="BK7" s="60" t="s">
        <v>424</v>
      </c>
      <c r="BL7" s="60" t="s">
        <v>424</v>
      </c>
      <c r="BM7" s="60" t="s">
        <v>424</v>
      </c>
      <c r="BN7" s="60" t="s">
        <v>424</v>
      </c>
      <c r="BO7" s="60" t="s">
        <v>424</v>
      </c>
      <c r="BP7" s="60" t="s">
        <v>424</v>
      </c>
      <c r="BQ7" s="60" t="s">
        <v>424</v>
      </c>
      <c r="BS7" s="64" t="s">
        <v>219</v>
      </c>
      <c r="BT7" s="60" t="s">
        <v>424</v>
      </c>
      <c r="BU7" s="60" t="s">
        <v>424</v>
      </c>
      <c r="BV7" s="60" t="s">
        <v>424</v>
      </c>
      <c r="BW7" s="60">
        <v>2</v>
      </c>
      <c r="BX7" s="60">
        <v>4</v>
      </c>
      <c r="BY7" s="60" t="s">
        <v>424</v>
      </c>
      <c r="BZ7" s="60" t="s">
        <v>424</v>
      </c>
      <c r="CA7" s="60" t="s">
        <v>424</v>
      </c>
      <c r="CB7" s="60" t="s">
        <v>424</v>
      </c>
      <c r="CC7" s="60" t="s">
        <v>424</v>
      </c>
      <c r="CD7" s="60" t="s">
        <v>424</v>
      </c>
      <c r="CE7" s="60" t="s">
        <v>424</v>
      </c>
      <c r="CF7" s="60"/>
      <c r="CG7" s="54" t="s">
        <v>309</v>
      </c>
      <c r="CH7" s="60" t="s">
        <v>424</v>
      </c>
      <c r="CI7" s="60" t="s">
        <v>424</v>
      </c>
      <c r="CJ7" s="60" t="s">
        <v>424</v>
      </c>
      <c r="CK7" s="60">
        <v>3</v>
      </c>
      <c r="CL7" s="60">
        <v>1</v>
      </c>
      <c r="CM7" s="60" t="s">
        <v>424</v>
      </c>
      <c r="CN7" s="60" t="s">
        <v>424</v>
      </c>
      <c r="CO7" s="60" t="s">
        <v>424</v>
      </c>
      <c r="CP7" s="60" t="s">
        <v>424</v>
      </c>
      <c r="CQ7" s="60" t="s">
        <v>424</v>
      </c>
      <c r="CR7" s="60" t="s">
        <v>424</v>
      </c>
      <c r="CS7" s="60" t="s">
        <v>424</v>
      </c>
      <c r="CU7" s="54" t="s">
        <v>350</v>
      </c>
      <c r="CV7" s="60" t="s">
        <v>424</v>
      </c>
      <c r="CW7" s="60" t="s">
        <v>424</v>
      </c>
      <c r="CX7" s="60" t="s">
        <v>424</v>
      </c>
      <c r="CY7" s="60" t="s">
        <v>424</v>
      </c>
      <c r="CZ7" s="60">
        <v>4</v>
      </c>
      <c r="DA7" s="60" t="s">
        <v>424</v>
      </c>
      <c r="DB7" s="60" t="s">
        <v>424</v>
      </c>
      <c r="DC7" s="60" t="s">
        <v>424</v>
      </c>
      <c r="DD7" s="60" t="s">
        <v>424</v>
      </c>
      <c r="DE7" s="60" t="s">
        <v>424</v>
      </c>
      <c r="DF7" s="60" t="s">
        <v>424</v>
      </c>
      <c r="DG7" s="60" t="s">
        <v>424</v>
      </c>
      <c r="DI7" s="54" t="s">
        <v>370</v>
      </c>
      <c r="DJ7" s="60" t="s">
        <v>424</v>
      </c>
      <c r="DK7" s="60" t="s">
        <v>424</v>
      </c>
      <c r="DL7" s="60" t="s">
        <v>424</v>
      </c>
      <c r="DM7" s="60">
        <v>2</v>
      </c>
      <c r="DN7" s="60">
        <v>4</v>
      </c>
      <c r="DO7" s="60" t="s">
        <v>424</v>
      </c>
      <c r="DP7" s="60" t="s">
        <v>424</v>
      </c>
      <c r="DQ7" s="60" t="s">
        <v>424</v>
      </c>
      <c r="DR7" s="60" t="s">
        <v>424</v>
      </c>
      <c r="DS7" s="60" t="s">
        <v>424</v>
      </c>
      <c r="DT7" s="60" t="s">
        <v>424</v>
      </c>
      <c r="DU7" s="60" t="s">
        <v>424</v>
      </c>
      <c r="DV7" s="62"/>
      <c r="DX7" s="72" t="s">
        <v>65</v>
      </c>
      <c r="DY7" s="50" t="s">
        <v>424</v>
      </c>
      <c r="DZ7" s="50">
        <v>4</v>
      </c>
      <c r="EA7" s="50" t="s">
        <v>424</v>
      </c>
      <c r="EB7" s="50" t="s">
        <v>424</v>
      </c>
      <c r="EC7" s="50" t="s">
        <v>424</v>
      </c>
      <c r="ED7" s="50" t="s">
        <v>424</v>
      </c>
      <c r="EE7" s="50" t="s">
        <v>424</v>
      </c>
      <c r="EF7" s="50" t="s">
        <v>424</v>
      </c>
      <c r="EG7" s="50" t="s">
        <v>424</v>
      </c>
      <c r="EH7" s="50" t="s">
        <v>424</v>
      </c>
      <c r="EI7" s="50" t="s">
        <v>424</v>
      </c>
      <c r="EJ7" s="50" t="s">
        <v>424</v>
      </c>
      <c r="EM7" s="56" t="s">
        <v>321</v>
      </c>
      <c r="EO7" s="55" t="s">
        <v>58</v>
      </c>
      <c r="EQ7" s="62"/>
    </row>
    <row r="8" spans="1:150" x14ac:dyDescent="0.25">
      <c r="A8" s="54" t="s">
        <v>376</v>
      </c>
      <c r="B8" s="50" t="s">
        <v>424</v>
      </c>
      <c r="C8" s="50" t="s">
        <v>424</v>
      </c>
      <c r="D8" s="50" t="s">
        <v>424</v>
      </c>
      <c r="E8" s="50">
        <v>18</v>
      </c>
      <c r="F8" s="50">
        <v>18</v>
      </c>
      <c r="G8" s="50" t="s">
        <v>424</v>
      </c>
      <c r="H8" s="50" t="s">
        <v>424</v>
      </c>
      <c r="I8" s="50" t="s">
        <v>424</v>
      </c>
      <c r="J8" s="50" t="s">
        <v>424</v>
      </c>
      <c r="K8" s="50" t="s">
        <v>424</v>
      </c>
      <c r="L8" s="50" t="s">
        <v>424</v>
      </c>
      <c r="M8" s="50" t="s">
        <v>424</v>
      </c>
      <c r="N8" s="19"/>
      <c r="O8" s="54" t="s">
        <v>213</v>
      </c>
      <c r="P8" s="60" t="s">
        <v>424</v>
      </c>
      <c r="Q8" s="60" t="s">
        <v>424</v>
      </c>
      <c r="R8" s="60">
        <v>2</v>
      </c>
      <c r="S8" s="60">
        <v>2</v>
      </c>
      <c r="T8" s="60" t="s">
        <v>424</v>
      </c>
      <c r="U8" s="60" t="s">
        <v>424</v>
      </c>
      <c r="V8" s="60" t="s">
        <v>424</v>
      </c>
      <c r="W8" s="60" t="s">
        <v>424</v>
      </c>
      <c r="X8" s="60" t="s">
        <v>424</v>
      </c>
      <c r="Y8" s="60" t="s">
        <v>424</v>
      </c>
      <c r="Z8" s="50" t="s">
        <v>424</v>
      </c>
      <c r="AA8" s="50" t="s">
        <v>424</v>
      </c>
      <c r="AC8" s="54" t="s">
        <v>354</v>
      </c>
      <c r="AD8" s="60" t="s">
        <v>424</v>
      </c>
      <c r="AE8" s="60" t="s">
        <v>424</v>
      </c>
      <c r="AF8" s="60">
        <v>3</v>
      </c>
      <c r="AG8" s="60">
        <v>3</v>
      </c>
      <c r="AH8" s="60" t="s">
        <v>424</v>
      </c>
      <c r="AI8" s="60" t="s">
        <v>424</v>
      </c>
      <c r="AJ8" s="60" t="s">
        <v>424</v>
      </c>
      <c r="AK8" s="60" t="s">
        <v>424</v>
      </c>
      <c r="AL8" s="60" t="s">
        <v>424</v>
      </c>
      <c r="AM8" s="60" t="s">
        <v>424</v>
      </c>
      <c r="AN8" s="60" t="s">
        <v>424</v>
      </c>
      <c r="AO8" s="60" t="s">
        <v>424</v>
      </c>
      <c r="AP8" s="60"/>
      <c r="AQ8" s="65" t="s">
        <v>37</v>
      </c>
      <c r="AR8" s="60" t="s">
        <v>424</v>
      </c>
      <c r="AS8" s="60" t="s">
        <v>424</v>
      </c>
      <c r="AT8" s="60">
        <v>7</v>
      </c>
      <c r="AU8" s="60">
        <v>7</v>
      </c>
      <c r="AV8" s="60">
        <v>7</v>
      </c>
      <c r="AW8" s="60" t="s">
        <v>424</v>
      </c>
      <c r="AX8" s="60" t="s">
        <v>424</v>
      </c>
      <c r="AY8" s="60" t="s">
        <v>424</v>
      </c>
      <c r="AZ8" s="60">
        <v>1</v>
      </c>
      <c r="BA8" s="60">
        <v>2</v>
      </c>
      <c r="BB8" s="60" t="s">
        <v>424</v>
      </c>
      <c r="BC8" s="60" t="s">
        <v>424</v>
      </c>
      <c r="BE8" s="56" t="s">
        <v>93</v>
      </c>
      <c r="BF8" s="60">
        <v>4</v>
      </c>
      <c r="BG8" s="60" t="s">
        <v>424</v>
      </c>
      <c r="BH8" s="60">
        <v>2</v>
      </c>
      <c r="BI8" s="60">
        <v>2</v>
      </c>
      <c r="BJ8" s="60" t="s">
        <v>424</v>
      </c>
      <c r="BK8" s="60" t="s">
        <v>424</v>
      </c>
      <c r="BL8" s="60" t="s">
        <v>424</v>
      </c>
      <c r="BM8" s="60" t="s">
        <v>424</v>
      </c>
      <c r="BN8" s="60" t="s">
        <v>424</v>
      </c>
      <c r="BO8" s="60" t="s">
        <v>424</v>
      </c>
      <c r="BP8" s="60" t="s">
        <v>424</v>
      </c>
      <c r="BQ8" s="60" t="s">
        <v>424</v>
      </c>
      <c r="BS8" s="64" t="s">
        <v>196</v>
      </c>
      <c r="BT8" s="60" t="s">
        <v>424</v>
      </c>
      <c r="BU8" s="60" t="s">
        <v>424</v>
      </c>
      <c r="BV8" s="60" t="s">
        <v>424</v>
      </c>
      <c r="BW8" s="60">
        <v>2</v>
      </c>
      <c r="BX8" s="60">
        <v>4</v>
      </c>
      <c r="BY8" s="60" t="s">
        <v>424</v>
      </c>
      <c r="BZ8" s="60" t="s">
        <v>424</v>
      </c>
      <c r="CA8" s="60" t="s">
        <v>424</v>
      </c>
      <c r="CB8" s="60" t="s">
        <v>424</v>
      </c>
      <c r="CC8" s="60" t="s">
        <v>424</v>
      </c>
      <c r="CD8" s="60" t="s">
        <v>424</v>
      </c>
      <c r="CE8" s="60" t="s">
        <v>424</v>
      </c>
      <c r="CF8" s="60"/>
      <c r="CG8" s="54" t="s">
        <v>306</v>
      </c>
      <c r="CH8" s="60" t="s">
        <v>424</v>
      </c>
      <c r="CI8" s="60" t="s">
        <v>424</v>
      </c>
      <c r="CJ8" s="60" t="s">
        <v>424</v>
      </c>
      <c r="CK8" s="60">
        <v>3</v>
      </c>
      <c r="CL8" s="60">
        <v>1</v>
      </c>
      <c r="CM8" s="60" t="s">
        <v>424</v>
      </c>
      <c r="CN8" s="60" t="s">
        <v>424</v>
      </c>
      <c r="CO8" s="60" t="s">
        <v>424</v>
      </c>
      <c r="CP8" s="60" t="s">
        <v>424</v>
      </c>
      <c r="CQ8" s="60" t="s">
        <v>424</v>
      </c>
      <c r="CR8" s="60" t="s">
        <v>424</v>
      </c>
      <c r="CS8" s="60" t="s">
        <v>424</v>
      </c>
      <c r="CU8" s="54" t="s">
        <v>374</v>
      </c>
      <c r="CV8" s="60" t="s">
        <v>424</v>
      </c>
      <c r="CW8" s="60" t="s">
        <v>424</v>
      </c>
      <c r="CX8" s="60" t="s">
        <v>424</v>
      </c>
      <c r="CY8" s="60" t="s">
        <v>424</v>
      </c>
      <c r="CZ8" s="60">
        <v>4</v>
      </c>
      <c r="DA8" s="60" t="s">
        <v>424</v>
      </c>
      <c r="DB8" s="60" t="s">
        <v>424</v>
      </c>
      <c r="DC8" s="60" t="s">
        <v>424</v>
      </c>
      <c r="DD8" s="60" t="s">
        <v>424</v>
      </c>
      <c r="DE8" s="60" t="s">
        <v>424</v>
      </c>
      <c r="DF8" s="60" t="s">
        <v>424</v>
      </c>
      <c r="DG8" s="60" t="s">
        <v>424</v>
      </c>
      <c r="DI8" s="54" t="s">
        <v>371</v>
      </c>
      <c r="DJ8" s="60" t="s">
        <v>424</v>
      </c>
      <c r="DK8" s="60" t="s">
        <v>424</v>
      </c>
      <c r="DL8" s="60" t="s">
        <v>424</v>
      </c>
      <c r="DM8" s="60">
        <v>3</v>
      </c>
      <c r="DN8" s="60">
        <v>3</v>
      </c>
      <c r="DO8" s="60" t="s">
        <v>424</v>
      </c>
      <c r="DP8" s="60" t="s">
        <v>424</v>
      </c>
      <c r="DQ8" s="60" t="s">
        <v>424</v>
      </c>
      <c r="DR8" s="60" t="s">
        <v>424</v>
      </c>
      <c r="DS8" s="60" t="s">
        <v>424</v>
      </c>
      <c r="DT8" s="60" t="s">
        <v>424</v>
      </c>
      <c r="DU8" s="60" t="s">
        <v>424</v>
      </c>
      <c r="DV8" s="62"/>
      <c r="DX8" s="72" t="s">
        <v>74</v>
      </c>
      <c r="DY8" s="60" t="s">
        <v>424</v>
      </c>
      <c r="DZ8" s="60" t="s">
        <v>424</v>
      </c>
      <c r="EA8" s="60" t="s">
        <v>424</v>
      </c>
      <c r="EB8" s="60">
        <v>4</v>
      </c>
      <c r="EC8" s="60" t="s">
        <v>424</v>
      </c>
      <c r="ED8" s="60" t="s">
        <v>424</v>
      </c>
      <c r="EE8" s="60" t="s">
        <v>424</v>
      </c>
      <c r="EF8" s="60" t="s">
        <v>424</v>
      </c>
      <c r="EG8" s="60" t="s">
        <v>424</v>
      </c>
      <c r="EH8" s="60" t="s">
        <v>424</v>
      </c>
      <c r="EI8" s="60" t="s">
        <v>424</v>
      </c>
      <c r="EJ8" s="60" t="s">
        <v>424</v>
      </c>
      <c r="EM8" s="56" t="s">
        <v>326</v>
      </c>
      <c r="EO8" s="55" t="s">
        <v>66</v>
      </c>
      <c r="EQ8" s="62"/>
    </row>
    <row r="9" spans="1:150" x14ac:dyDescent="0.25">
      <c r="A9" s="54" t="s">
        <v>393</v>
      </c>
      <c r="B9" s="50" t="s">
        <v>424</v>
      </c>
      <c r="C9" s="50" t="s">
        <v>424</v>
      </c>
      <c r="D9" s="50">
        <v>2</v>
      </c>
      <c r="E9" s="50">
        <v>2</v>
      </c>
      <c r="F9" s="50">
        <v>1</v>
      </c>
      <c r="G9" s="50" t="s">
        <v>424</v>
      </c>
      <c r="H9" s="50" t="s">
        <v>424</v>
      </c>
      <c r="I9" s="50" t="s">
        <v>424</v>
      </c>
      <c r="J9" s="50" t="s">
        <v>424</v>
      </c>
      <c r="K9" s="50" t="s">
        <v>424</v>
      </c>
      <c r="L9" s="50" t="s">
        <v>424</v>
      </c>
      <c r="M9" s="50" t="s">
        <v>424</v>
      </c>
      <c r="N9" s="19"/>
      <c r="O9" s="54" t="s">
        <v>224</v>
      </c>
      <c r="P9" s="60" t="s">
        <v>424</v>
      </c>
      <c r="Q9" s="60" t="s">
        <v>424</v>
      </c>
      <c r="R9" s="60">
        <v>2</v>
      </c>
      <c r="S9" s="60">
        <v>1</v>
      </c>
      <c r="T9" s="60">
        <v>1</v>
      </c>
      <c r="U9" s="60" t="s">
        <v>424</v>
      </c>
      <c r="V9" s="60" t="s">
        <v>424</v>
      </c>
      <c r="W9" s="60" t="s">
        <v>424</v>
      </c>
      <c r="X9" s="60" t="s">
        <v>424</v>
      </c>
      <c r="Y9" s="60" t="s">
        <v>424</v>
      </c>
      <c r="Z9" s="50" t="s">
        <v>424</v>
      </c>
      <c r="AA9" s="50" t="s">
        <v>424</v>
      </c>
      <c r="AC9" s="54" t="s">
        <v>375</v>
      </c>
      <c r="AD9" s="60" t="s">
        <v>424</v>
      </c>
      <c r="AE9" s="60" t="s">
        <v>424</v>
      </c>
      <c r="AF9" s="60">
        <v>2</v>
      </c>
      <c r="AG9" s="60">
        <v>2</v>
      </c>
      <c r="AH9" s="60">
        <v>2</v>
      </c>
      <c r="AI9" s="60" t="s">
        <v>424</v>
      </c>
      <c r="AJ9" s="60" t="s">
        <v>424</v>
      </c>
      <c r="AK9" s="60" t="s">
        <v>424</v>
      </c>
      <c r="AL9" s="60" t="s">
        <v>424</v>
      </c>
      <c r="AM9" s="60" t="s">
        <v>424</v>
      </c>
      <c r="AN9" s="60" t="s">
        <v>424</v>
      </c>
      <c r="AO9" s="60" t="s">
        <v>424</v>
      </c>
      <c r="AP9" s="60"/>
      <c r="AQ9" s="65" t="s">
        <v>45</v>
      </c>
      <c r="AR9" s="60" t="s">
        <v>424</v>
      </c>
      <c r="AS9" s="60" t="s">
        <v>424</v>
      </c>
      <c r="AT9" s="60">
        <v>7</v>
      </c>
      <c r="AU9" s="60">
        <v>7</v>
      </c>
      <c r="AV9" s="60">
        <v>7</v>
      </c>
      <c r="AW9" s="60" t="s">
        <v>424</v>
      </c>
      <c r="AX9" s="60" t="s">
        <v>424</v>
      </c>
      <c r="AY9" s="60">
        <v>1</v>
      </c>
      <c r="AZ9" s="60">
        <v>1</v>
      </c>
      <c r="BA9" s="60">
        <v>2</v>
      </c>
      <c r="BB9" s="60" t="s">
        <v>424</v>
      </c>
      <c r="BC9" s="60" t="s">
        <v>424</v>
      </c>
      <c r="BE9" s="56" t="s">
        <v>248</v>
      </c>
      <c r="BF9" s="60">
        <v>6</v>
      </c>
      <c r="BG9" s="60" t="s">
        <v>424</v>
      </c>
      <c r="BH9" s="60">
        <v>3</v>
      </c>
      <c r="BI9" s="60">
        <v>3</v>
      </c>
      <c r="BJ9" s="60" t="s">
        <v>424</v>
      </c>
      <c r="BK9" s="60" t="s">
        <v>424</v>
      </c>
      <c r="BL9" s="60">
        <v>1</v>
      </c>
      <c r="BM9" s="60" t="s">
        <v>424</v>
      </c>
      <c r="BN9" s="60" t="s">
        <v>424</v>
      </c>
      <c r="BO9" s="60" t="s">
        <v>424</v>
      </c>
      <c r="BP9" s="60" t="s">
        <v>424</v>
      </c>
      <c r="BQ9" s="60" t="s">
        <v>424</v>
      </c>
      <c r="BS9" s="64" t="s">
        <v>247</v>
      </c>
      <c r="BT9" s="60" t="s">
        <v>424</v>
      </c>
      <c r="BU9" s="60" t="s">
        <v>424</v>
      </c>
      <c r="BV9" s="60" t="s">
        <v>424</v>
      </c>
      <c r="BW9" s="60">
        <v>2</v>
      </c>
      <c r="BX9" s="60">
        <v>4</v>
      </c>
      <c r="BY9" s="60" t="s">
        <v>424</v>
      </c>
      <c r="BZ9" s="60" t="s">
        <v>424</v>
      </c>
      <c r="CA9" s="60" t="s">
        <v>424</v>
      </c>
      <c r="CB9" s="60" t="s">
        <v>424</v>
      </c>
      <c r="CC9" s="60" t="s">
        <v>424</v>
      </c>
      <c r="CD9" s="60" t="s">
        <v>424</v>
      </c>
      <c r="CE9" s="60" t="s">
        <v>424</v>
      </c>
      <c r="CF9" s="60"/>
      <c r="CG9" s="54" t="s">
        <v>312</v>
      </c>
      <c r="CH9" s="60" t="s">
        <v>424</v>
      </c>
      <c r="CI9" s="60" t="s">
        <v>424</v>
      </c>
      <c r="CJ9" s="60" t="s">
        <v>424</v>
      </c>
      <c r="CK9" s="60">
        <v>3</v>
      </c>
      <c r="CL9" s="60">
        <v>1</v>
      </c>
      <c r="CM9" s="60" t="s">
        <v>424</v>
      </c>
      <c r="CN9" s="60" t="s">
        <v>424</v>
      </c>
      <c r="CO9" s="60" t="s">
        <v>424</v>
      </c>
      <c r="CP9" s="60" t="s">
        <v>424</v>
      </c>
      <c r="CQ9" s="60" t="s">
        <v>424</v>
      </c>
      <c r="CR9" s="60" t="s">
        <v>424</v>
      </c>
      <c r="CS9" s="60" t="s">
        <v>424</v>
      </c>
      <c r="CU9" s="55" t="s">
        <v>236</v>
      </c>
      <c r="CV9" s="60" t="s">
        <v>424</v>
      </c>
      <c r="CW9" s="60" t="s">
        <v>424</v>
      </c>
      <c r="CX9" s="60" t="s">
        <v>424</v>
      </c>
      <c r="CY9" s="60" t="s">
        <v>424</v>
      </c>
      <c r="CZ9" s="60">
        <v>6</v>
      </c>
      <c r="DA9" s="60" t="s">
        <v>424</v>
      </c>
      <c r="DB9" s="60" t="s">
        <v>424</v>
      </c>
      <c r="DC9" s="60" t="s">
        <v>424</v>
      </c>
      <c r="DD9" s="60" t="s">
        <v>424</v>
      </c>
      <c r="DE9" s="60" t="s">
        <v>424</v>
      </c>
      <c r="DF9" s="60" t="s">
        <v>424</v>
      </c>
      <c r="DG9" s="60" t="s">
        <v>424</v>
      </c>
      <c r="DI9" s="54" t="s">
        <v>385</v>
      </c>
      <c r="DJ9" s="60" t="s">
        <v>424</v>
      </c>
      <c r="DK9" s="60">
        <v>5</v>
      </c>
      <c r="DL9" s="60" t="s">
        <v>424</v>
      </c>
      <c r="DM9" s="60" t="s">
        <v>424</v>
      </c>
      <c r="DN9" s="60" t="s">
        <v>424</v>
      </c>
      <c r="DO9" s="60" t="s">
        <v>424</v>
      </c>
      <c r="DP9" s="60" t="s">
        <v>424</v>
      </c>
      <c r="DQ9" s="60" t="s">
        <v>424</v>
      </c>
      <c r="DR9" s="60" t="s">
        <v>424</v>
      </c>
      <c r="DS9" s="60" t="s">
        <v>424</v>
      </c>
      <c r="DT9" s="60" t="s">
        <v>424</v>
      </c>
      <c r="DU9" s="60" t="s">
        <v>424</v>
      </c>
      <c r="DV9" s="62"/>
      <c r="DX9" s="72" t="s">
        <v>294</v>
      </c>
      <c r="DY9" s="60" t="s">
        <v>424</v>
      </c>
      <c r="DZ9" s="60">
        <v>4</v>
      </c>
      <c r="EA9" s="60" t="s">
        <v>424</v>
      </c>
      <c r="EB9" s="60" t="s">
        <v>424</v>
      </c>
      <c r="EC9" s="60" t="s">
        <v>424</v>
      </c>
      <c r="ED9" s="60" t="s">
        <v>424</v>
      </c>
      <c r="EE9" s="60" t="s">
        <v>424</v>
      </c>
      <c r="EF9" s="60" t="s">
        <v>424</v>
      </c>
      <c r="EG9" s="60" t="s">
        <v>424</v>
      </c>
      <c r="EH9" s="60" t="s">
        <v>424</v>
      </c>
      <c r="EI9" s="60" t="s">
        <v>424</v>
      </c>
      <c r="EJ9" s="60" t="s">
        <v>424</v>
      </c>
      <c r="EM9" s="56" t="s">
        <v>329</v>
      </c>
      <c r="EN9" s="50"/>
      <c r="EO9" s="55" t="s">
        <v>75</v>
      </c>
      <c r="EQ9" s="62"/>
    </row>
    <row r="10" spans="1:150" x14ac:dyDescent="0.25">
      <c r="A10" s="55" t="s">
        <v>34</v>
      </c>
      <c r="B10" s="50" t="s">
        <v>424</v>
      </c>
      <c r="C10" s="50" t="s">
        <v>424</v>
      </c>
      <c r="D10" s="50" t="s">
        <v>424</v>
      </c>
      <c r="E10" s="50">
        <v>3</v>
      </c>
      <c r="F10" s="50">
        <v>3</v>
      </c>
      <c r="G10" s="50" t="s">
        <v>424</v>
      </c>
      <c r="H10" s="50" t="s">
        <v>424</v>
      </c>
      <c r="I10" s="50" t="s">
        <v>424</v>
      </c>
      <c r="J10" s="50" t="s">
        <v>424</v>
      </c>
      <c r="K10" s="50" t="s">
        <v>424</v>
      </c>
      <c r="L10" s="50" t="s">
        <v>424</v>
      </c>
      <c r="M10" s="50" t="s">
        <v>424</v>
      </c>
      <c r="N10" s="19"/>
      <c r="O10" s="54" t="s">
        <v>230</v>
      </c>
      <c r="P10" s="60" t="s">
        <v>424</v>
      </c>
      <c r="Q10" s="60" t="s">
        <v>424</v>
      </c>
      <c r="R10" s="60">
        <v>2</v>
      </c>
      <c r="S10" s="60">
        <v>2</v>
      </c>
      <c r="T10" s="60" t="s">
        <v>424</v>
      </c>
      <c r="U10" s="60" t="s">
        <v>424</v>
      </c>
      <c r="V10" s="60" t="s">
        <v>424</v>
      </c>
      <c r="W10" s="60" t="s">
        <v>424</v>
      </c>
      <c r="X10" s="60" t="s">
        <v>424</v>
      </c>
      <c r="Y10" s="60" t="s">
        <v>424</v>
      </c>
      <c r="Z10" s="50" t="s">
        <v>424</v>
      </c>
      <c r="AA10" s="50" t="s">
        <v>424</v>
      </c>
      <c r="AC10" s="55" t="s">
        <v>68</v>
      </c>
      <c r="AD10" s="60" t="s">
        <v>424</v>
      </c>
      <c r="AE10" s="60" t="s">
        <v>424</v>
      </c>
      <c r="AF10" s="60">
        <v>4</v>
      </c>
      <c r="AG10" s="60">
        <v>2</v>
      </c>
      <c r="AH10" s="60">
        <v>2</v>
      </c>
      <c r="AI10" s="60" t="s">
        <v>424</v>
      </c>
      <c r="AJ10" s="60" t="s">
        <v>424</v>
      </c>
      <c r="AK10" s="60" t="s">
        <v>424</v>
      </c>
      <c r="AL10" s="60" t="s">
        <v>424</v>
      </c>
      <c r="AM10" s="60" t="s">
        <v>424</v>
      </c>
      <c r="AN10" s="60" t="s">
        <v>424</v>
      </c>
      <c r="AO10" s="60" t="s">
        <v>424</v>
      </c>
      <c r="AP10" s="60"/>
      <c r="AQ10" s="65" t="s">
        <v>63</v>
      </c>
      <c r="AR10" s="60" t="s">
        <v>424</v>
      </c>
      <c r="AS10" s="60" t="s">
        <v>424</v>
      </c>
      <c r="AT10" s="60">
        <v>7</v>
      </c>
      <c r="AU10" s="60">
        <v>7</v>
      </c>
      <c r="AV10" s="60">
        <v>7</v>
      </c>
      <c r="AW10" s="60" t="s">
        <v>424</v>
      </c>
      <c r="AX10" s="60" t="s">
        <v>424</v>
      </c>
      <c r="AY10" s="60" t="s">
        <v>424</v>
      </c>
      <c r="AZ10" s="60" t="s">
        <v>424</v>
      </c>
      <c r="BA10" s="60" t="s">
        <v>424</v>
      </c>
      <c r="BB10" s="60" t="s">
        <v>424</v>
      </c>
      <c r="BC10" s="60" t="s">
        <v>424</v>
      </c>
      <c r="BE10" s="56" t="s">
        <v>273</v>
      </c>
      <c r="BF10" s="60">
        <v>4</v>
      </c>
      <c r="BG10" s="60" t="s">
        <v>424</v>
      </c>
      <c r="BH10" s="60">
        <v>2</v>
      </c>
      <c r="BI10" s="60">
        <v>2</v>
      </c>
      <c r="BJ10" s="60" t="s">
        <v>424</v>
      </c>
      <c r="BK10" s="60" t="s">
        <v>424</v>
      </c>
      <c r="BL10" s="60" t="s">
        <v>424</v>
      </c>
      <c r="BM10" s="60" t="s">
        <v>424</v>
      </c>
      <c r="BN10" s="60" t="s">
        <v>424</v>
      </c>
      <c r="BO10" s="60" t="s">
        <v>424</v>
      </c>
      <c r="BP10" s="60" t="s">
        <v>424</v>
      </c>
      <c r="BQ10" s="60" t="s">
        <v>424</v>
      </c>
      <c r="BS10" s="64" t="s">
        <v>307</v>
      </c>
      <c r="BT10" s="60" t="s">
        <v>424</v>
      </c>
      <c r="BU10" s="60" t="s">
        <v>424</v>
      </c>
      <c r="BV10" s="60" t="s">
        <v>424</v>
      </c>
      <c r="BW10" s="60">
        <v>2</v>
      </c>
      <c r="BX10" s="60">
        <v>4</v>
      </c>
      <c r="BY10" s="60" t="s">
        <v>424</v>
      </c>
      <c r="BZ10" s="60" t="s">
        <v>424</v>
      </c>
      <c r="CA10" s="60" t="s">
        <v>424</v>
      </c>
      <c r="CB10" s="60" t="s">
        <v>424</v>
      </c>
      <c r="CC10" s="60" t="s">
        <v>424</v>
      </c>
      <c r="CD10" s="60" t="s">
        <v>424</v>
      </c>
      <c r="CE10" s="60" t="s">
        <v>424</v>
      </c>
      <c r="CF10" s="60"/>
      <c r="CG10" s="54" t="s">
        <v>324</v>
      </c>
      <c r="CH10" s="60" t="s">
        <v>424</v>
      </c>
      <c r="CI10" s="60" t="s">
        <v>424</v>
      </c>
      <c r="CJ10" s="60" t="s">
        <v>424</v>
      </c>
      <c r="CK10" s="60">
        <v>3</v>
      </c>
      <c r="CL10" s="60">
        <v>1</v>
      </c>
      <c r="CM10" s="60" t="s">
        <v>424</v>
      </c>
      <c r="CN10" s="60" t="s">
        <v>424</v>
      </c>
      <c r="CO10" s="60" t="s">
        <v>424</v>
      </c>
      <c r="CP10" s="60" t="s">
        <v>424</v>
      </c>
      <c r="CQ10" s="60" t="s">
        <v>424</v>
      </c>
      <c r="CR10" s="60" t="s">
        <v>424</v>
      </c>
      <c r="CS10" s="60" t="s">
        <v>424</v>
      </c>
      <c r="CU10" s="55" t="s">
        <v>332</v>
      </c>
      <c r="CV10" s="60" t="s">
        <v>424</v>
      </c>
      <c r="CW10" s="60" t="s">
        <v>424</v>
      </c>
      <c r="CX10" s="60" t="s">
        <v>424</v>
      </c>
      <c r="CY10" s="60" t="s">
        <v>424</v>
      </c>
      <c r="CZ10" s="60">
        <v>8</v>
      </c>
      <c r="DA10" s="60" t="s">
        <v>424</v>
      </c>
      <c r="DB10" s="60">
        <v>1</v>
      </c>
      <c r="DC10" s="60">
        <v>1</v>
      </c>
      <c r="DD10" s="60">
        <v>1</v>
      </c>
      <c r="DE10" s="60">
        <v>1</v>
      </c>
      <c r="DF10" s="60" t="s">
        <v>424</v>
      </c>
      <c r="DG10" s="60" t="s">
        <v>424</v>
      </c>
      <c r="DI10" s="54" t="s">
        <v>396</v>
      </c>
      <c r="DJ10" s="50" t="s">
        <v>424</v>
      </c>
      <c r="DK10" s="50" t="s">
        <v>424</v>
      </c>
      <c r="DL10" s="50" t="s">
        <v>424</v>
      </c>
      <c r="DM10" s="50">
        <v>4</v>
      </c>
      <c r="DN10" s="50" t="s">
        <v>424</v>
      </c>
      <c r="DO10" s="50" t="s">
        <v>424</v>
      </c>
      <c r="DP10" s="50" t="s">
        <v>424</v>
      </c>
      <c r="DQ10" s="50" t="s">
        <v>424</v>
      </c>
      <c r="DR10" s="50" t="s">
        <v>424</v>
      </c>
      <c r="DS10" s="50" t="s">
        <v>424</v>
      </c>
      <c r="DT10" s="50" t="s">
        <v>424</v>
      </c>
      <c r="DU10" s="50" t="s">
        <v>424</v>
      </c>
      <c r="DV10" s="62"/>
      <c r="DX10" s="72" t="s">
        <v>297</v>
      </c>
      <c r="DY10" s="60" t="s">
        <v>424</v>
      </c>
      <c r="DZ10" s="60">
        <v>4</v>
      </c>
      <c r="EA10" s="60" t="s">
        <v>424</v>
      </c>
      <c r="EB10" s="60" t="s">
        <v>424</v>
      </c>
      <c r="EC10" s="60" t="s">
        <v>424</v>
      </c>
      <c r="ED10" s="60" t="s">
        <v>424</v>
      </c>
      <c r="EE10" s="60" t="s">
        <v>424</v>
      </c>
      <c r="EF10" s="60" t="s">
        <v>424</v>
      </c>
      <c r="EG10" s="60" t="s">
        <v>424</v>
      </c>
      <c r="EH10" s="60" t="s">
        <v>424</v>
      </c>
      <c r="EI10" s="60" t="s">
        <v>424</v>
      </c>
      <c r="EJ10" s="60" t="s">
        <v>424</v>
      </c>
      <c r="EM10" s="56" t="s">
        <v>336</v>
      </c>
      <c r="EN10" s="50"/>
      <c r="EO10" s="55" t="s">
        <v>86</v>
      </c>
      <c r="EQ10" s="62"/>
    </row>
    <row r="11" spans="1:150" x14ac:dyDescent="0.25">
      <c r="A11" s="55" t="s">
        <v>42</v>
      </c>
      <c r="B11" s="50" t="s">
        <v>424</v>
      </c>
      <c r="C11" s="50" t="s">
        <v>424</v>
      </c>
      <c r="D11" s="50" t="s">
        <v>424</v>
      </c>
      <c r="E11" s="50">
        <v>3</v>
      </c>
      <c r="F11" s="50">
        <v>3</v>
      </c>
      <c r="G11" s="50" t="s">
        <v>424</v>
      </c>
      <c r="H11" s="50" t="s">
        <v>424</v>
      </c>
      <c r="I11" s="50" t="s">
        <v>424</v>
      </c>
      <c r="J11" s="50" t="s">
        <v>424</v>
      </c>
      <c r="K11" s="50" t="s">
        <v>424</v>
      </c>
      <c r="L11" s="50" t="s">
        <v>424</v>
      </c>
      <c r="M11" s="50" t="s">
        <v>424</v>
      </c>
      <c r="N11" s="19"/>
      <c r="O11" s="54" t="s">
        <v>235</v>
      </c>
      <c r="P11" s="60" t="s">
        <v>424</v>
      </c>
      <c r="Q11" s="60" t="s">
        <v>424</v>
      </c>
      <c r="R11" s="60">
        <v>2</v>
      </c>
      <c r="S11" s="60">
        <v>2</v>
      </c>
      <c r="T11" s="60" t="s">
        <v>424</v>
      </c>
      <c r="U11" s="60" t="s">
        <v>424</v>
      </c>
      <c r="V11" s="60" t="s">
        <v>424</v>
      </c>
      <c r="W11" s="60" t="s">
        <v>424</v>
      </c>
      <c r="X11" s="60" t="s">
        <v>424</v>
      </c>
      <c r="Y11" s="60" t="s">
        <v>424</v>
      </c>
      <c r="Z11" s="50" t="s">
        <v>424</v>
      </c>
      <c r="AA11" s="50" t="s">
        <v>424</v>
      </c>
      <c r="AC11" s="55" t="s">
        <v>79</v>
      </c>
      <c r="AD11" s="60" t="s">
        <v>424</v>
      </c>
      <c r="AE11" s="60" t="s">
        <v>424</v>
      </c>
      <c r="AF11" s="60">
        <v>6</v>
      </c>
      <c r="AG11" s="60">
        <v>6</v>
      </c>
      <c r="AH11" s="60" t="s">
        <v>424</v>
      </c>
      <c r="AI11" s="60" t="s">
        <v>424</v>
      </c>
      <c r="AJ11" s="60" t="s">
        <v>424</v>
      </c>
      <c r="AK11" s="60" t="s">
        <v>424</v>
      </c>
      <c r="AL11" s="60" t="s">
        <v>424</v>
      </c>
      <c r="AM11" s="60" t="s">
        <v>424</v>
      </c>
      <c r="AN11" s="60" t="s">
        <v>424</v>
      </c>
      <c r="AO11" s="60" t="s">
        <v>424</v>
      </c>
      <c r="AP11" s="60"/>
      <c r="AQ11" s="58" t="s">
        <v>113</v>
      </c>
      <c r="AR11" s="60" t="s">
        <v>424</v>
      </c>
      <c r="AS11" s="60" t="s">
        <v>424</v>
      </c>
      <c r="AT11" s="60">
        <v>8</v>
      </c>
      <c r="AU11" s="60">
        <v>8</v>
      </c>
      <c r="AV11" s="60">
        <v>8</v>
      </c>
      <c r="AW11" s="60" t="s">
        <v>424</v>
      </c>
      <c r="AX11" s="60" t="s">
        <v>424</v>
      </c>
      <c r="AY11" s="60" t="s">
        <v>424</v>
      </c>
      <c r="AZ11" s="60" t="s">
        <v>424</v>
      </c>
      <c r="BA11" s="60">
        <v>2</v>
      </c>
      <c r="BB11" s="60" t="s">
        <v>424</v>
      </c>
      <c r="BC11" s="60" t="s">
        <v>424</v>
      </c>
      <c r="BE11" s="56" t="s">
        <v>110</v>
      </c>
      <c r="BF11" s="60">
        <v>3</v>
      </c>
      <c r="BG11" s="60" t="s">
        <v>424</v>
      </c>
      <c r="BH11" s="60">
        <v>3</v>
      </c>
      <c r="BI11" s="60">
        <v>3</v>
      </c>
      <c r="BJ11" s="60" t="s">
        <v>424</v>
      </c>
      <c r="BK11" s="60" t="s">
        <v>424</v>
      </c>
      <c r="BL11" s="60">
        <v>1</v>
      </c>
      <c r="BM11" s="60" t="s">
        <v>424</v>
      </c>
      <c r="BN11" s="60" t="s">
        <v>424</v>
      </c>
      <c r="BO11" s="60" t="s">
        <v>424</v>
      </c>
      <c r="BP11" s="60" t="s">
        <v>424</v>
      </c>
      <c r="BQ11" s="60" t="s">
        <v>424</v>
      </c>
      <c r="BS11" s="66" t="s">
        <v>176</v>
      </c>
      <c r="BT11" s="60" t="s">
        <v>424</v>
      </c>
      <c r="BU11" s="60" t="s">
        <v>424</v>
      </c>
      <c r="BV11" s="60" t="s">
        <v>424</v>
      </c>
      <c r="BW11" s="60">
        <v>4</v>
      </c>
      <c r="BX11" s="60">
        <v>8</v>
      </c>
      <c r="BY11" s="60" t="s">
        <v>424</v>
      </c>
      <c r="BZ11" s="60" t="s">
        <v>424</v>
      </c>
      <c r="CA11" s="60" t="s">
        <v>424</v>
      </c>
      <c r="CB11" s="60" t="s">
        <v>424</v>
      </c>
      <c r="CC11" s="60" t="s">
        <v>424</v>
      </c>
      <c r="CD11" s="60" t="s">
        <v>424</v>
      </c>
      <c r="CE11" s="60" t="s">
        <v>424</v>
      </c>
      <c r="CF11" s="60"/>
      <c r="CG11" s="54" t="s">
        <v>364</v>
      </c>
      <c r="CH11" s="60" t="s">
        <v>424</v>
      </c>
      <c r="CI11" s="60" t="s">
        <v>424</v>
      </c>
      <c r="CJ11" s="60" t="s">
        <v>424</v>
      </c>
      <c r="CK11" s="60">
        <v>3</v>
      </c>
      <c r="CL11" s="60">
        <v>1</v>
      </c>
      <c r="CM11" s="60" t="s">
        <v>424</v>
      </c>
      <c r="CN11" s="60" t="s">
        <v>424</v>
      </c>
      <c r="CO11" s="60" t="s">
        <v>424</v>
      </c>
      <c r="CP11" s="60" t="s">
        <v>424</v>
      </c>
      <c r="CQ11" s="60" t="s">
        <v>424</v>
      </c>
      <c r="CR11" s="60" t="s">
        <v>424</v>
      </c>
      <c r="CS11" s="60" t="s">
        <v>424</v>
      </c>
      <c r="CU11" s="56" t="s">
        <v>215</v>
      </c>
      <c r="CV11" s="60" t="s">
        <v>424</v>
      </c>
      <c r="CW11" s="60" t="s">
        <v>424</v>
      </c>
      <c r="CX11" s="60" t="s">
        <v>424</v>
      </c>
      <c r="CY11" s="60" t="s">
        <v>424</v>
      </c>
      <c r="CZ11" s="60">
        <v>9</v>
      </c>
      <c r="DA11" s="60" t="s">
        <v>424</v>
      </c>
      <c r="DB11" s="60">
        <v>1</v>
      </c>
      <c r="DC11" s="60" t="s">
        <v>424</v>
      </c>
      <c r="DD11" s="60" t="s">
        <v>424</v>
      </c>
      <c r="DE11" s="60" t="s">
        <v>424</v>
      </c>
      <c r="DF11" s="60" t="s">
        <v>424</v>
      </c>
      <c r="DG11" s="60" t="s">
        <v>424</v>
      </c>
      <c r="DI11" s="55" t="s">
        <v>272</v>
      </c>
      <c r="DJ11" s="60" t="s">
        <v>424</v>
      </c>
      <c r="DK11" s="60" t="s">
        <v>424</v>
      </c>
      <c r="DL11" s="60" t="s">
        <v>424</v>
      </c>
      <c r="DM11" s="60">
        <v>7</v>
      </c>
      <c r="DN11" s="60" t="s">
        <v>424</v>
      </c>
      <c r="DO11" s="60" t="s">
        <v>424</v>
      </c>
      <c r="DP11" s="60" t="s">
        <v>424</v>
      </c>
      <c r="DQ11" s="60" t="s">
        <v>424</v>
      </c>
      <c r="DR11" s="60" t="s">
        <v>424</v>
      </c>
      <c r="DS11" s="60" t="s">
        <v>424</v>
      </c>
      <c r="DT11" s="60" t="s">
        <v>424</v>
      </c>
      <c r="DU11" s="60" t="s">
        <v>424</v>
      </c>
      <c r="DV11" s="62"/>
      <c r="DX11" s="72" t="s">
        <v>353</v>
      </c>
      <c r="DY11" s="60" t="s">
        <v>424</v>
      </c>
      <c r="DZ11" s="60" t="s">
        <v>424</v>
      </c>
      <c r="EA11" s="60" t="s">
        <v>424</v>
      </c>
      <c r="EB11" s="60" t="s">
        <v>424</v>
      </c>
      <c r="EC11" s="60">
        <v>3</v>
      </c>
      <c r="ED11" s="60" t="s">
        <v>424</v>
      </c>
      <c r="EE11" s="60" t="s">
        <v>424</v>
      </c>
      <c r="EF11" s="60" t="s">
        <v>424</v>
      </c>
      <c r="EG11" s="60" t="s">
        <v>424</v>
      </c>
      <c r="EH11" s="60">
        <v>1</v>
      </c>
      <c r="EI11" s="60" t="s">
        <v>424</v>
      </c>
      <c r="EJ11" s="60" t="s">
        <v>424</v>
      </c>
      <c r="EM11" s="61" t="s">
        <v>243</v>
      </c>
      <c r="EO11" s="55" t="s">
        <v>98</v>
      </c>
      <c r="EQ11" s="62"/>
    </row>
    <row r="12" spans="1:150" x14ac:dyDescent="0.25">
      <c r="A12" s="55" t="s">
        <v>50</v>
      </c>
      <c r="B12" s="50" t="s">
        <v>424</v>
      </c>
      <c r="C12" s="50" t="s">
        <v>424</v>
      </c>
      <c r="D12" s="50" t="s">
        <v>424</v>
      </c>
      <c r="E12" s="50">
        <v>3</v>
      </c>
      <c r="F12" s="50">
        <v>3</v>
      </c>
      <c r="G12" s="50" t="s">
        <v>424</v>
      </c>
      <c r="H12" s="50" t="s">
        <v>424</v>
      </c>
      <c r="I12" s="50" t="s">
        <v>424</v>
      </c>
      <c r="J12" s="50" t="s">
        <v>424</v>
      </c>
      <c r="K12" s="50" t="s">
        <v>424</v>
      </c>
      <c r="L12" s="50" t="s">
        <v>424</v>
      </c>
      <c r="M12" s="50" t="s">
        <v>424</v>
      </c>
      <c r="N12" s="19"/>
      <c r="O12" s="54" t="s">
        <v>240</v>
      </c>
      <c r="P12" s="60" t="s">
        <v>424</v>
      </c>
      <c r="Q12" s="60" t="s">
        <v>424</v>
      </c>
      <c r="R12" s="60">
        <v>6</v>
      </c>
      <c r="S12" s="60">
        <v>6</v>
      </c>
      <c r="T12" s="60" t="s">
        <v>424</v>
      </c>
      <c r="U12" s="60" t="s">
        <v>424</v>
      </c>
      <c r="V12" s="60" t="s">
        <v>424</v>
      </c>
      <c r="W12" s="60" t="s">
        <v>424</v>
      </c>
      <c r="X12" s="60" t="s">
        <v>424</v>
      </c>
      <c r="Y12" s="60" t="s">
        <v>424</v>
      </c>
      <c r="Z12" s="50" t="s">
        <v>424</v>
      </c>
      <c r="AA12" s="50" t="s">
        <v>424</v>
      </c>
      <c r="AC12" s="55" t="s">
        <v>92</v>
      </c>
      <c r="AD12" s="60" t="s">
        <v>424</v>
      </c>
      <c r="AE12" s="60" t="s">
        <v>424</v>
      </c>
      <c r="AF12" s="60">
        <v>4</v>
      </c>
      <c r="AG12" s="60">
        <v>4</v>
      </c>
      <c r="AH12" s="60" t="s">
        <v>424</v>
      </c>
      <c r="AI12" s="60" t="s">
        <v>424</v>
      </c>
      <c r="AJ12" s="60" t="s">
        <v>424</v>
      </c>
      <c r="AK12" s="60" t="s">
        <v>424</v>
      </c>
      <c r="AL12" s="60" t="s">
        <v>424</v>
      </c>
      <c r="AM12" s="60" t="s">
        <v>424</v>
      </c>
      <c r="AN12" s="60" t="s">
        <v>424</v>
      </c>
      <c r="AO12" s="60" t="s">
        <v>424</v>
      </c>
      <c r="AP12" s="60"/>
      <c r="AQ12" s="58" t="s">
        <v>207</v>
      </c>
      <c r="AR12" s="60">
        <v>8</v>
      </c>
      <c r="AS12" s="60" t="s">
        <v>424</v>
      </c>
      <c r="AT12" s="60">
        <v>8</v>
      </c>
      <c r="AU12" s="60">
        <v>8</v>
      </c>
      <c r="AV12" s="60" t="s">
        <v>424</v>
      </c>
      <c r="AW12" s="60" t="s">
        <v>424</v>
      </c>
      <c r="AX12" s="60" t="s">
        <v>424</v>
      </c>
      <c r="AY12" s="60" t="s">
        <v>424</v>
      </c>
      <c r="AZ12" s="60" t="s">
        <v>424</v>
      </c>
      <c r="BA12" s="60">
        <v>2</v>
      </c>
      <c r="BB12" s="60">
        <v>2</v>
      </c>
      <c r="BC12" s="60" t="s">
        <v>424</v>
      </c>
      <c r="BE12" s="56" t="s">
        <v>102</v>
      </c>
      <c r="BF12" s="60">
        <v>3</v>
      </c>
      <c r="BG12" s="60" t="s">
        <v>424</v>
      </c>
      <c r="BH12" s="60">
        <v>3</v>
      </c>
      <c r="BI12" s="60">
        <v>3</v>
      </c>
      <c r="BJ12" s="60" t="s">
        <v>424</v>
      </c>
      <c r="BK12" s="60" t="s">
        <v>424</v>
      </c>
      <c r="BL12" s="60" t="s">
        <v>424</v>
      </c>
      <c r="BM12" s="60" t="s">
        <v>424</v>
      </c>
      <c r="BN12" s="60" t="s">
        <v>424</v>
      </c>
      <c r="BO12" s="60" t="s">
        <v>424</v>
      </c>
      <c r="BP12" s="60" t="s">
        <v>424</v>
      </c>
      <c r="BQ12" s="60" t="s">
        <v>424</v>
      </c>
      <c r="BS12" s="67" t="s">
        <v>191</v>
      </c>
      <c r="BT12" s="60" t="s">
        <v>424</v>
      </c>
      <c r="BU12" s="60" t="s">
        <v>424</v>
      </c>
      <c r="BV12" s="60" t="s">
        <v>424</v>
      </c>
      <c r="BW12" s="60">
        <v>4</v>
      </c>
      <c r="BX12" s="60">
        <v>8</v>
      </c>
      <c r="BY12" s="60" t="s">
        <v>424</v>
      </c>
      <c r="BZ12" s="60" t="s">
        <v>424</v>
      </c>
      <c r="CA12" s="60" t="s">
        <v>424</v>
      </c>
      <c r="CB12" s="60" t="s">
        <v>424</v>
      </c>
      <c r="CC12" s="60" t="s">
        <v>424</v>
      </c>
      <c r="CD12" s="60" t="s">
        <v>424</v>
      </c>
      <c r="CE12" s="60" t="s">
        <v>424</v>
      </c>
      <c r="CF12" s="60"/>
      <c r="CG12" s="54" t="s">
        <v>390</v>
      </c>
      <c r="CH12" s="50" t="s">
        <v>424</v>
      </c>
      <c r="CI12" s="50" t="s">
        <v>424</v>
      </c>
      <c r="CJ12" s="50" t="s">
        <v>424</v>
      </c>
      <c r="CK12" s="50">
        <v>8</v>
      </c>
      <c r="CL12" s="50">
        <v>2</v>
      </c>
      <c r="CM12" s="50" t="s">
        <v>424</v>
      </c>
      <c r="CN12" s="50" t="s">
        <v>424</v>
      </c>
      <c r="CO12" s="50" t="s">
        <v>424</v>
      </c>
      <c r="CP12" s="50" t="s">
        <v>424</v>
      </c>
      <c r="CQ12" s="50" t="s">
        <v>424</v>
      </c>
      <c r="CR12" s="50" t="s">
        <v>424</v>
      </c>
      <c r="CS12" s="50" t="s">
        <v>424</v>
      </c>
      <c r="CU12" s="56" t="s">
        <v>221</v>
      </c>
      <c r="CV12" s="60" t="s">
        <v>424</v>
      </c>
      <c r="CW12" s="60" t="s">
        <v>424</v>
      </c>
      <c r="CX12" s="60" t="s">
        <v>424</v>
      </c>
      <c r="CY12" s="60" t="s">
        <v>424</v>
      </c>
      <c r="CZ12" s="60">
        <v>9</v>
      </c>
      <c r="DA12" s="60" t="s">
        <v>424</v>
      </c>
      <c r="DB12" s="60" t="s">
        <v>424</v>
      </c>
      <c r="DC12" s="60" t="s">
        <v>424</v>
      </c>
      <c r="DD12" s="60" t="s">
        <v>424</v>
      </c>
      <c r="DE12" s="60">
        <v>1</v>
      </c>
      <c r="DF12" s="60" t="s">
        <v>424</v>
      </c>
      <c r="DG12" s="60" t="s">
        <v>424</v>
      </c>
      <c r="DI12" s="55" t="s">
        <v>263</v>
      </c>
      <c r="DJ12" s="60" t="s">
        <v>424</v>
      </c>
      <c r="DK12" s="60" t="s">
        <v>424</v>
      </c>
      <c r="DL12" s="60" t="s">
        <v>424</v>
      </c>
      <c r="DM12" s="60">
        <v>8</v>
      </c>
      <c r="DN12" s="60" t="s">
        <v>424</v>
      </c>
      <c r="DO12" s="60" t="s">
        <v>424</v>
      </c>
      <c r="DP12" s="60" t="s">
        <v>424</v>
      </c>
      <c r="DQ12" s="60" t="s">
        <v>424</v>
      </c>
      <c r="DR12" s="60" t="s">
        <v>424</v>
      </c>
      <c r="DS12" s="60" t="s">
        <v>424</v>
      </c>
      <c r="DT12" s="60" t="s">
        <v>424</v>
      </c>
      <c r="DU12" s="60" t="s">
        <v>424</v>
      </c>
      <c r="DV12" s="62"/>
      <c r="DX12" s="72" t="s">
        <v>334</v>
      </c>
      <c r="DY12" s="60" t="s">
        <v>424</v>
      </c>
      <c r="DZ12" s="60" t="s">
        <v>424</v>
      </c>
      <c r="EA12" s="60" t="s">
        <v>424</v>
      </c>
      <c r="EB12" s="60" t="s">
        <v>424</v>
      </c>
      <c r="EC12" s="60">
        <v>4</v>
      </c>
      <c r="ED12" s="60" t="s">
        <v>424</v>
      </c>
      <c r="EE12" s="60" t="s">
        <v>424</v>
      </c>
      <c r="EF12" s="60" t="s">
        <v>424</v>
      </c>
      <c r="EG12" s="60" t="s">
        <v>424</v>
      </c>
      <c r="EH12" s="60" t="s">
        <v>424</v>
      </c>
      <c r="EI12" s="60" t="s">
        <v>424</v>
      </c>
      <c r="EJ12" s="60" t="s">
        <v>424</v>
      </c>
      <c r="EM12" s="61" t="s">
        <v>251</v>
      </c>
      <c r="EO12" s="55" t="s">
        <v>106</v>
      </c>
      <c r="EQ12" s="62"/>
    </row>
    <row r="13" spans="1:150" x14ac:dyDescent="0.25">
      <c r="A13" s="55" t="s">
        <v>60</v>
      </c>
      <c r="B13" s="50" t="s">
        <v>424</v>
      </c>
      <c r="C13" s="50" t="s">
        <v>424</v>
      </c>
      <c r="D13" s="50" t="s">
        <v>424</v>
      </c>
      <c r="E13" s="50">
        <v>3</v>
      </c>
      <c r="F13" s="50">
        <v>3</v>
      </c>
      <c r="G13" s="50" t="s">
        <v>424</v>
      </c>
      <c r="H13" s="50" t="s">
        <v>424</v>
      </c>
      <c r="I13" s="50" t="s">
        <v>424</v>
      </c>
      <c r="J13" s="50" t="s">
        <v>424</v>
      </c>
      <c r="K13" s="50" t="s">
        <v>424</v>
      </c>
      <c r="L13" s="50" t="s">
        <v>424</v>
      </c>
      <c r="M13" s="50" t="s">
        <v>424</v>
      </c>
      <c r="N13" s="19"/>
      <c r="O13" s="54" t="s">
        <v>246</v>
      </c>
      <c r="P13" s="60" t="s">
        <v>424</v>
      </c>
      <c r="Q13" s="60" t="s">
        <v>424</v>
      </c>
      <c r="R13" s="60">
        <v>4</v>
      </c>
      <c r="S13" s="60">
        <v>4</v>
      </c>
      <c r="T13" s="60" t="s">
        <v>424</v>
      </c>
      <c r="U13" s="60" t="s">
        <v>424</v>
      </c>
      <c r="V13" s="60" t="s">
        <v>424</v>
      </c>
      <c r="W13" s="60" t="s">
        <v>424</v>
      </c>
      <c r="X13" s="60" t="s">
        <v>424</v>
      </c>
      <c r="Y13" s="60" t="s">
        <v>424</v>
      </c>
      <c r="Z13" s="50" t="s">
        <v>424</v>
      </c>
      <c r="AA13" s="50" t="s">
        <v>424</v>
      </c>
      <c r="AC13" s="55" t="s">
        <v>101</v>
      </c>
      <c r="AD13" s="60" t="s">
        <v>424</v>
      </c>
      <c r="AE13" s="60" t="s">
        <v>424</v>
      </c>
      <c r="AF13" s="60">
        <v>4</v>
      </c>
      <c r="AG13" s="60">
        <v>4</v>
      </c>
      <c r="AH13" s="60" t="s">
        <v>424</v>
      </c>
      <c r="AI13" s="60" t="s">
        <v>424</v>
      </c>
      <c r="AJ13" s="60" t="s">
        <v>424</v>
      </c>
      <c r="AK13" s="60" t="s">
        <v>424</v>
      </c>
      <c r="AL13" s="60" t="s">
        <v>424</v>
      </c>
      <c r="AM13" s="60" t="s">
        <v>424</v>
      </c>
      <c r="AN13" s="60" t="s">
        <v>424</v>
      </c>
      <c r="AO13" s="60" t="s">
        <v>424</v>
      </c>
      <c r="AP13" s="60"/>
      <c r="AR13" s="60"/>
      <c r="AT13" s="60"/>
      <c r="AV13" s="60"/>
      <c r="BE13" s="56" t="s">
        <v>118</v>
      </c>
      <c r="BF13" s="60">
        <v>3</v>
      </c>
      <c r="BG13" s="60" t="s">
        <v>424</v>
      </c>
      <c r="BH13" s="60">
        <v>3</v>
      </c>
      <c r="BI13" s="60">
        <v>3</v>
      </c>
      <c r="BJ13" s="60" t="s">
        <v>424</v>
      </c>
      <c r="BK13" s="60" t="s">
        <v>424</v>
      </c>
      <c r="BL13" s="60" t="s">
        <v>424</v>
      </c>
      <c r="BM13" s="60" t="s">
        <v>424</v>
      </c>
      <c r="BN13" s="60" t="s">
        <v>424</v>
      </c>
      <c r="BO13" s="60" t="s">
        <v>424</v>
      </c>
      <c r="BP13" s="60" t="s">
        <v>424</v>
      </c>
      <c r="BQ13" s="60" t="s">
        <v>424</v>
      </c>
      <c r="BS13" s="67" t="s">
        <v>184</v>
      </c>
      <c r="BT13" s="60" t="s">
        <v>424</v>
      </c>
      <c r="BU13" s="60" t="s">
        <v>424</v>
      </c>
      <c r="BV13" s="60" t="s">
        <v>424</v>
      </c>
      <c r="BW13" s="60">
        <v>4</v>
      </c>
      <c r="BX13" s="60">
        <v>8</v>
      </c>
      <c r="BY13" s="60" t="s">
        <v>424</v>
      </c>
      <c r="BZ13" s="60" t="s">
        <v>424</v>
      </c>
      <c r="CA13" s="60" t="s">
        <v>424</v>
      </c>
      <c r="CB13" s="60" t="s">
        <v>424</v>
      </c>
      <c r="CC13" s="60" t="s">
        <v>424</v>
      </c>
      <c r="CD13" s="60" t="s">
        <v>424</v>
      </c>
      <c r="CE13" s="60" t="s">
        <v>424</v>
      </c>
      <c r="CF13" s="60"/>
      <c r="CG13" s="54" t="s">
        <v>395</v>
      </c>
      <c r="CH13" s="50" t="s">
        <v>424</v>
      </c>
      <c r="CI13" s="50" t="s">
        <v>424</v>
      </c>
      <c r="CJ13" s="50" t="s">
        <v>424</v>
      </c>
      <c r="CK13" s="50">
        <v>3</v>
      </c>
      <c r="CL13" s="50">
        <v>1</v>
      </c>
      <c r="CM13" s="50" t="s">
        <v>424</v>
      </c>
      <c r="CN13" s="50" t="s">
        <v>424</v>
      </c>
      <c r="CO13" s="50" t="s">
        <v>424</v>
      </c>
      <c r="CP13" s="50" t="s">
        <v>424</v>
      </c>
      <c r="CQ13" s="50" t="s">
        <v>424</v>
      </c>
      <c r="CR13" s="50" t="s">
        <v>424</v>
      </c>
      <c r="CS13" s="50" t="s">
        <v>424</v>
      </c>
      <c r="CU13" s="56" t="s">
        <v>226</v>
      </c>
      <c r="CV13" s="60" t="s">
        <v>424</v>
      </c>
      <c r="CW13" s="60" t="s">
        <v>424</v>
      </c>
      <c r="CX13" s="60" t="s">
        <v>424</v>
      </c>
      <c r="CY13" s="60" t="s">
        <v>424</v>
      </c>
      <c r="CZ13" s="60">
        <v>10</v>
      </c>
      <c r="DA13" s="60" t="s">
        <v>424</v>
      </c>
      <c r="DB13" s="60" t="s">
        <v>424</v>
      </c>
      <c r="DC13" s="60" t="s">
        <v>424</v>
      </c>
      <c r="DD13" s="60">
        <v>1</v>
      </c>
      <c r="DE13" s="60" t="s">
        <v>424</v>
      </c>
      <c r="DF13" s="60" t="s">
        <v>424</v>
      </c>
      <c r="DG13" s="60" t="s">
        <v>424</v>
      </c>
      <c r="DI13" s="55" t="s">
        <v>257</v>
      </c>
      <c r="DJ13" s="60" t="s">
        <v>424</v>
      </c>
      <c r="DK13" s="60" t="s">
        <v>424</v>
      </c>
      <c r="DL13" s="60" t="s">
        <v>424</v>
      </c>
      <c r="DM13" s="60" t="s">
        <v>424</v>
      </c>
      <c r="DN13" s="60">
        <v>7</v>
      </c>
      <c r="DO13" s="60" t="s">
        <v>424</v>
      </c>
      <c r="DP13" s="60" t="s">
        <v>424</v>
      </c>
      <c r="DQ13" s="60" t="s">
        <v>424</v>
      </c>
      <c r="DR13" s="60" t="s">
        <v>424</v>
      </c>
      <c r="DS13" s="60" t="s">
        <v>424</v>
      </c>
      <c r="DT13" s="60" t="s">
        <v>424</v>
      </c>
      <c r="DU13" s="60" t="s">
        <v>424</v>
      </c>
      <c r="DV13" s="62"/>
      <c r="DX13" s="72" t="s">
        <v>366</v>
      </c>
      <c r="DY13" s="60" t="s">
        <v>424</v>
      </c>
      <c r="DZ13" s="60" t="s">
        <v>424</v>
      </c>
      <c r="EA13" s="60" t="s">
        <v>424</v>
      </c>
      <c r="EB13" s="60">
        <v>2</v>
      </c>
      <c r="EC13" s="60">
        <v>2</v>
      </c>
      <c r="ED13" s="60" t="s">
        <v>424</v>
      </c>
      <c r="EE13" s="60" t="s">
        <v>424</v>
      </c>
      <c r="EF13" s="60" t="s">
        <v>424</v>
      </c>
      <c r="EG13" s="60" t="s">
        <v>424</v>
      </c>
      <c r="EH13" s="60" t="s">
        <v>424</v>
      </c>
      <c r="EI13" s="60" t="s">
        <v>424</v>
      </c>
      <c r="EJ13" s="60" t="s">
        <v>424</v>
      </c>
      <c r="EM13" s="61" t="s">
        <v>255</v>
      </c>
      <c r="EO13" s="55" t="s">
        <v>114</v>
      </c>
      <c r="EQ13" s="62"/>
    </row>
    <row r="14" spans="1:150" x14ac:dyDescent="0.25">
      <c r="A14" s="55" t="s">
        <v>284</v>
      </c>
      <c r="B14" s="50" t="s">
        <v>424</v>
      </c>
      <c r="C14" s="50" t="s">
        <v>424</v>
      </c>
      <c r="D14" s="50" t="s">
        <v>424</v>
      </c>
      <c r="E14" s="50">
        <v>3</v>
      </c>
      <c r="F14" s="50">
        <v>3</v>
      </c>
      <c r="G14" s="50" t="s">
        <v>424</v>
      </c>
      <c r="H14" s="50" t="s">
        <v>424</v>
      </c>
      <c r="I14" s="50" t="s">
        <v>424</v>
      </c>
      <c r="J14" s="50" t="s">
        <v>424</v>
      </c>
      <c r="K14" s="50" t="s">
        <v>424</v>
      </c>
      <c r="L14" s="50" t="s">
        <v>424</v>
      </c>
      <c r="M14" s="50" t="s">
        <v>424</v>
      </c>
      <c r="N14" s="19"/>
      <c r="O14" s="54" t="s">
        <v>252</v>
      </c>
      <c r="P14" s="60" t="s">
        <v>424</v>
      </c>
      <c r="Q14" s="60" t="s">
        <v>424</v>
      </c>
      <c r="R14" s="60">
        <v>2</v>
      </c>
      <c r="S14" s="60">
        <v>2</v>
      </c>
      <c r="T14" s="60" t="s">
        <v>424</v>
      </c>
      <c r="U14" s="60" t="s">
        <v>424</v>
      </c>
      <c r="V14" s="60" t="s">
        <v>424</v>
      </c>
      <c r="W14" s="60" t="s">
        <v>424</v>
      </c>
      <c r="X14" s="60" t="s">
        <v>424</v>
      </c>
      <c r="Y14" s="60" t="s">
        <v>424</v>
      </c>
      <c r="Z14" s="50" t="s">
        <v>424</v>
      </c>
      <c r="AA14" s="50" t="s">
        <v>424</v>
      </c>
      <c r="AC14" s="55" t="s">
        <v>117</v>
      </c>
      <c r="AD14" s="60" t="s">
        <v>424</v>
      </c>
      <c r="AE14" s="60" t="s">
        <v>424</v>
      </c>
      <c r="AF14" s="60">
        <v>5</v>
      </c>
      <c r="AG14" s="60">
        <v>5</v>
      </c>
      <c r="AH14" s="60" t="s">
        <v>424</v>
      </c>
      <c r="AI14" s="60" t="s">
        <v>424</v>
      </c>
      <c r="AJ14" s="60" t="s">
        <v>424</v>
      </c>
      <c r="AK14" s="60" t="s">
        <v>424</v>
      </c>
      <c r="AL14" s="60" t="s">
        <v>424</v>
      </c>
      <c r="AM14" s="60">
        <v>2</v>
      </c>
      <c r="AN14" s="60" t="s">
        <v>424</v>
      </c>
      <c r="AO14" s="60" t="s">
        <v>424</v>
      </c>
      <c r="AP14" s="60"/>
      <c r="AR14" s="60"/>
      <c r="AT14" s="60"/>
      <c r="AV14" s="60"/>
      <c r="BE14" s="56" t="s">
        <v>127</v>
      </c>
      <c r="BF14" s="60">
        <v>4</v>
      </c>
      <c r="BG14" s="60" t="s">
        <v>424</v>
      </c>
      <c r="BH14" s="60">
        <v>4</v>
      </c>
      <c r="BI14" s="60">
        <v>4</v>
      </c>
      <c r="BJ14" s="60" t="s">
        <v>424</v>
      </c>
      <c r="BK14" s="60" t="s">
        <v>424</v>
      </c>
      <c r="BL14" s="60" t="s">
        <v>424</v>
      </c>
      <c r="BM14" s="60" t="s">
        <v>424</v>
      </c>
      <c r="BN14" s="60" t="s">
        <v>424</v>
      </c>
      <c r="BO14" s="60" t="s">
        <v>424</v>
      </c>
      <c r="BP14" s="60" t="s">
        <v>424</v>
      </c>
      <c r="BQ14" s="60" t="s">
        <v>424</v>
      </c>
      <c r="BS14" s="67" t="s">
        <v>197</v>
      </c>
      <c r="BT14" s="60" t="s">
        <v>424</v>
      </c>
      <c r="BU14" s="60" t="s">
        <v>424</v>
      </c>
      <c r="BV14" s="60" t="s">
        <v>424</v>
      </c>
      <c r="BW14" s="60">
        <v>4</v>
      </c>
      <c r="BX14" s="60">
        <v>8</v>
      </c>
      <c r="BY14" s="60" t="s">
        <v>424</v>
      </c>
      <c r="BZ14" s="60" t="s">
        <v>424</v>
      </c>
      <c r="CA14" s="60" t="s">
        <v>424</v>
      </c>
      <c r="CB14" s="60" t="s">
        <v>424</v>
      </c>
      <c r="CC14" s="60" t="s">
        <v>424</v>
      </c>
      <c r="CD14" s="60" t="s">
        <v>424</v>
      </c>
      <c r="CE14" s="60" t="s">
        <v>424</v>
      </c>
      <c r="CF14" s="60"/>
      <c r="CG14" s="54" t="s">
        <v>100</v>
      </c>
      <c r="CH14" s="60" t="s">
        <v>424</v>
      </c>
      <c r="CI14" s="60">
        <v>2</v>
      </c>
      <c r="CJ14" s="60" t="s">
        <v>424</v>
      </c>
      <c r="CK14" s="60">
        <v>2</v>
      </c>
      <c r="CL14" s="60" t="s">
        <v>424</v>
      </c>
      <c r="CM14" s="60" t="s">
        <v>424</v>
      </c>
      <c r="CN14" s="60" t="s">
        <v>424</v>
      </c>
      <c r="CO14" s="60" t="s">
        <v>424</v>
      </c>
      <c r="CP14" s="60" t="s">
        <v>424</v>
      </c>
      <c r="CQ14" s="60" t="s">
        <v>424</v>
      </c>
      <c r="CR14" s="60" t="s">
        <v>424</v>
      </c>
      <c r="CS14" s="60" t="s">
        <v>424</v>
      </c>
      <c r="CU14" s="61" t="s">
        <v>135</v>
      </c>
      <c r="CV14" s="60" t="s">
        <v>424</v>
      </c>
      <c r="CW14" s="60" t="s">
        <v>424</v>
      </c>
      <c r="CX14" s="60" t="s">
        <v>424</v>
      </c>
      <c r="CY14" s="60" t="s">
        <v>424</v>
      </c>
      <c r="CZ14" s="60">
        <v>13</v>
      </c>
      <c r="DA14" s="60" t="s">
        <v>424</v>
      </c>
      <c r="DB14" s="60">
        <v>2</v>
      </c>
      <c r="DC14" s="60" t="s">
        <v>424</v>
      </c>
      <c r="DD14" s="60" t="s">
        <v>424</v>
      </c>
      <c r="DE14" s="60" t="s">
        <v>424</v>
      </c>
      <c r="DF14" s="60" t="s">
        <v>424</v>
      </c>
      <c r="DG14" s="60" t="s">
        <v>424</v>
      </c>
      <c r="DI14" s="55" t="s">
        <v>298</v>
      </c>
      <c r="DJ14" s="60" t="s">
        <v>424</v>
      </c>
      <c r="DK14" s="60" t="s">
        <v>424</v>
      </c>
      <c r="DL14" s="60" t="s">
        <v>424</v>
      </c>
      <c r="DM14" s="60" t="s">
        <v>424</v>
      </c>
      <c r="DN14" s="60">
        <v>7</v>
      </c>
      <c r="DO14" s="60" t="s">
        <v>424</v>
      </c>
      <c r="DP14" s="60" t="s">
        <v>424</v>
      </c>
      <c r="DQ14" s="60" t="s">
        <v>424</v>
      </c>
      <c r="DR14" s="60" t="s">
        <v>424</v>
      </c>
      <c r="DS14" s="60" t="s">
        <v>424</v>
      </c>
      <c r="DT14" s="60" t="s">
        <v>424</v>
      </c>
      <c r="DU14" s="60" t="s">
        <v>424</v>
      </c>
      <c r="DV14" s="62"/>
      <c r="DX14" s="72" t="s">
        <v>369</v>
      </c>
      <c r="DY14" s="60" t="s">
        <v>424</v>
      </c>
      <c r="DZ14" s="60" t="s">
        <v>424</v>
      </c>
      <c r="EA14" s="60" t="s">
        <v>424</v>
      </c>
      <c r="EB14" s="60">
        <v>2</v>
      </c>
      <c r="EC14" s="60">
        <v>4</v>
      </c>
      <c r="ED14" s="60" t="s">
        <v>424</v>
      </c>
      <c r="EE14" s="60" t="s">
        <v>424</v>
      </c>
      <c r="EF14" s="60" t="s">
        <v>424</v>
      </c>
      <c r="EG14" s="60" t="s">
        <v>424</v>
      </c>
      <c r="EH14" s="60" t="s">
        <v>424</v>
      </c>
      <c r="EI14" s="60" t="s">
        <v>424</v>
      </c>
      <c r="EJ14" s="60" t="s">
        <v>424</v>
      </c>
      <c r="EM14" s="61" t="s">
        <v>259</v>
      </c>
      <c r="EO14" s="55" t="s">
        <v>124</v>
      </c>
      <c r="EQ14" s="62"/>
    </row>
    <row r="15" spans="1:150" x14ac:dyDescent="0.25">
      <c r="A15" s="55" t="s">
        <v>287</v>
      </c>
      <c r="B15" s="50" t="s">
        <v>424</v>
      </c>
      <c r="C15" s="50" t="s">
        <v>424</v>
      </c>
      <c r="D15" s="50" t="s">
        <v>424</v>
      </c>
      <c r="E15" s="50">
        <v>3</v>
      </c>
      <c r="F15" s="50">
        <v>3</v>
      </c>
      <c r="G15" s="50" t="s">
        <v>424</v>
      </c>
      <c r="H15" s="50" t="s">
        <v>424</v>
      </c>
      <c r="I15" s="50" t="s">
        <v>424</v>
      </c>
      <c r="J15" s="50" t="s">
        <v>424</v>
      </c>
      <c r="K15" s="50" t="s">
        <v>424</v>
      </c>
      <c r="L15" s="50" t="s">
        <v>424</v>
      </c>
      <c r="M15" s="50" t="s">
        <v>424</v>
      </c>
      <c r="N15" s="19"/>
      <c r="O15" s="54" t="s">
        <v>262</v>
      </c>
      <c r="P15" s="60" t="s">
        <v>424</v>
      </c>
      <c r="Q15" s="60" t="s">
        <v>424</v>
      </c>
      <c r="R15" s="60">
        <v>6</v>
      </c>
      <c r="S15" s="60">
        <v>6</v>
      </c>
      <c r="T15" s="60" t="s">
        <v>424</v>
      </c>
      <c r="U15" s="60" t="s">
        <v>424</v>
      </c>
      <c r="V15" s="60" t="s">
        <v>424</v>
      </c>
      <c r="W15" s="60" t="s">
        <v>424</v>
      </c>
      <c r="X15" s="60" t="s">
        <v>424</v>
      </c>
      <c r="Y15" s="60" t="s">
        <v>424</v>
      </c>
      <c r="Z15" s="50" t="s">
        <v>424</v>
      </c>
      <c r="AA15" s="50" t="s">
        <v>424</v>
      </c>
      <c r="AC15" s="55" t="s">
        <v>148</v>
      </c>
      <c r="AD15" s="60" t="s">
        <v>424</v>
      </c>
      <c r="AE15" s="60" t="s">
        <v>424</v>
      </c>
      <c r="AF15" s="60">
        <v>4</v>
      </c>
      <c r="AG15" s="60">
        <v>4</v>
      </c>
      <c r="AH15" s="60" t="s">
        <v>424</v>
      </c>
      <c r="AI15" s="60" t="s">
        <v>424</v>
      </c>
      <c r="AJ15" s="60" t="s">
        <v>424</v>
      </c>
      <c r="AK15" s="60" t="s">
        <v>424</v>
      </c>
      <c r="AL15" s="60" t="s">
        <v>424</v>
      </c>
      <c r="AM15" s="60" t="s">
        <v>424</v>
      </c>
      <c r="AN15" s="60" t="s">
        <v>424</v>
      </c>
      <c r="AO15" s="60" t="s">
        <v>424</v>
      </c>
      <c r="AP15" s="60"/>
      <c r="AR15" s="60"/>
      <c r="AT15" s="60"/>
      <c r="AV15" s="60"/>
      <c r="BE15" s="56" t="s">
        <v>232</v>
      </c>
      <c r="BF15" s="60">
        <v>6</v>
      </c>
      <c r="BG15" s="60" t="s">
        <v>424</v>
      </c>
      <c r="BH15" s="60">
        <v>3</v>
      </c>
      <c r="BI15" s="60">
        <v>3</v>
      </c>
      <c r="BJ15" s="60" t="s">
        <v>424</v>
      </c>
      <c r="BK15" s="60" t="s">
        <v>424</v>
      </c>
      <c r="BL15" s="60" t="s">
        <v>424</v>
      </c>
      <c r="BM15" s="60" t="s">
        <v>424</v>
      </c>
      <c r="BN15" s="60" t="s">
        <v>424</v>
      </c>
      <c r="BO15" s="60" t="s">
        <v>424</v>
      </c>
      <c r="BP15" s="60" t="s">
        <v>424</v>
      </c>
      <c r="BQ15" s="60" t="s">
        <v>424</v>
      </c>
      <c r="BS15" s="67" t="s">
        <v>134</v>
      </c>
      <c r="BT15" s="60" t="s">
        <v>424</v>
      </c>
      <c r="BU15" s="60" t="s">
        <v>424</v>
      </c>
      <c r="BV15" s="60" t="s">
        <v>424</v>
      </c>
      <c r="BW15" s="60">
        <v>12</v>
      </c>
      <c r="BX15" s="60">
        <v>6</v>
      </c>
      <c r="BY15" s="60" t="s">
        <v>424</v>
      </c>
      <c r="BZ15" s="60" t="s">
        <v>424</v>
      </c>
      <c r="CA15" s="60" t="s">
        <v>424</v>
      </c>
      <c r="CB15" s="60" t="s">
        <v>424</v>
      </c>
      <c r="CC15" s="60" t="s">
        <v>424</v>
      </c>
      <c r="CD15" s="60" t="s">
        <v>424</v>
      </c>
      <c r="CE15" s="60" t="s">
        <v>424</v>
      </c>
      <c r="CF15" s="60"/>
      <c r="CG15" s="54" t="s">
        <v>327</v>
      </c>
      <c r="CH15" s="60" t="s">
        <v>424</v>
      </c>
      <c r="CI15" s="60" t="s">
        <v>424</v>
      </c>
      <c r="CJ15" s="60" t="s">
        <v>424</v>
      </c>
      <c r="CK15" s="60">
        <v>3</v>
      </c>
      <c r="CL15" s="60">
        <v>1</v>
      </c>
      <c r="CM15" s="60" t="s">
        <v>424</v>
      </c>
      <c r="CN15" s="60" t="s">
        <v>424</v>
      </c>
      <c r="CO15" s="60" t="s">
        <v>424</v>
      </c>
      <c r="CP15" s="60" t="s">
        <v>424</v>
      </c>
      <c r="CQ15" s="60" t="s">
        <v>424</v>
      </c>
      <c r="CR15" s="60" t="s">
        <v>424</v>
      </c>
      <c r="CS15" s="60" t="s">
        <v>424</v>
      </c>
      <c r="CU15" s="65" t="s">
        <v>104</v>
      </c>
      <c r="CV15" s="60" t="s">
        <v>424</v>
      </c>
      <c r="CW15" s="60" t="s">
        <v>424</v>
      </c>
      <c r="CX15" s="60" t="s">
        <v>424</v>
      </c>
      <c r="CY15" s="60" t="s">
        <v>424</v>
      </c>
      <c r="CZ15" s="60">
        <v>16</v>
      </c>
      <c r="DA15" s="60" t="s">
        <v>424</v>
      </c>
      <c r="DB15" s="60">
        <v>2</v>
      </c>
      <c r="DC15" s="60">
        <v>1</v>
      </c>
      <c r="DD15" s="60" t="s">
        <v>424</v>
      </c>
      <c r="DE15" s="60" t="s">
        <v>424</v>
      </c>
      <c r="DF15" s="60" t="s">
        <v>424</v>
      </c>
      <c r="DG15" s="60" t="s">
        <v>424</v>
      </c>
      <c r="DI15" s="56" t="s">
        <v>254</v>
      </c>
      <c r="DJ15" s="60" t="s">
        <v>424</v>
      </c>
      <c r="DK15" s="60" t="s">
        <v>424</v>
      </c>
      <c r="DL15" s="60" t="s">
        <v>424</v>
      </c>
      <c r="DM15" s="60" t="s">
        <v>424</v>
      </c>
      <c r="DN15" s="60" t="s">
        <v>424</v>
      </c>
      <c r="DO15" s="60" t="s">
        <v>424</v>
      </c>
      <c r="DP15" s="60">
        <v>2</v>
      </c>
      <c r="DQ15" s="60" t="s">
        <v>424</v>
      </c>
      <c r="DR15" s="60" t="s">
        <v>424</v>
      </c>
      <c r="DS15" s="60" t="s">
        <v>424</v>
      </c>
      <c r="DT15" s="60" t="s">
        <v>424</v>
      </c>
      <c r="DU15" s="60" t="s">
        <v>424</v>
      </c>
      <c r="DV15" s="62"/>
      <c r="DX15" s="72" t="s">
        <v>386</v>
      </c>
      <c r="DY15" s="60" t="s">
        <v>424</v>
      </c>
      <c r="DZ15" s="60" t="s">
        <v>424</v>
      </c>
      <c r="EA15" s="60">
        <v>4</v>
      </c>
      <c r="EB15" s="60" t="s">
        <v>424</v>
      </c>
      <c r="EC15" s="60" t="s">
        <v>424</v>
      </c>
      <c r="ED15" s="60" t="s">
        <v>424</v>
      </c>
      <c r="EE15" s="60" t="s">
        <v>424</v>
      </c>
      <c r="EF15" s="60" t="s">
        <v>424</v>
      </c>
      <c r="EG15" s="60" t="s">
        <v>424</v>
      </c>
      <c r="EH15" s="60" t="s">
        <v>424</v>
      </c>
      <c r="EI15" s="60" t="s">
        <v>424</v>
      </c>
      <c r="EJ15" s="60" t="s">
        <v>424</v>
      </c>
      <c r="EM15" s="61" t="s">
        <v>211</v>
      </c>
      <c r="EO15" s="55" t="s">
        <v>131</v>
      </c>
      <c r="EQ15" s="62"/>
    </row>
    <row r="16" spans="1:150" x14ac:dyDescent="0.25">
      <c r="A16" s="56" t="s">
        <v>258</v>
      </c>
      <c r="B16" s="50" t="s">
        <v>424</v>
      </c>
      <c r="C16" s="50" t="s">
        <v>424</v>
      </c>
      <c r="D16" s="50" t="s">
        <v>424</v>
      </c>
      <c r="E16" s="50">
        <v>5</v>
      </c>
      <c r="F16" s="50">
        <v>5</v>
      </c>
      <c r="G16" s="50" t="s">
        <v>424</v>
      </c>
      <c r="H16" s="50" t="s">
        <v>424</v>
      </c>
      <c r="I16" s="50" t="s">
        <v>424</v>
      </c>
      <c r="J16" s="50" t="s">
        <v>424</v>
      </c>
      <c r="K16" s="50" t="s">
        <v>424</v>
      </c>
      <c r="L16" s="50" t="s">
        <v>424</v>
      </c>
      <c r="M16" s="50" t="s">
        <v>424</v>
      </c>
      <c r="N16" s="19"/>
      <c r="O16" s="54" t="s">
        <v>280</v>
      </c>
      <c r="P16" s="60" t="s">
        <v>424</v>
      </c>
      <c r="Q16" s="60" t="s">
        <v>424</v>
      </c>
      <c r="R16" s="60">
        <v>2</v>
      </c>
      <c r="S16" s="60">
        <v>2</v>
      </c>
      <c r="T16" s="60" t="s">
        <v>424</v>
      </c>
      <c r="U16" s="60" t="s">
        <v>424</v>
      </c>
      <c r="V16" s="60" t="s">
        <v>424</v>
      </c>
      <c r="W16" s="60" t="s">
        <v>424</v>
      </c>
      <c r="X16" s="60" t="s">
        <v>424</v>
      </c>
      <c r="Y16" s="60" t="s">
        <v>424</v>
      </c>
      <c r="Z16" s="50" t="s">
        <v>424</v>
      </c>
      <c r="AA16" s="50" t="s">
        <v>424</v>
      </c>
      <c r="AC16" s="56" t="s">
        <v>427</v>
      </c>
      <c r="AD16" s="60" t="s">
        <v>424</v>
      </c>
      <c r="AE16" s="60" t="s">
        <v>424</v>
      </c>
      <c r="AF16" s="60">
        <v>5</v>
      </c>
      <c r="AG16" s="60">
        <v>5</v>
      </c>
      <c r="AH16" s="60" t="s">
        <v>424</v>
      </c>
      <c r="AI16" s="60" t="s">
        <v>424</v>
      </c>
      <c r="AJ16" s="60" t="s">
        <v>424</v>
      </c>
      <c r="AK16" s="60" t="s">
        <v>424</v>
      </c>
      <c r="AL16" s="60" t="s">
        <v>424</v>
      </c>
      <c r="AM16" s="60" t="s">
        <v>424</v>
      </c>
      <c r="AN16" s="60" t="s">
        <v>424</v>
      </c>
      <c r="AO16" s="60" t="s">
        <v>424</v>
      </c>
      <c r="AP16" s="60"/>
      <c r="AR16" s="60"/>
      <c r="AT16" s="60"/>
      <c r="AV16" s="60"/>
      <c r="BE16" s="56" t="s">
        <v>302</v>
      </c>
      <c r="BF16" s="60">
        <v>6</v>
      </c>
      <c r="BG16" s="60" t="s">
        <v>424</v>
      </c>
      <c r="BH16" s="60">
        <v>3</v>
      </c>
      <c r="BI16" s="60">
        <v>3</v>
      </c>
      <c r="BJ16" s="60" t="s">
        <v>424</v>
      </c>
      <c r="BK16" s="60" t="s">
        <v>424</v>
      </c>
      <c r="BL16" s="60" t="s">
        <v>424</v>
      </c>
      <c r="BM16" s="60" t="s">
        <v>424</v>
      </c>
      <c r="BN16" s="60" t="s">
        <v>424</v>
      </c>
      <c r="BO16" s="60" t="s">
        <v>424</v>
      </c>
      <c r="BP16" s="60" t="s">
        <v>424</v>
      </c>
      <c r="BQ16" s="60" t="s">
        <v>424</v>
      </c>
      <c r="BS16" s="67" t="s">
        <v>264</v>
      </c>
      <c r="BT16" s="60" t="s">
        <v>424</v>
      </c>
      <c r="BU16" s="60" t="s">
        <v>424</v>
      </c>
      <c r="BV16" s="60" t="s">
        <v>424</v>
      </c>
      <c r="BW16" s="60">
        <v>4</v>
      </c>
      <c r="BX16" s="60">
        <v>8</v>
      </c>
      <c r="BY16" s="60" t="s">
        <v>424</v>
      </c>
      <c r="BZ16" s="60" t="s">
        <v>424</v>
      </c>
      <c r="CA16" s="60">
        <v>1</v>
      </c>
      <c r="CB16" s="60" t="s">
        <v>424</v>
      </c>
      <c r="CC16" s="60" t="s">
        <v>424</v>
      </c>
      <c r="CD16" s="60" t="s">
        <v>424</v>
      </c>
      <c r="CE16" s="60" t="s">
        <v>424</v>
      </c>
      <c r="CF16" s="60"/>
      <c r="CG16" s="54" t="s">
        <v>331</v>
      </c>
      <c r="CH16" s="60" t="s">
        <v>424</v>
      </c>
      <c r="CI16" s="60" t="s">
        <v>424</v>
      </c>
      <c r="CJ16" s="60" t="s">
        <v>424</v>
      </c>
      <c r="CK16" s="60">
        <v>3</v>
      </c>
      <c r="CL16" s="60">
        <v>1</v>
      </c>
      <c r="CM16" s="60" t="s">
        <v>424</v>
      </c>
      <c r="CN16" s="60" t="s">
        <v>424</v>
      </c>
      <c r="CO16" s="60" t="s">
        <v>424</v>
      </c>
      <c r="CP16" s="60" t="s">
        <v>424</v>
      </c>
      <c r="CQ16" s="60" t="s">
        <v>424</v>
      </c>
      <c r="CR16" s="60" t="s">
        <v>424</v>
      </c>
      <c r="CS16" s="60" t="s">
        <v>424</v>
      </c>
      <c r="CU16" s="65" t="s">
        <v>112</v>
      </c>
      <c r="CV16" s="60" t="s">
        <v>424</v>
      </c>
      <c r="CW16" s="60" t="s">
        <v>424</v>
      </c>
      <c r="CX16" s="60" t="s">
        <v>424</v>
      </c>
      <c r="CY16" s="60" t="s">
        <v>424</v>
      </c>
      <c r="CZ16" s="60">
        <v>16</v>
      </c>
      <c r="DA16" s="60" t="s">
        <v>424</v>
      </c>
      <c r="DB16" s="60">
        <v>1</v>
      </c>
      <c r="DC16" s="60">
        <v>1</v>
      </c>
      <c r="DD16" s="60">
        <v>1</v>
      </c>
      <c r="DE16" s="60" t="s">
        <v>424</v>
      </c>
      <c r="DF16" s="60" t="s">
        <v>424</v>
      </c>
      <c r="DG16" s="60" t="s">
        <v>424</v>
      </c>
      <c r="DI16" s="56" t="s">
        <v>279</v>
      </c>
      <c r="DJ16" s="60" t="s">
        <v>424</v>
      </c>
      <c r="DK16" s="60" t="s">
        <v>424</v>
      </c>
      <c r="DL16" s="60" t="s">
        <v>424</v>
      </c>
      <c r="DM16" s="60">
        <v>16</v>
      </c>
      <c r="DN16" s="60" t="s">
        <v>424</v>
      </c>
      <c r="DO16" s="60" t="s">
        <v>424</v>
      </c>
      <c r="DP16" s="60" t="s">
        <v>424</v>
      </c>
      <c r="DQ16" s="60" t="s">
        <v>424</v>
      </c>
      <c r="DR16" s="60" t="s">
        <v>424</v>
      </c>
      <c r="DS16" s="60" t="s">
        <v>424</v>
      </c>
      <c r="DT16" s="60" t="s">
        <v>424</v>
      </c>
      <c r="DU16" s="60" t="s">
        <v>424</v>
      </c>
      <c r="DV16" s="62"/>
      <c r="DX16" s="72" t="s">
        <v>387</v>
      </c>
      <c r="DY16" s="60">
        <v>2</v>
      </c>
      <c r="DZ16" s="60" t="s">
        <v>424</v>
      </c>
      <c r="EA16" s="60">
        <v>2</v>
      </c>
      <c r="EB16" s="60" t="s">
        <v>424</v>
      </c>
      <c r="EC16" s="60" t="s">
        <v>424</v>
      </c>
      <c r="ED16" s="60" t="s">
        <v>424</v>
      </c>
      <c r="EE16" s="60" t="s">
        <v>424</v>
      </c>
      <c r="EF16" s="60" t="s">
        <v>424</v>
      </c>
      <c r="EG16" s="60" t="s">
        <v>424</v>
      </c>
      <c r="EH16" s="60" t="s">
        <v>424</v>
      </c>
      <c r="EI16" s="60" t="s">
        <v>424</v>
      </c>
      <c r="EJ16" s="60" t="s">
        <v>424</v>
      </c>
      <c r="EM16" s="61" t="s">
        <v>227</v>
      </c>
      <c r="EO16" s="55" t="s">
        <v>139</v>
      </c>
      <c r="EQ16" s="62"/>
    </row>
    <row r="17" spans="1:147" x14ac:dyDescent="0.25">
      <c r="A17" s="57" t="s">
        <v>199</v>
      </c>
      <c r="B17" s="50" t="s">
        <v>424</v>
      </c>
      <c r="C17" s="50" t="s">
        <v>424</v>
      </c>
      <c r="D17" s="50">
        <v>2</v>
      </c>
      <c r="E17" s="50">
        <v>4</v>
      </c>
      <c r="F17" s="50">
        <v>2</v>
      </c>
      <c r="G17" s="50" t="s">
        <v>424</v>
      </c>
      <c r="H17" s="50">
        <v>2</v>
      </c>
      <c r="I17" s="50" t="s">
        <v>424</v>
      </c>
      <c r="J17" s="50">
        <v>2</v>
      </c>
      <c r="K17" s="50" t="s">
        <v>424</v>
      </c>
      <c r="L17" s="50" t="s">
        <v>424</v>
      </c>
      <c r="M17" s="50" t="s">
        <v>424</v>
      </c>
      <c r="N17" s="19"/>
      <c r="O17" s="54" t="s">
        <v>355</v>
      </c>
      <c r="P17" s="60" t="s">
        <v>424</v>
      </c>
      <c r="Q17" s="60" t="s">
        <v>424</v>
      </c>
      <c r="R17" s="60">
        <v>2</v>
      </c>
      <c r="S17" s="60">
        <v>2</v>
      </c>
      <c r="T17" s="60" t="s">
        <v>424</v>
      </c>
      <c r="U17" s="60" t="s">
        <v>424</v>
      </c>
      <c r="V17" s="60" t="s">
        <v>424</v>
      </c>
      <c r="W17" s="60" t="s">
        <v>424</v>
      </c>
      <c r="X17" s="60" t="s">
        <v>424</v>
      </c>
      <c r="Y17" s="60" t="s">
        <v>424</v>
      </c>
      <c r="Z17" s="50" t="s">
        <v>424</v>
      </c>
      <c r="AA17" s="50" t="s">
        <v>424</v>
      </c>
      <c r="AC17" s="56" t="s">
        <v>80</v>
      </c>
      <c r="AD17" s="60" t="s">
        <v>424</v>
      </c>
      <c r="AE17" s="60" t="s">
        <v>424</v>
      </c>
      <c r="AF17" s="60">
        <v>6</v>
      </c>
      <c r="AG17" s="60">
        <v>6</v>
      </c>
      <c r="AH17" s="60" t="s">
        <v>424</v>
      </c>
      <c r="AI17" s="60" t="s">
        <v>424</v>
      </c>
      <c r="AJ17" s="60" t="s">
        <v>424</v>
      </c>
      <c r="AK17" s="60" t="s">
        <v>424</v>
      </c>
      <c r="AL17" s="60" t="s">
        <v>424</v>
      </c>
      <c r="AM17" s="60" t="s">
        <v>424</v>
      </c>
      <c r="AN17" s="60" t="s">
        <v>424</v>
      </c>
      <c r="AO17" s="60" t="s">
        <v>424</v>
      </c>
      <c r="AP17" s="60"/>
      <c r="AR17" s="60"/>
      <c r="AT17" s="60"/>
      <c r="AV17" s="60"/>
      <c r="BE17" s="61" t="s">
        <v>150</v>
      </c>
      <c r="BF17" s="60">
        <v>8</v>
      </c>
      <c r="BG17" s="60" t="s">
        <v>424</v>
      </c>
      <c r="BH17" s="60">
        <v>4</v>
      </c>
      <c r="BI17" s="60">
        <v>4</v>
      </c>
      <c r="BJ17" s="60" t="s">
        <v>424</v>
      </c>
      <c r="BK17" s="60" t="s">
        <v>424</v>
      </c>
      <c r="BL17" s="60" t="s">
        <v>424</v>
      </c>
      <c r="BM17" s="60">
        <v>2</v>
      </c>
      <c r="BN17" s="60" t="s">
        <v>424</v>
      </c>
      <c r="BO17" s="60" t="s">
        <v>424</v>
      </c>
      <c r="BP17" s="60" t="s">
        <v>424</v>
      </c>
      <c r="BQ17" s="60" t="s">
        <v>424</v>
      </c>
      <c r="BS17" s="67" t="s">
        <v>291</v>
      </c>
      <c r="BT17" s="60" t="s">
        <v>424</v>
      </c>
      <c r="BU17" s="60" t="s">
        <v>424</v>
      </c>
      <c r="BV17" s="60" t="s">
        <v>424</v>
      </c>
      <c r="BW17" s="60">
        <v>6</v>
      </c>
      <c r="BX17" s="60">
        <v>12</v>
      </c>
      <c r="BY17" s="60" t="s">
        <v>424</v>
      </c>
      <c r="BZ17" s="60" t="s">
        <v>424</v>
      </c>
      <c r="CA17" s="60" t="s">
        <v>424</v>
      </c>
      <c r="CB17" s="60" t="s">
        <v>424</v>
      </c>
      <c r="CC17" s="60" t="s">
        <v>424</v>
      </c>
      <c r="CD17" s="60" t="s">
        <v>424</v>
      </c>
      <c r="CE17" s="60" t="s">
        <v>424</v>
      </c>
      <c r="CF17" s="60"/>
      <c r="CG17" s="54" t="s">
        <v>352</v>
      </c>
      <c r="CH17" s="60" t="s">
        <v>424</v>
      </c>
      <c r="CI17" s="60" t="s">
        <v>424</v>
      </c>
      <c r="CJ17" s="60" t="s">
        <v>424</v>
      </c>
      <c r="CK17" s="60">
        <v>3</v>
      </c>
      <c r="CL17" s="60">
        <v>1</v>
      </c>
      <c r="CM17" s="60" t="s">
        <v>424</v>
      </c>
      <c r="CN17" s="60" t="s">
        <v>424</v>
      </c>
      <c r="CO17" s="60" t="s">
        <v>424</v>
      </c>
      <c r="CP17" s="60" t="s">
        <v>424</v>
      </c>
      <c r="CQ17" s="60" t="s">
        <v>424</v>
      </c>
      <c r="CR17" s="60" t="s">
        <v>424</v>
      </c>
      <c r="CS17" s="60" t="s">
        <v>424</v>
      </c>
      <c r="CU17" s="58" t="s">
        <v>130</v>
      </c>
      <c r="CV17" s="60" t="s">
        <v>424</v>
      </c>
      <c r="CW17" s="60" t="s">
        <v>424</v>
      </c>
      <c r="CX17" s="60" t="s">
        <v>424</v>
      </c>
      <c r="CY17" s="60" t="s">
        <v>424</v>
      </c>
      <c r="CZ17" s="60">
        <v>18</v>
      </c>
      <c r="DA17" s="60" t="s">
        <v>424</v>
      </c>
      <c r="DB17" s="60" t="s">
        <v>424</v>
      </c>
      <c r="DC17" s="60">
        <v>1</v>
      </c>
      <c r="DD17" s="60">
        <v>3</v>
      </c>
      <c r="DE17" s="60" t="s">
        <v>424</v>
      </c>
      <c r="DF17" s="60" t="s">
        <v>424</v>
      </c>
      <c r="DG17" s="60" t="s">
        <v>424</v>
      </c>
      <c r="DI17" s="56" t="s">
        <v>296</v>
      </c>
      <c r="DJ17" s="60" t="s">
        <v>424</v>
      </c>
      <c r="DK17" s="60" t="s">
        <v>424</v>
      </c>
      <c r="DL17" s="60" t="s">
        <v>424</v>
      </c>
      <c r="DM17" s="60" t="s">
        <v>424</v>
      </c>
      <c r="DN17" s="60" t="s">
        <v>424</v>
      </c>
      <c r="DO17" s="60" t="s">
        <v>424</v>
      </c>
      <c r="DP17" s="60">
        <v>2</v>
      </c>
      <c r="DQ17" s="60" t="s">
        <v>424</v>
      </c>
      <c r="DR17" s="60" t="s">
        <v>424</v>
      </c>
      <c r="DS17" s="60" t="s">
        <v>424</v>
      </c>
      <c r="DT17" s="60" t="s">
        <v>424</v>
      </c>
      <c r="DU17" s="60" t="s">
        <v>424</v>
      </c>
      <c r="DV17" s="62"/>
      <c r="DX17" s="72" t="s">
        <v>389</v>
      </c>
      <c r="DY17" s="60">
        <v>1</v>
      </c>
      <c r="DZ17" s="60" t="s">
        <v>424</v>
      </c>
      <c r="EA17" s="60">
        <v>2</v>
      </c>
      <c r="EB17" s="60" t="s">
        <v>424</v>
      </c>
      <c r="EC17" s="60">
        <v>1</v>
      </c>
      <c r="ED17" s="60" t="s">
        <v>424</v>
      </c>
      <c r="EE17" s="60" t="s">
        <v>424</v>
      </c>
      <c r="EF17" s="60" t="s">
        <v>424</v>
      </c>
      <c r="EG17" s="60" t="s">
        <v>424</v>
      </c>
      <c r="EH17" s="60" t="s">
        <v>424</v>
      </c>
      <c r="EI17" s="60" t="s">
        <v>424</v>
      </c>
      <c r="EJ17" s="60" t="s">
        <v>424</v>
      </c>
      <c r="EM17" s="65" t="s">
        <v>144</v>
      </c>
      <c r="EO17" s="55" t="s">
        <v>146</v>
      </c>
      <c r="EQ17" s="62"/>
    </row>
    <row r="18" spans="1:147" x14ac:dyDescent="0.25">
      <c r="A18" s="58" t="s">
        <v>73</v>
      </c>
      <c r="B18" s="50" t="s">
        <v>424</v>
      </c>
      <c r="C18" s="50" t="s">
        <v>424</v>
      </c>
      <c r="D18" s="50" t="s">
        <v>424</v>
      </c>
      <c r="E18" s="50">
        <v>9</v>
      </c>
      <c r="F18" s="50">
        <v>9</v>
      </c>
      <c r="G18" s="50" t="s">
        <v>424</v>
      </c>
      <c r="H18" s="50">
        <v>3</v>
      </c>
      <c r="I18" s="50" t="s">
        <v>424</v>
      </c>
      <c r="J18" s="50" t="s">
        <v>424</v>
      </c>
      <c r="K18" s="50" t="s">
        <v>424</v>
      </c>
      <c r="L18" s="50" t="s">
        <v>424</v>
      </c>
      <c r="M18" s="50" t="s">
        <v>424</v>
      </c>
      <c r="N18" s="19"/>
      <c r="O18" s="54" t="s">
        <v>356</v>
      </c>
      <c r="P18" s="60" t="s">
        <v>424</v>
      </c>
      <c r="Q18" s="60" t="s">
        <v>424</v>
      </c>
      <c r="R18" s="60">
        <v>2</v>
      </c>
      <c r="S18" s="60">
        <v>2</v>
      </c>
      <c r="T18" s="60" t="s">
        <v>424</v>
      </c>
      <c r="U18" s="60" t="s">
        <v>424</v>
      </c>
      <c r="V18" s="60" t="s">
        <v>424</v>
      </c>
      <c r="W18" s="60" t="s">
        <v>424</v>
      </c>
      <c r="X18" s="60" t="s">
        <v>424</v>
      </c>
      <c r="Y18" s="60" t="s">
        <v>424</v>
      </c>
      <c r="Z18" s="50" t="s">
        <v>424</v>
      </c>
      <c r="AA18" s="50" t="s">
        <v>424</v>
      </c>
      <c r="AC18" s="56" t="s">
        <v>237</v>
      </c>
      <c r="AD18" s="60" t="s">
        <v>424</v>
      </c>
      <c r="AE18" s="60" t="s">
        <v>424</v>
      </c>
      <c r="AF18" s="60">
        <v>6</v>
      </c>
      <c r="AG18" s="60">
        <v>6</v>
      </c>
      <c r="AH18" s="60" t="s">
        <v>424</v>
      </c>
      <c r="AI18" s="60" t="s">
        <v>424</v>
      </c>
      <c r="AJ18" s="60" t="s">
        <v>424</v>
      </c>
      <c r="AK18" s="60" t="s">
        <v>424</v>
      </c>
      <c r="AL18" s="60" t="s">
        <v>424</v>
      </c>
      <c r="AM18" s="60" t="s">
        <v>424</v>
      </c>
      <c r="AN18" s="60" t="s">
        <v>424</v>
      </c>
      <c r="AO18" s="60" t="s">
        <v>424</v>
      </c>
      <c r="AP18" s="60"/>
      <c r="AR18" s="60"/>
      <c r="AT18" s="60"/>
      <c r="AV18" s="60"/>
      <c r="BE18" s="61" t="s">
        <v>81</v>
      </c>
      <c r="BF18" s="60">
        <v>5</v>
      </c>
      <c r="BG18" s="60" t="s">
        <v>424</v>
      </c>
      <c r="BH18" s="60">
        <v>5</v>
      </c>
      <c r="BI18" s="60">
        <v>5</v>
      </c>
      <c r="BJ18" s="60" t="s">
        <v>424</v>
      </c>
      <c r="BK18" s="60" t="s">
        <v>424</v>
      </c>
      <c r="BL18" s="60" t="s">
        <v>424</v>
      </c>
      <c r="BM18" s="60">
        <v>1</v>
      </c>
      <c r="BN18" s="60" t="s">
        <v>424</v>
      </c>
      <c r="BO18" s="60" t="s">
        <v>424</v>
      </c>
      <c r="BP18" s="60" t="s">
        <v>424</v>
      </c>
      <c r="BQ18" s="60" t="s">
        <v>424</v>
      </c>
      <c r="BS18" s="68" t="s">
        <v>119</v>
      </c>
      <c r="BT18" s="60" t="s">
        <v>424</v>
      </c>
      <c r="BU18" s="60" t="s">
        <v>424</v>
      </c>
      <c r="BV18" s="60" t="s">
        <v>424</v>
      </c>
      <c r="BW18" s="60">
        <v>7</v>
      </c>
      <c r="BX18" s="60">
        <v>14</v>
      </c>
      <c r="BY18" s="60" t="s">
        <v>424</v>
      </c>
      <c r="BZ18" s="60" t="s">
        <v>424</v>
      </c>
      <c r="CA18" s="60" t="s">
        <v>424</v>
      </c>
      <c r="CB18" s="60" t="s">
        <v>424</v>
      </c>
      <c r="CC18" s="60" t="s">
        <v>424</v>
      </c>
      <c r="CD18" s="60" t="s">
        <v>424</v>
      </c>
      <c r="CE18" s="60" t="s">
        <v>424</v>
      </c>
      <c r="CF18" s="60"/>
      <c r="CG18" s="54" t="s">
        <v>47</v>
      </c>
      <c r="CH18" s="50" t="s">
        <v>424</v>
      </c>
      <c r="CI18" s="50" t="s">
        <v>424</v>
      </c>
      <c r="CJ18" s="50" t="s">
        <v>424</v>
      </c>
      <c r="CK18" s="50">
        <v>3</v>
      </c>
      <c r="CL18" s="50">
        <v>2</v>
      </c>
      <c r="CM18" s="50" t="s">
        <v>424</v>
      </c>
      <c r="CN18" s="50" t="s">
        <v>424</v>
      </c>
      <c r="CO18" s="50" t="s">
        <v>424</v>
      </c>
      <c r="CP18" s="50" t="s">
        <v>424</v>
      </c>
      <c r="CQ18" s="50" t="s">
        <v>424</v>
      </c>
      <c r="CR18" s="50" t="s">
        <v>424</v>
      </c>
      <c r="CS18" s="50" t="s">
        <v>424</v>
      </c>
      <c r="CU18" s="58" t="s">
        <v>85</v>
      </c>
      <c r="CV18" s="60" t="s">
        <v>424</v>
      </c>
      <c r="CW18" s="60" t="s">
        <v>424</v>
      </c>
      <c r="CX18" s="60" t="s">
        <v>424</v>
      </c>
      <c r="CY18" s="60" t="s">
        <v>424</v>
      </c>
      <c r="CZ18" s="60">
        <v>22</v>
      </c>
      <c r="DA18" s="60" t="s">
        <v>424</v>
      </c>
      <c r="DB18" s="60" t="s">
        <v>424</v>
      </c>
      <c r="DC18" s="60">
        <v>1</v>
      </c>
      <c r="DD18" s="60" t="s">
        <v>424</v>
      </c>
      <c r="DE18" s="60">
        <v>3</v>
      </c>
      <c r="DF18" s="60" t="s">
        <v>424</v>
      </c>
      <c r="DG18" s="60" t="s">
        <v>424</v>
      </c>
      <c r="DI18" s="56" t="s">
        <v>299</v>
      </c>
      <c r="DJ18" s="60" t="s">
        <v>424</v>
      </c>
      <c r="DK18" s="60" t="s">
        <v>424</v>
      </c>
      <c r="DL18" s="60" t="s">
        <v>424</v>
      </c>
      <c r="DM18" s="60">
        <v>11</v>
      </c>
      <c r="DN18" s="60" t="s">
        <v>424</v>
      </c>
      <c r="DO18" s="60" t="s">
        <v>424</v>
      </c>
      <c r="DP18" s="60" t="s">
        <v>424</v>
      </c>
      <c r="DQ18" s="60" t="s">
        <v>424</v>
      </c>
      <c r="DR18" s="60" t="s">
        <v>424</v>
      </c>
      <c r="DS18" s="60" t="s">
        <v>424</v>
      </c>
      <c r="DT18" s="60" t="s">
        <v>424</v>
      </c>
      <c r="DU18" s="60" t="s">
        <v>424</v>
      </c>
      <c r="DV18" s="62"/>
      <c r="DX18" s="72" t="s">
        <v>384</v>
      </c>
      <c r="DY18" s="50" t="s">
        <v>424</v>
      </c>
      <c r="DZ18" s="50" t="s">
        <v>424</v>
      </c>
      <c r="EA18" s="50" t="s">
        <v>424</v>
      </c>
      <c r="EB18" s="50" t="s">
        <v>424</v>
      </c>
      <c r="EC18" s="50">
        <v>6</v>
      </c>
      <c r="ED18" s="50" t="s">
        <v>424</v>
      </c>
      <c r="EE18" s="50" t="s">
        <v>424</v>
      </c>
      <c r="EF18" s="50" t="s">
        <v>424</v>
      </c>
      <c r="EG18" s="50" t="s">
        <v>424</v>
      </c>
      <c r="EH18" s="50" t="s">
        <v>424</v>
      </c>
      <c r="EI18" s="50" t="s">
        <v>424</v>
      </c>
      <c r="EJ18" s="50" t="s">
        <v>424</v>
      </c>
      <c r="EM18" s="65" t="s">
        <v>153</v>
      </c>
      <c r="EO18" s="62"/>
      <c r="EQ18" s="62"/>
    </row>
    <row r="19" spans="1:147" x14ac:dyDescent="0.25">
      <c r="A19" s="58" t="s">
        <v>194</v>
      </c>
      <c r="B19" s="50" t="s">
        <v>424</v>
      </c>
      <c r="C19" s="50" t="s">
        <v>424</v>
      </c>
      <c r="D19" s="50" t="s">
        <v>424</v>
      </c>
      <c r="E19" s="50">
        <v>1</v>
      </c>
      <c r="F19" s="50">
        <v>1</v>
      </c>
      <c r="G19" s="50" t="s">
        <v>424</v>
      </c>
      <c r="H19" s="50">
        <v>1</v>
      </c>
      <c r="I19" s="50">
        <v>1</v>
      </c>
      <c r="J19" s="50">
        <v>1</v>
      </c>
      <c r="K19" s="50">
        <v>1</v>
      </c>
      <c r="L19" s="50" t="s">
        <v>424</v>
      </c>
      <c r="M19" s="50" t="s">
        <v>424</v>
      </c>
      <c r="O19" s="54" t="s">
        <v>357</v>
      </c>
      <c r="P19" s="60" t="s">
        <v>424</v>
      </c>
      <c r="Q19" s="60" t="s">
        <v>424</v>
      </c>
      <c r="R19" s="60">
        <v>2</v>
      </c>
      <c r="S19" s="60">
        <v>2</v>
      </c>
      <c r="T19" s="60" t="s">
        <v>424</v>
      </c>
      <c r="U19" s="60" t="s">
        <v>424</v>
      </c>
      <c r="V19" s="60" t="s">
        <v>424</v>
      </c>
      <c r="W19" s="60" t="s">
        <v>424</v>
      </c>
      <c r="X19" s="60" t="s">
        <v>424</v>
      </c>
      <c r="Y19" s="60" t="s">
        <v>424</v>
      </c>
      <c r="Z19" s="50" t="s">
        <v>424</v>
      </c>
      <c r="AA19" s="50" t="s">
        <v>424</v>
      </c>
      <c r="AC19" s="56" t="s">
        <v>314</v>
      </c>
      <c r="AD19" s="50" t="s">
        <v>424</v>
      </c>
      <c r="AE19" s="50" t="s">
        <v>424</v>
      </c>
      <c r="AF19" s="60">
        <v>6</v>
      </c>
      <c r="AG19" s="60">
        <v>3</v>
      </c>
      <c r="AH19" s="50">
        <v>3</v>
      </c>
      <c r="AI19" s="50" t="s">
        <v>424</v>
      </c>
      <c r="AJ19" s="50" t="s">
        <v>424</v>
      </c>
      <c r="AK19" s="50" t="s">
        <v>424</v>
      </c>
      <c r="AL19" s="50" t="s">
        <v>424</v>
      </c>
      <c r="AM19" s="50" t="s">
        <v>424</v>
      </c>
      <c r="AN19" s="50" t="s">
        <v>424</v>
      </c>
      <c r="AO19" s="50" t="s">
        <v>424</v>
      </c>
      <c r="AP19" s="60"/>
      <c r="AR19" s="60"/>
      <c r="AT19" s="60"/>
      <c r="AV19" s="60"/>
      <c r="BE19" s="61" t="s">
        <v>70</v>
      </c>
      <c r="BF19" s="60">
        <v>5</v>
      </c>
      <c r="BG19" s="60" t="s">
        <v>424</v>
      </c>
      <c r="BH19" s="60">
        <v>5</v>
      </c>
      <c r="BI19" s="60">
        <v>5</v>
      </c>
      <c r="BJ19" s="60" t="s">
        <v>424</v>
      </c>
      <c r="BK19" s="60" t="s">
        <v>424</v>
      </c>
      <c r="BL19" s="60">
        <v>1</v>
      </c>
      <c r="BM19" s="60">
        <v>1</v>
      </c>
      <c r="BN19" s="60" t="s">
        <v>424</v>
      </c>
      <c r="BO19" s="60" t="s">
        <v>424</v>
      </c>
      <c r="BP19" s="60" t="s">
        <v>424</v>
      </c>
      <c r="BQ19" s="60" t="s">
        <v>424</v>
      </c>
      <c r="BS19" s="69" t="s">
        <v>82</v>
      </c>
      <c r="BT19" s="60" t="s">
        <v>424</v>
      </c>
      <c r="BU19" s="60" t="s">
        <v>424</v>
      </c>
      <c r="BV19" s="60" t="s">
        <v>424</v>
      </c>
      <c r="BW19" s="60">
        <v>6</v>
      </c>
      <c r="BX19" s="60">
        <v>12</v>
      </c>
      <c r="BY19" s="60" t="s">
        <v>424</v>
      </c>
      <c r="BZ19" s="60">
        <v>1</v>
      </c>
      <c r="CA19" s="60">
        <v>1</v>
      </c>
      <c r="CB19" s="60">
        <v>1</v>
      </c>
      <c r="CC19" s="60">
        <v>1</v>
      </c>
      <c r="CD19" s="60" t="s">
        <v>424</v>
      </c>
      <c r="CE19" s="60" t="s">
        <v>424</v>
      </c>
      <c r="CF19" s="60"/>
      <c r="CG19" s="54" t="s">
        <v>373</v>
      </c>
      <c r="CH19" s="60" t="s">
        <v>424</v>
      </c>
      <c r="CI19" s="60" t="s">
        <v>424</v>
      </c>
      <c r="CJ19" s="60" t="s">
        <v>424</v>
      </c>
      <c r="CK19" s="60" t="s">
        <v>424</v>
      </c>
      <c r="CL19" s="60">
        <v>4</v>
      </c>
      <c r="CM19" s="60" t="s">
        <v>424</v>
      </c>
      <c r="CN19" s="60" t="s">
        <v>424</v>
      </c>
      <c r="CO19" s="60" t="s">
        <v>424</v>
      </c>
      <c r="CP19" s="60" t="s">
        <v>424</v>
      </c>
      <c r="CQ19" s="60" t="s">
        <v>424</v>
      </c>
      <c r="CR19" s="60" t="s">
        <v>424</v>
      </c>
      <c r="CS19" s="60" t="s">
        <v>424</v>
      </c>
      <c r="CU19" s="58" t="s">
        <v>123</v>
      </c>
      <c r="CV19" s="60" t="s">
        <v>424</v>
      </c>
      <c r="CW19" s="60" t="s">
        <v>424</v>
      </c>
      <c r="CX19" s="60" t="s">
        <v>424</v>
      </c>
      <c r="CY19" s="60" t="s">
        <v>424</v>
      </c>
      <c r="CZ19" s="60">
        <v>19</v>
      </c>
      <c r="DA19" s="60" t="s">
        <v>424</v>
      </c>
      <c r="DB19" s="60">
        <v>1</v>
      </c>
      <c r="DC19" s="60">
        <v>1</v>
      </c>
      <c r="DD19" s="60">
        <v>1</v>
      </c>
      <c r="DE19" s="60">
        <v>1</v>
      </c>
      <c r="DF19" s="60" t="s">
        <v>424</v>
      </c>
      <c r="DG19" s="60" t="s">
        <v>424</v>
      </c>
      <c r="DI19" s="56" t="s">
        <v>340</v>
      </c>
      <c r="DJ19" s="60" t="s">
        <v>424</v>
      </c>
      <c r="DK19" s="60" t="s">
        <v>424</v>
      </c>
      <c r="DL19" s="50">
        <v>4</v>
      </c>
      <c r="DM19" s="50">
        <v>4</v>
      </c>
      <c r="DN19" s="50">
        <v>4</v>
      </c>
      <c r="DO19" s="60" t="s">
        <v>424</v>
      </c>
      <c r="DP19" s="60" t="s">
        <v>424</v>
      </c>
      <c r="DQ19" s="60" t="s">
        <v>424</v>
      </c>
      <c r="DR19" s="60" t="s">
        <v>424</v>
      </c>
      <c r="DS19" s="60" t="s">
        <v>424</v>
      </c>
      <c r="DT19" s="60" t="s">
        <v>424</v>
      </c>
      <c r="DU19" s="60" t="s">
        <v>424</v>
      </c>
      <c r="DV19" s="62"/>
      <c r="DX19" s="72" t="s">
        <v>369</v>
      </c>
      <c r="DY19" s="60" t="s">
        <v>424</v>
      </c>
      <c r="DZ19" s="60" t="s">
        <v>424</v>
      </c>
      <c r="EA19" s="60" t="s">
        <v>424</v>
      </c>
      <c r="EB19" s="60" t="s">
        <v>424</v>
      </c>
      <c r="EC19" s="60">
        <v>6</v>
      </c>
      <c r="ED19" s="60" t="s">
        <v>424</v>
      </c>
      <c r="EE19" s="60" t="s">
        <v>424</v>
      </c>
      <c r="EF19" s="60" t="s">
        <v>424</v>
      </c>
      <c r="EG19" s="60" t="s">
        <v>424</v>
      </c>
      <c r="EH19" s="60" t="s">
        <v>424</v>
      </c>
      <c r="EI19" s="60" t="s">
        <v>424</v>
      </c>
      <c r="EJ19" s="60" t="s">
        <v>424</v>
      </c>
      <c r="EM19" s="65" t="s">
        <v>159</v>
      </c>
      <c r="EO19" s="62"/>
      <c r="EQ19" s="62"/>
    </row>
    <row r="20" spans="1:147" x14ac:dyDescent="0.25">
      <c r="O20" s="54" t="s">
        <v>360</v>
      </c>
      <c r="P20" s="60" t="s">
        <v>424</v>
      </c>
      <c r="Q20" s="60" t="s">
        <v>424</v>
      </c>
      <c r="R20" s="60">
        <v>1</v>
      </c>
      <c r="S20" s="60">
        <v>1</v>
      </c>
      <c r="T20" s="60" t="s">
        <v>424</v>
      </c>
      <c r="U20" s="60" t="s">
        <v>424</v>
      </c>
      <c r="V20" s="60" t="s">
        <v>424</v>
      </c>
      <c r="W20" s="60" t="s">
        <v>424</v>
      </c>
      <c r="X20" s="60" t="s">
        <v>424</v>
      </c>
      <c r="Y20" s="60" t="s">
        <v>424</v>
      </c>
      <c r="Z20" s="50" t="s">
        <v>424</v>
      </c>
      <c r="AA20" s="50" t="s">
        <v>424</v>
      </c>
      <c r="AC20" s="61" t="s">
        <v>27</v>
      </c>
      <c r="AD20" s="60" t="s">
        <v>424</v>
      </c>
      <c r="AE20" s="60" t="s">
        <v>424</v>
      </c>
      <c r="AF20" s="60">
        <v>9</v>
      </c>
      <c r="AG20" s="60">
        <v>9</v>
      </c>
      <c r="AH20" s="60" t="s">
        <v>424</v>
      </c>
      <c r="AI20" s="60" t="s">
        <v>424</v>
      </c>
      <c r="AJ20" s="60" t="s">
        <v>424</v>
      </c>
      <c r="AK20" s="60">
        <v>2</v>
      </c>
      <c r="AL20" s="60" t="s">
        <v>424</v>
      </c>
      <c r="AM20" s="60" t="s">
        <v>424</v>
      </c>
      <c r="AN20" s="60" t="s">
        <v>424</v>
      </c>
      <c r="AO20" s="60" t="s">
        <v>424</v>
      </c>
      <c r="AP20" s="60"/>
      <c r="AR20" s="60"/>
      <c r="AT20" s="60"/>
      <c r="AV20" s="60"/>
      <c r="BE20" s="61" t="s">
        <v>52</v>
      </c>
      <c r="BF20" s="60">
        <v>6</v>
      </c>
      <c r="BG20" s="60" t="s">
        <v>424</v>
      </c>
      <c r="BH20" s="60">
        <v>3</v>
      </c>
      <c r="BI20" s="60">
        <v>3</v>
      </c>
      <c r="BJ20" s="60" t="s">
        <v>424</v>
      </c>
      <c r="BK20" s="60" t="s">
        <v>424</v>
      </c>
      <c r="BL20" s="60" t="s">
        <v>424</v>
      </c>
      <c r="BM20" s="60">
        <v>2</v>
      </c>
      <c r="BN20" s="60" t="s">
        <v>424</v>
      </c>
      <c r="BO20" s="60" t="s">
        <v>424</v>
      </c>
      <c r="BP20" s="60" t="s">
        <v>424</v>
      </c>
      <c r="BQ20" s="60" t="s">
        <v>424</v>
      </c>
      <c r="BS20" s="69" t="s">
        <v>122</v>
      </c>
      <c r="BT20" s="60">
        <v>5</v>
      </c>
      <c r="BU20" s="60">
        <v>5</v>
      </c>
      <c r="BV20" s="60" t="s">
        <v>424</v>
      </c>
      <c r="BW20" s="60" t="s">
        <v>424</v>
      </c>
      <c r="BX20" s="60">
        <v>5</v>
      </c>
      <c r="BY20" s="60" t="s">
        <v>424</v>
      </c>
      <c r="BZ20" s="60" t="s">
        <v>424</v>
      </c>
      <c r="CA20" s="60" t="s">
        <v>424</v>
      </c>
      <c r="CB20" s="60" t="s">
        <v>424</v>
      </c>
      <c r="CC20" s="60">
        <v>2</v>
      </c>
      <c r="CD20" s="60" t="s">
        <v>424</v>
      </c>
      <c r="CE20" s="60" t="s">
        <v>424</v>
      </c>
      <c r="CF20" s="60"/>
      <c r="CG20" s="54" t="s">
        <v>76</v>
      </c>
      <c r="CH20" s="60" t="s">
        <v>424</v>
      </c>
      <c r="CI20" s="60" t="s">
        <v>424</v>
      </c>
      <c r="CJ20" s="60" t="s">
        <v>424</v>
      </c>
      <c r="CK20" s="60">
        <v>4</v>
      </c>
      <c r="CL20" s="60" t="s">
        <v>424</v>
      </c>
      <c r="CM20" s="60" t="s">
        <v>424</v>
      </c>
      <c r="CN20" s="60" t="s">
        <v>424</v>
      </c>
      <c r="CO20" s="60" t="s">
        <v>424</v>
      </c>
      <c r="CP20" s="60" t="s">
        <v>424</v>
      </c>
      <c r="CQ20" s="60" t="s">
        <v>424</v>
      </c>
      <c r="CR20" s="60" t="s">
        <v>424</v>
      </c>
      <c r="CS20" s="60" t="s">
        <v>424</v>
      </c>
      <c r="CU20" s="58" t="s">
        <v>217</v>
      </c>
      <c r="CV20" s="60" t="s">
        <v>424</v>
      </c>
      <c r="CW20" s="60" t="s">
        <v>424</v>
      </c>
      <c r="CX20" s="60" t="s">
        <v>424</v>
      </c>
      <c r="CY20" s="60" t="s">
        <v>424</v>
      </c>
      <c r="CZ20" s="60">
        <v>16</v>
      </c>
      <c r="DA20" s="60" t="s">
        <v>424</v>
      </c>
      <c r="DB20" s="60" t="s">
        <v>424</v>
      </c>
      <c r="DC20" s="60" t="s">
        <v>424</v>
      </c>
      <c r="DD20" s="60" t="s">
        <v>424</v>
      </c>
      <c r="DE20" s="60">
        <v>1</v>
      </c>
      <c r="DF20" s="60">
        <v>3</v>
      </c>
      <c r="DG20" s="60" t="s">
        <v>424</v>
      </c>
      <c r="DI20" s="61" t="s">
        <v>158</v>
      </c>
      <c r="DJ20" s="60" t="s">
        <v>424</v>
      </c>
      <c r="DK20" s="60" t="s">
        <v>424</v>
      </c>
      <c r="DL20" s="60">
        <v>6</v>
      </c>
      <c r="DM20" s="60">
        <v>6</v>
      </c>
      <c r="DN20" s="60">
        <v>6</v>
      </c>
      <c r="DO20" s="60" t="s">
        <v>424</v>
      </c>
      <c r="DP20" s="60" t="s">
        <v>424</v>
      </c>
      <c r="DQ20" s="60" t="s">
        <v>424</v>
      </c>
      <c r="DR20" s="60" t="s">
        <v>424</v>
      </c>
      <c r="DS20" s="60">
        <v>1</v>
      </c>
      <c r="DT20" s="60" t="s">
        <v>424</v>
      </c>
      <c r="DU20" s="60" t="s">
        <v>424</v>
      </c>
      <c r="DX20" s="72" t="s">
        <v>397</v>
      </c>
      <c r="DY20" s="50" t="s">
        <v>424</v>
      </c>
      <c r="DZ20" s="50">
        <v>2</v>
      </c>
      <c r="EA20" s="50" t="s">
        <v>424</v>
      </c>
      <c r="EB20" s="50" t="s">
        <v>424</v>
      </c>
      <c r="EC20" s="50" t="s">
        <v>424</v>
      </c>
      <c r="ED20" s="50" t="s">
        <v>424</v>
      </c>
      <c r="EE20" s="50" t="s">
        <v>424</v>
      </c>
      <c r="EF20" s="50" t="s">
        <v>424</v>
      </c>
      <c r="EG20" s="50" t="s">
        <v>424</v>
      </c>
      <c r="EH20" s="50" t="s">
        <v>424</v>
      </c>
      <c r="EI20" s="50" t="s">
        <v>424</v>
      </c>
      <c r="EJ20" s="50">
        <v>1</v>
      </c>
      <c r="EM20" s="65" t="s">
        <v>166</v>
      </c>
    </row>
    <row r="21" spans="1:147" x14ac:dyDescent="0.25">
      <c r="O21" s="54" t="s">
        <v>365</v>
      </c>
      <c r="P21" s="60" t="s">
        <v>424</v>
      </c>
      <c r="Q21" s="60" t="s">
        <v>424</v>
      </c>
      <c r="R21" s="60">
        <v>2</v>
      </c>
      <c r="S21" s="60">
        <v>2</v>
      </c>
      <c r="T21" s="60" t="s">
        <v>424</v>
      </c>
      <c r="U21" s="60" t="s">
        <v>424</v>
      </c>
      <c r="V21" s="60" t="s">
        <v>424</v>
      </c>
      <c r="W21" s="60" t="s">
        <v>424</v>
      </c>
      <c r="X21" s="60" t="s">
        <v>424</v>
      </c>
      <c r="Y21" s="60" t="s">
        <v>424</v>
      </c>
      <c r="Z21" s="50" t="s">
        <v>424</v>
      </c>
      <c r="AA21" s="50" t="s">
        <v>424</v>
      </c>
      <c r="AC21" s="61" t="s">
        <v>165</v>
      </c>
      <c r="AD21" s="60" t="s">
        <v>424</v>
      </c>
      <c r="AE21" s="60" t="s">
        <v>424</v>
      </c>
      <c r="AF21" s="60" t="s">
        <v>424</v>
      </c>
      <c r="AG21" s="60" t="s">
        <v>424</v>
      </c>
      <c r="AH21" s="60" t="s">
        <v>424</v>
      </c>
      <c r="AI21" s="60" t="s">
        <v>424</v>
      </c>
      <c r="AJ21" s="60">
        <v>1</v>
      </c>
      <c r="AK21" s="60">
        <v>1</v>
      </c>
      <c r="AL21" s="60">
        <v>1</v>
      </c>
      <c r="AM21" s="60">
        <v>1</v>
      </c>
      <c r="AN21" s="60" t="s">
        <v>424</v>
      </c>
      <c r="AO21" s="60" t="s">
        <v>424</v>
      </c>
      <c r="AP21" s="60"/>
      <c r="AR21" s="60"/>
      <c r="AT21" s="60"/>
      <c r="AV21" s="60"/>
      <c r="BE21" s="61" t="s">
        <v>62</v>
      </c>
      <c r="BF21" s="60">
        <v>8</v>
      </c>
      <c r="BG21" s="60" t="s">
        <v>424</v>
      </c>
      <c r="BH21" s="60">
        <v>4</v>
      </c>
      <c r="BI21" s="60">
        <v>4</v>
      </c>
      <c r="BJ21" s="60" t="s">
        <v>424</v>
      </c>
      <c r="BK21" s="60" t="s">
        <v>424</v>
      </c>
      <c r="BL21" s="60">
        <v>1</v>
      </c>
      <c r="BM21" s="60" t="s">
        <v>424</v>
      </c>
      <c r="BN21" s="60" t="s">
        <v>424</v>
      </c>
      <c r="BO21" s="60" t="s">
        <v>424</v>
      </c>
      <c r="BP21" s="60" t="s">
        <v>424</v>
      </c>
      <c r="BQ21" s="60" t="s">
        <v>424</v>
      </c>
      <c r="BS21" s="58" t="s">
        <v>54</v>
      </c>
      <c r="BT21" s="60" t="s">
        <v>424</v>
      </c>
      <c r="BU21" s="60" t="s">
        <v>424</v>
      </c>
      <c r="BV21" s="60" t="s">
        <v>424</v>
      </c>
      <c r="BW21" s="60">
        <v>7</v>
      </c>
      <c r="BX21" s="60">
        <v>14</v>
      </c>
      <c r="BY21" s="60" t="s">
        <v>424</v>
      </c>
      <c r="BZ21" s="60">
        <v>2</v>
      </c>
      <c r="CA21" s="60">
        <v>2</v>
      </c>
      <c r="CB21" s="60" t="s">
        <v>424</v>
      </c>
      <c r="CC21" s="60" t="s">
        <v>424</v>
      </c>
      <c r="CD21" s="60" t="s">
        <v>424</v>
      </c>
      <c r="CE21" s="60" t="s">
        <v>424</v>
      </c>
      <c r="CF21" s="60"/>
      <c r="CG21" s="54" t="s">
        <v>315</v>
      </c>
      <c r="CH21" s="60" t="s">
        <v>424</v>
      </c>
      <c r="CI21" s="60" t="s">
        <v>424</v>
      </c>
      <c r="CJ21" s="60" t="s">
        <v>424</v>
      </c>
      <c r="CK21" s="60">
        <v>3</v>
      </c>
      <c r="CL21" s="60">
        <v>2</v>
      </c>
      <c r="CM21" s="60" t="s">
        <v>424</v>
      </c>
      <c r="CN21" s="60" t="s">
        <v>424</v>
      </c>
      <c r="CO21" s="60" t="s">
        <v>424</v>
      </c>
      <c r="CP21" s="60" t="s">
        <v>424</v>
      </c>
      <c r="CQ21" s="60" t="s">
        <v>424</v>
      </c>
      <c r="CR21" s="60" t="s">
        <v>424</v>
      </c>
      <c r="CS21" s="60" t="s">
        <v>424</v>
      </c>
      <c r="DI21" s="61" t="s">
        <v>205</v>
      </c>
      <c r="DJ21" s="60">
        <v>6</v>
      </c>
      <c r="DK21" s="60" t="s">
        <v>424</v>
      </c>
      <c r="DL21" s="60">
        <v>12</v>
      </c>
      <c r="DM21" s="60">
        <v>6</v>
      </c>
      <c r="DN21" s="60" t="s">
        <v>424</v>
      </c>
      <c r="DO21" s="60" t="s">
        <v>424</v>
      </c>
      <c r="DP21" s="60">
        <v>1</v>
      </c>
      <c r="DQ21" s="60" t="s">
        <v>424</v>
      </c>
      <c r="DR21" s="60" t="s">
        <v>424</v>
      </c>
      <c r="DS21" s="60" t="s">
        <v>424</v>
      </c>
      <c r="DT21" s="60" t="s">
        <v>424</v>
      </c>
      <c r="DU21" s="60" t="s">
        <v>424</v>
      </c>
      <c r="DX21" s="72" t="s">
        <v>398</v>
      </c>
      <c r="DY21" s="50">
        <v>3</v>
      </c>
      <c r="DZ21" s="50">
        <v>3</v>
      </c>
      <c r="EA21" s="50" t="s">
        <v>424</v>
      </c>
      <c r="EB21" s="50" t="s">
        <v>424</v>
      </c>
      <c r="EC21" s="50">
        <v>3</v>
      </c>
      <c r="ED21" s="50" t="s">
        <v>424</v>
      </c>
      <c r="EE21" s="50" t="s">
        <v>424</v>
      </c>
      <c r="EF21" s="50" t="s">
        <v>424</v>
      </c>
      <c r="EG21" s="50">
        <v>1</v>
      </c>
      <c r="EH21" s="50" t="s">
        <v>424</v>
      </c>
      <c r="EI21" s="50" t="s">
        <v>424</v>
      </c>
      <c r="EJ21" s="50" t="s">
        <v>424</v>
      </c>
      <c r="EK21" s="50"/>
      <c r="EM21" s="65" t="s">
        <v>172</v>
      </c>
    </row>
    <row r="22" spans="1:147" x14ac:dyDescent="0.25">
      <c r="O22" s="54" t="s">
        <v>391</v>
      </c>
      <c r="P22" s="60" t="s">
        <v>424</v>
      </c>
      <c r="Q22" s="60" t="s">
        <v>424</v>
      </c>
      <c r="R22" s="60">
        <v>4</v>
      </c>
      <c r="S22" s="60">
        <v>2</v>
      </c>
      <c r="T22" s="60">
        <v>2</v>
      </c>
      <c r="U22" s="60" t="s">
        <v>424</v>
      </c>
      <c r="V22" s="60" t="s">
        <v>424</v>
      </c>
      <c r="W22" s="60" t="s">
        <v>424</v>
      </c>
      <c r="X22" s="60" t="s">
        <v>424</v>
      </c>
      <c r="Y22" s="60" t="s">
        <v>424</v>
      </c>
      <c r="Z22" s="50" t="s">
        <v>424</v>
      </c>
      <c r="AA22" s="50" t="s">
        <v>424</v>
      </c>
      <c r="AC22" s="61" t="s">
        <v>238</v>
      </c>
      <c r="AD22" s="60" t="s">
        <v>424</v>
      </c>
      <c r="AE22" s="60" t="s">
        <v>424</v>
      </c>
      <c r="AF22" s="60">
        <v>9</v>
      </c>
      <c r="AG22" s="60">
        <v>9</v>
      </c>
      <c r="AH22" s="60" t="s">
        <v>424</v>
      </c>
      <c r="AI22" s="60" t="s">
        <v>424</v>
      </c>
      <c r="AJ22" s="60" t="s">
        <v>424</v>
      </c>
      <c r="AK22" s="60" t="s">
        <v>424</v>
      </c>
      <c r="AL22" s="60" t="s">
        <v>424</v>
      </c>
      <c r="AM22" s="60" t="s">
        <v>424</v>
      </c>
      <c r="AN22" s="60" t="s">
        <v>424</v>
      </c>
      <c r="AO22" s="50" t="s">
        <v>424</v>
      </c>
      <c r="AP22" s="62"/>
      <c r="AR22" s="60"/>
      <c r="AT22" s="60"/>
      <c r="AV22" s="60"/>
      <c r="BE22" s="65" t="s">
        <v>136</v>
      </c>
      <c r="BF22" s="60">
        <v>6</v>
      </c>
      <c r="BG22" s="60" t="s">
        <v>424</v>
      </c>
      <c r="BH22" s="60">
        <v>6</v>
      </c>
      <c r="BI22" s="60">
        <v>6</v>
      </c>
      <c r="BJ22" s="60" t="s">
        <v>424</v>
      </c>
      <c r="BK22" s="60" t="s">
        <v>424</v>
      </c>
      <c r="BL22" s="60" t="s">
        <v>424</v>
      </c>
      <c r="BM22" s="60" t="s">
        <v>424</v>
      </c>
      <c r="BN22" s="60">
        <v>2</v>
      </c>
      <c r="BO22" s="60" t="s">
        <v>424</v>
      </c>
      <c r="BP22" s="60" t="s">
        <v>424</v>
      </c>
      <c r="BQ22" s="60" t="s">
        <v>424</v>
      </c>
      <c r="CG22" s="54" t="s">
        <v>319</v>
      </c>
      <c r="CH22" s="60" t="s">
        <v>424</v>
      </c>
      <c r="CI22" s="60" t="s">
        <v>424</v>
      </c>
      <c r="CJ22" s="60" t="s">
        <v>424</v>
      </c>
      <c r="CK22" s="60">
        <v>3</v>
      </c>
      <c r="CL22" s="60">
        <v>2</v>
      </c>
      <c r="CM22" s="60" t="s">
        <v>424</v>
      </c>
      <c r="CN22" s="60" t="s">
        <v>424</v>
      </c>
      <c r="CO22" s="60" t="s">
        <v>424</v>
      </c>
      <c r="CP22" s="60" t="s">
        <v>424</v>
      </c>
      <c r="CQ22" s="60" t="s">
        <v>424</v>
      </c>
      <c r="CR22" s="60" t="s">
        <v>424</v>
      </c>
      <c r="CS22" s="60" t="s">
        <v>424</v>
      </c>
      <c r="CV22" s="60"/>
      <c r="CX22" s="60"/>
      <c r="CZ22" s="60"/>
      <c r="DX22" s="55" t="s">
        <v>231</v>
      </c>
      <c r="DY22" s="60" t="s">
        <v>424</v>
      </c>
      <c r="DZ22" s="60" t="s">
        <v>424</v>
      </c>
      <c r="EA22" s="60" t="s">
        <v>424</v>
      </c>
      <c r="EB22" s="60" t="s">
        <v>424</v>
      </c>
      <c r="EC22" s="60">
        <v>6</v>
      </c>
      <c r="ED22" s="60" t="s">
        <v>424</v>
      </c>
      <c r="EE22" s="60" t="s">
        <v>424</v>
      </c>
      <c r="EF22" s="60" t="s">
        <v>424</v>
      </c>
      <c r="EG22" s="60" t="s">
        <v>424</v>
      </c>
      <c r="EH22" s="60" t="s">
        <v>424</v>
      </c>
      <c r="EI22" s="60" t="s">
        <v>424</v>
      </c>
      <c r="EJ22" s="60" t="s">
        <v>424</v>
      </c>
      <c r="EM22" s="65" t="s">
        <v>178</v>
      </c>
    </row>
    <row r="23" spans="1:147" x14ac:dyDescent="0.25">
      <c r="O23" s="54" t="s">
        <v>256</v>
      </c>
      <c r="P23" s="60">
        <v>1</v>
      </c>
      <c r="Q23" s="60" t="s">
        <v>424</v>
      </c>
      <c r="R23" s="60">
        <v>2</v>
      </c>
      <c r="S23" s="60">
        <v>2</v>
      </c>
      <c r="T23" s="60" t="s">
        <v>424</v>
      </c>
      <c r="U23" s="60" t="s">
        <v>424</v>
      </c>
      <c r="V23" s="60" t="s">
        <v>424</v>
      </c>
      <c r="W23" s="60" t="s">
        <v>424</v>
      </c>
      <c r="X23" s="60" t="s">
        <v>424</v>
      </c>
      <c r="Y23" s="60" t="s">
        <v>424</v>
      </c>
      <c r="Z23" s="50" t="s">
        <v>424</v>
      </c>
      <c r="AA23" s="50" t="s">
        <v>424</v>
      </c>
      <c r="AC23" s="61" t="s">
        <v>222</v>
      </c>
      <c r="AD23" s="50" t="s">
        <v>424</v>
      </c>
      <c r="AE23" s="50" t="s">
        <v>424</v>
      </c>
      <c r="AF23" s="60">
        <v>8</v>
      </c>
      <c r="AG23" s="60">
        <v>8</v>
      </c>
      <c r="AH23" s="60" t="s">
        <v>424</v>
      </c>
      <c r="AI23" s="50">
        <v>1</v>
      </c>
      <c r="AJ23" s="50" t="s">
        <v>424</v>
      </c>
      <c r="AK23" s="50" t="s">
        <v>424</v>
      </c>
      <c r="AL23" s="50" t="s">
        <v>424</v>
      </c>
      <c r="AM23" s="50" t="s">
        <v>424</v>
      </c>
      <c r="AN23" s="50" t="s">
        <v>424</v>
      </c>
      <c r="AO23" s="60">
        <v>2</v>
      </c>
      <c r="BE23" s="65" t="s">
        <v>53</v>
      </c>
      <c r="BF23" s="60">
        <v>10</v>
      </c>
      <c r="BG23" s="60" t="s">
        <v>424</v>
      </c>
      <c r="BH23" s="60">
        <v>5</v>
      </c>
      <c r="BI23" s="60">
        <v>5</v>
      </c>
      <c r="BJ23" s="60" t="s">
        <v>424</v>
      </c>
      <c r="BK23" s="60" t="s">
        <v>424</v>
      </c>
      <c r="BL23" s="60" t="s">
        <v>424</v>
      </c>
      <c r="BM23" s="60">
        <v>2</v>
      </c>
      <c r="BN23" s="60">
        <v>1</v>
      </c>
      <c r="BO23" s="60" t="s">
        <v>424</v>
      </c>
      <c r="BP23" s="60" t="s">
        <v>424</v>
      </c>
      <c r="BQ23" s="60" t="s">
        <v>424</v>
      </c>
      <c r="CG23" s="54" t="s">
        <v>367</v>
      </c>
      <c r="CH23" s="60" t="s">
        <v>424</v>
      </c>
      <c r="CI23" s="60" t="s">
        <v>424</v>
      </c>
      <c r="CJ23" s="60" t="s">
        <v>424</v>
      </c>
      <c r="CK23" s="60">
        <v>3</v>
      </c>
      <c r="CL23" s="60">
        <v>2</v>
      </c>
      <c r="CM23" s="60" t="s">
        <v>424</v>
      </c>
      <c r="CN23" s="60" t="s">
        <v>424</v>
      </c>
      <c r="CO23" s="60" t="s">
        <v>424</v>
      </c>
      <c r="CP23" s="60" t="s">
        <v>424</v>
      </c>
      <c r="CQ23" s="60" t="s">
        <v>424</v>
      </c>
      <c r="CR23" s="60" t="s">
        <v>424</v>
      </c>
      <c r="CS23" s="60" t="s">
        <v>424</v>
      </c>
      <c r="CV23" s="60"/>
      <c r="CX23" s="60"/>
      <c r="CZ23" s="60"/>
      <c r="DI23" s="7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X23" s="55" t="s">
        <v>214</v>
      </c>
      <c r="DY23" s="60" t="s">
        <v>424</v>
      </c>
      <c r="DZ23" s="60">
        <v>6</v>
      </c>
      <c r="EA23" s="60" t="s">
        <v>424</v>
      </c>
      <c r="EB23" s="60" t="s">
        <v>424</v>
      </c>
      <c r="EC23" s="60" t="s">
        <v>424</v>
      </c>
      <c r="ED23" s="60" t="s">
        <v>424</v>
      </c>
      <c r="EE23" s="60" t="s">
        <v>424</v>
      </c>
      <c r="EF23" s="60" t="s">
        <v>424</v>
      </c>
      <c r="EG23" s="60" t="s">
        <v>424</v>
      </c>
      <c r="EH23" s="60" t="s">
        <v>424</v>
      </c>
      <c r="EI23" s="60" t="s">
        <v>424</v>
      </c>
      <c r="EJ23" s="60" t="s">
        <v>424</v>
      </c>
      <c r="EM23" s="65" t="s">
        <v>187</v>
      </c>
      <c r="EO23" s="62"/>
    </row>
    <row r="24" spans="1:147" x14ac:dyDescent="0.25">
      <c r="O24" s="54" t="s">
        <v>358</v>
      </c>
      <c r="P24" s="60">
        <v>1</v>
      </c>
      <c r="Q24" s="60" t="s">
        <v>424</v>
      </c>
      <c r="R24" s="60">
        <v>2</v>
      </c>
      <c r="S24" s="60">
        <v>2</v>
      </c>
      <c r="T24" s="60" t="s">
        <v>424</v>
      </c>
      <c r="U24" s="60" t="s">
        <v>424</v>
      </c>
      <c r="V24" s="60" t="s">
        <v>424</v>
      </c>
      <c r="W24" s="60" t="s">
        <v>424</v>
      </c>
      <c r="X24" s="60" t="s">
        <v>424</v>
      </c>
      <c r="Y24" s="60" t="s">
        <v>424</v>
      </c>
      <c r="Z24" s="50" t="s">
        <v>424</v>
      </c>
      <c r="AA24" s="50" t="s">
        <v>424</v>
      </c>
      <c r="AC24" s="61" t="s">
        <v>216</v>
      </c>
      <c r="AD24" s="60" t="s">
        <v>424</v>
      </c>
      <c r="AE24" s="60" t="s">
        <v>424</v>
      </c>
      <c r="AF24" s="60">
        <v>10</v>
      </c>
      <c r="AG24" s="60">
        <v>10</v>
      </c>
      <c r="AH24" s="60" t="s">
        <v>424</v>
      </c>
      <c r="AI24" s="60" t="s">
        <v>424</v>
      </c>
      <c r="AJ24" s="60" t="s">
        <v>424</v>
      </c>
      <c r="AK24" s="60" t="s">
        <v>424</v>
      </c>
      <c r="AL24" s="60" t="s">
        <v>424</v>
      </c>
      <c r="AM24" s="60" t="s">
        <v>424</v>
      </c>
      <c r="AN24" s="60" t="s">
        <v>424</v>
      </c>
      <c r="AO24" s="60" t="s">
        <v>424</v>
      </c>
      <c r="BE24" s="58" t="s">
        <v>223</v>
      </c>
      <c r="BF24" s="50">
        <v>6</v>
      </c>
      <c r="BG24" s="60" t="s">
        <v>424</v>
      </c>
      <c r="BH24" s="50" t="s">
        <v>424</v>
      </c>
      <c r="BI24" s="60">
        <v>6</v>
      </c>
      <c r="BJ24" s="60" t="s">
        <v>424</v>
      </c>
      <c r="BK24" s="60" t="s">
        <v>424</v>
      </c>
      <c r="BL24" s="50">
        <v>2</v>
      </c>
      <c r="BM24" s="60">
        <v>1</v>
      </c>
      <c r="BN24" s="50" t="s">
        <v>424</v>
      </c>
      <c r="BO24" s="50" t="s">
        <v>424</v>
      </c>
      <c r="BP24" s="50">
        <v>1</v>
      </c>
      <c r="BQ24" s="50">
        <v>1</v>
      </c>
      <c r="CG24" s="54" t="s">
        <v>368</v>
      </c>
      <c r="CH24" s="60" t="s">
        <v>424</v>
      </c>
      <c r="CI24" s="60" t="s">
        <v>424</v>
      </c>
      <c r="CJ24" s="60" t="s">
        <v>424</v>
      </c>
      <c r="CK24" s="60" t="s">
        <v>424</v>
      </c>
      <c r="CL24" s="60">
        <v>4</v>
      </c>
      <c r="CM24" s="60" t="s">
        <v>424</v>
      </c>
      <c r="CN24" s="60" t="s">
        <v>424</v>
      </c>
      <c r="CO24" s="60" t="s">
        <v>424</v>
      </c>
      <c r="CP24" s="60" t="s">
        <v>424</v>
      </c>
      <c r="CQ24" s="60" t="s">
        <v>424</v>
      </c>
      <c r="CR24" s="60" t="s">
        <v>424</v>
      </c>
      <c r="CS24" s="60" t="s">
        <v>424</v>
      </c>
      <c r="CV24" s="60"/>
      <c r="CX24" s="60"/>
      <c r="CZ24" s="60"/>
      <c r="DX24" s="55" t="s">
        <v>209</v>
      </c>
      <c r="DY24" s="60" t="s">
        <v>424</v>
      </c>
      <c r="DZ24" s="60">
        <v>6</v>
      </c>
      <c r="EA24" s="60" t="s">
        <v>424</v>
      </c>
      <c r="EB24" s="60" t="s">
        <v>424</v>
      </c>
      <c r="EC24" s="60" t="s">
        <v>424</v>
      </c>
      <c r="ED24" s="60" t="s">
        <v>424</v>
      </c>
      <c r="EE24" s="60" t="s">
        <v>424</v>
      </c>
      <c r="EF24" s="60" t="s">
        <v>424</v>
      </c>
      <c r="EG24" s="60" t="s">
        <v>424</v>
      </c>
      <c r="EH24" s="60" t="s">
        <v>424</v>
      </c>
      <c r="EI24" s="60" t="s">
        <v>424</v>
      </c>
      <c r="EJ24" s="60" t="s">
        <v>424</v>
      </c>
      <c r="EM24" s="65" t="s">
        <v>193</v>
      </c>
      <c r="EO24" s="62"/>
      <c r="EQ24" s="62"/>
    </row>
    <row r="25" spans="1:147" x14ac:dyDescent="0.25">
      <c r="O25" s="55" t="s">
        <v>14</v>
      </c>
      <c r="P25" s="60" t="s">
        <v>424</v>
      </c>
      <c r="Q25" s="60" t="s">
        <v>424</v>
      </c>
      <c r="R25" s="60">
        <v>3</v>
      </c>
      <c r="S25" s="60">
        <v>3</v>
      </c>
      <c r="T25" s="60" t="s">
        <v>424</v>
      </c>
      <c r="U25" s="60" t="s">
        <v>424</v>
      </c>
      <c r="V25" s="60" t="s">
        <v>424</v>
      </c>
      <c r="W25" s="60" t="s">
        <v>424</v>
      </c>
      <c r="X25" s="60" t="s">
        <v>424</v>
      </c>
      <c r="Y25" s="60" t="s">
        <v>424</v>
      </c>
      <c r="Z25" s="50" t="s">
        <v>424</v>
      </c>
      <c r="AA25" s="50" t="s">
        <v>424</v>
      </c>
      <c r="AC25" s="58" t="s">
        <v>188</v>
      </c>
      <c r="AD25" s="60" t="s">
        <v>424</v>
      </c>
      <c r="AE25" s="60" t="s">
        <v>424</v>
      </c>
      <c r="AF25" s="60">
        <v>12</v>
      </c>
      <c r="AG25" s="60">
        <v>12</v>
      </c>
      <c r="AH25" s="60" t="s">
        <v>424</v>
      </c>
      <c r="AI25" s="60" t="s">
        <v>424</v>
      </c>
      <c r="AJ25" s="60" t="s">
        <v>424</v>
      </c>
      <c r="AK25" s="60">
        <v>2</v>
      </c>
      <c r="AL25" s="60" t="s">
        <v>424</v>
      </c>
      <c r="AM25" s="60">
        <v>2</v>
      </c>
      <c r="AN25" s="60" t="s">
        <v>424</v>
      </c>
      <c r="AO25" s="60" t="s">
        <v>424</v>
      </c>
      <c r="CG25" s="54" t="s">
        <v>372</v>
      </c>
      <c r="CH25" s="60" t="s">
        <v>424</v>
      </c>
      <c r="CI25" s="60" t="s">
        <v>424</v>
      </c>
      <c r="CJ25" s="60" t="s">
        <v>424</v>
      </c>
      <c r="CK25" s="60">
        <v>3</v>
      </c>
      <c r="CL25" s="60">
        <v>2</v>
      </c>
      <c r="CM25" s="60" t="s">
        <v>424</v>
      </c>
      <c r="CN25" s="60" t="s">
        <v>424</v>
      </c>
      <c r="CO25" s="60" t="s">
        <v>424</v>
      </c>
      <c r="CP25" s="60" t="s">
        <v>424</v>
      </c>
      <c r="CQ25" s="60" t="s">
        <v>424</v>
      </c>
      <c r="CR25" s="60" t="s">
        <v>424</v>
      </c>
      <c r="CS25" s="60" t="s">
        <v>424</v>
      </c>
      <c r="CV25" s="60"/>
      <c r="CX25" s="60"/>
      <c r="CZ25" s="60"/>
      <c r="DX25" s="55" t="s">
        <v>169</v>
      </c>
      <c r="DY25" s="60">
        <v>2</v>
      </c>
      <c r="DZ25" s="60" t="s">
        <v>424</v>
      </c>
      <c r="EA25" s="60">
        <v>2</v>
      </c>
      <c r="EB25" s="60">
        <v>4</v>
      </c>
      <c r="EC25" s="60" t="s">
        <v>424</v>
      </c>
      <c r="ED25" s="60" t="s">
        <v>424</v>
      </c>
      <c r="EE25" s="60" t="s">
        <v>424</v>
      </c>
      <c r="EF25" s="60" t="s">
        <v>424</v>
      </c>
      <c r="EG25" s="60">
        <v>1</v>
      </c>
      <c r="EH25" s="60" t="s">
        <v>424</v>
      </c>
      <c r="EI25" s="60" t="s">
        <v>424</v>
      </c>
      <c r="EJ25" s="60" t="s">
        <v>424</v>
      </c>
      <c r="EM25" s="65" t="s">
        <v>206</v>
      </c>
      <c r="EO25" s="62"/>
      <c r="EQ25" s="62"/>
    </row>
    <row r="26" spans="1:147" x14ac:dyDescent="0.25">
      <c r="O26" s="55" t="s">
        <v>24</v>
      </c>
      <c r="P26" s="60" t="s">
        <v>424</v>
      </c>
      <c r="Q26" s="60" t="s">
        <v>424</v>
      </c>
      <c r="R26" s="60">
        <v>4</v>
      </c>
      <c r="S26" s="60">
        <v>4</v>
      </c>
      <c r="T26" s="60" t="s">
        <v>424</v>
      </c>
      <c r="U26" s="60" t="s">
        <v>424</v>
      </c>
      <c r="V26" s="60" t="s">
        <v>424</v>
      </c>
      <c r="W26" s="60" t="s">
        <v>424</v>
      </c>
      <c r="X26" s="60" t="s">
        <v>424</v>
      </c>
      <c r="Y26" s="60" t="s">
        <v>424</v>
      </c>
      <c r="Z26" s="50" t="s">
        <v>424</v>
      </c>
      <c r="AA26" s="50" t="s">
        <v>424</v>
      </c>
      <c r="AC26" s="58" t="s">
        <v>97</v>
      </c>
      <c r="AD26" s="60" t="s">
        <v>424</v>
      </c>
      <c r="AE26" s="60" t="s">
        <v>424</v>
      </c>
      <c r="AF26" s="60">
        <v>12</v>
      </c>
      <c r="AG26" s="60">
        <v>12</v>
      </c>
      <c r="AH26" s="60" t="s">
        <v>424</v>
      </c>
      <c r="AI26" s="60" t="s">
        <v>424</v>
      </c>
      <c r="AJ26" s="60" t="s">
        <v>424</v>
      </c>
      <c r="AK26" s="60">
        <v>4</v>
      </c>
      <c r="AL26" s="60" t="s">
        <v>424</v>
      </c>
      <c r="AM26" s="60" t="s">
        <v>424</v>
      </c>
      <c r="AN26" s="60" t="s">
        <v>424</v>
      </c>
      <c r="AO26" s="60" t="s">
        <v>424</v>
      </c>
      <c r="CG26" s="55" t="s">
        <v>203</v>
      </c>
      <c r="CH26" s="60" t="s">
        <v>424</v>
      </c>
      <c r="CI26" s="60" t="s">
        <v>424</v>
      </c>
      <c r="CJ26" s="60" t="s">
        <v>424</v>
      </c>
      <c r="CK26" s="60">
        <v>6</v>
      </c>
      <c r="CL26" s="60">
        <v>2</v>
      </c>
      <c r="CM26" s="60" t="s">
        <v>424</v>
      </c>
      <c r="CN26" s="60" t="s">
        <v>424</v>
      </c>
      <c r="CO26" s="60" t="s">
        <v>424</v>
      </c>
      <c r="CP26" s="60" t="s">
        <v>424</v>
      </c>
      <c r="CQ26" s="60" t="s">
        <v>424</v>
      </c>
      <c r="CR26" s="60" t="s">
        <v>424</v>
      </c>
      <c r="CS26" s="60" t="s">
        <v>424</v>
      </c>
      <c r="CV26" s="60"/>
      <c r="CX26" s="60"/>
      <c r="CZ26" s="60"/>
      <c r="DX26" s="55" t="s">
        <v>241</v>
      </c>
      <c r="DY26" s="60" t="s">
        <v>424</v>
      </c>
      <c r="DZ26" s="60" t="s">
        <v>424</v>
      </c>
      <c r="EA26" s="60" t="s">
        <v>424</v>
      </c>
      <c r="EB26" s="60" t="s">
        <v>424</v>
      </c>
      <c r="EC26" s="60">
        <v>5</v>
      </c>
      <c r="ED26" s="60" t="s">
        <v>424</v>
      </c>
      <c r="EE26" s="60" t="s">
        <v>424</v>
      </c>
      <c r="EF26" s="60" t="s">
        <v>424</v>
      </c>
      <c r="EG26" s="60" t="s">
        <v>424</v>
      </c>
      <c r="EH26" s="60" t="s">
        <v>424</v>
      </c>
      <c r="EI26" s="60" t="s">
        <v>424</v>
      </c>
      <c r="EJ26" s="60" t="s">
        <v>424</v>
      </c>
      <c r="EM26" s="58" t="s">
        <v>234</v>
      </c>
      <c r="EO26" s="62"/>
      <c r="EQ26" s="62"/>
    </row>
    <row r="27" spans="1:147" x14ac:dyDescent="0.25">
      <c r="O27" s="55" t="s">
        <v>109</v>
      </c>
      <c r="P27" s="60" t="s">
        <v>424</v>
      </c>
      <c r="Q27" s="60" t="s">
        <v>424</v>
      </c>
      <c r="R27" s="60">
        <v>4</v>
      </c>
      <c r="S27" s="60">
        <v>4</v>
      </c>
      <c r="T27" s="60" t="s">
        <v>424</v>
      </c>
      <c r="U27" s="60" t="s">
        <v>424</v>
      </c>
      <c r="V27" s="60" t="s">
        <v>424</v>
      </c>
      <c r="W27" s="60" t="s">
        <v>424</v>
      </c>
      <c r="X27" s="60" t="s">
        <v>424</v>
      </c>
      <c r="Y27" s="60" t="s">
        <v>424</v>
      </c>
      <c r="Z27" s="50" t="s">
        <v>424</v>
      </c>
      <c r="AA27" s="50" t="s">
        <v>424</v>
      </c>
      <c r="AD27" s="62"/>
      <c r="AF27" s="19"/>
      <c r="AH27" s="19"/>
      <c r="CG27" s="55" t="s">
        <v>275</v>
      </c>
      <c r="CH27" s="60" t="s">
        <v>424</v>
      </c>
      <c r="CI27" s="60" t="s">
        <v>424</v>
      </c>
      <c r="CJ27" s="60" t="s">
        <v>424</v>
      </c>
      <c r="CK27" s="60">
        <v>2</v>
      </c>
      <c r="CL27" s="60">
        <v>6</v>
      </c>
      <c r="CM27" s="60" t="s">
        <v>424</v>
      </c>
      <c r="CN27" s="60" t="s">
        <v>424</v>
      </c>
      <c r="CO27" s="60" t="s">
        <v>424</v>
      </c>
      <c r="CP27" s="60" t="s">
        <v>424</v>
      </c>
      <c r="CQ27" s="60" t="s">
        <v>424</v>
      </c>
      <c r="CR27" s="60" t="s">
        <v>424</v>
      </c>
      <c r="CS27" s="60" t="s">
        <v>424</v>
      </c>
      <c r="CV27" s="60"/>
      <c r="CX27" s="60"/>
      <c r="CZ27" s="60"/>
      <c r="DX27" s="55" t="s">
        <v>225</v>
      </c>
      <c r="DY27" s="60" t="s">
        <v>424</v>
      </c>
      <c r="DZ27" s="60">
        <v>6</v>
      </c>
      <c r="EA27" s="60" t="s">
        <v>424</v>
      </c>
      <c r="EB27" s="60" t="s">
        <v>424</v>
      </c>
      <c r="EC27" s="60" t="s">
        <v>424</v>
      </c>
      <c r="ED27" s="60" t="s">
        <v>424</v>
      </c>
      <c r="EE27" s="60" t="s">
        <v>424</v>
      </c>
      <c r="EF27" s="60" t="s">
        <v>424</v>
      </c>
      <c r="EG27" s="60" t="s">
        <v>424</v>
      </c>
      <c r="EH27" s="60" t="s">
        <v>424</v>
      </c>
      <c r="EI27" s="60" t="s">
        <v>424</v>
      </c>
      <c r="EJ27" s="60" t="s">
        <v>424</v>
      </c>
      <c r="EM27" s="58" t="s">
        <v>239</v>
      </c>
      <c r="EO27" s="62"/>
      <c r="EQ27" s="62"/>
    </row>
    <row r="28" spans="1:147" x14ac:dyDescent="0.25">
      <c r="O28" s="55" t="s">
        <v>133</v>
      </c>
      <c r="P28" s="60" t="s">
        <v>424</v>
      </c>
      <c r="Q28" s="60" t="s">
        <v>424</v>
      </c>
      <c r="R28" s="60">
        <v>3</v>
      </c>
      <c r="S28" s="60">
        <v>3</v>
      </c>
      <c r="T28" s="60" t="s">
        <v>424</v>
      </c>
      <c r="U28" s="60" t="s">
        <v>424</v>
      </c>
      <c r="V28" s="60" t="s">
        <v>424</v>
      </c>
      <c r="W28" s="60" t="s">
        <v>424</v>
      </c>
      <c r="X28" s="60" t="s">
        <v>424</v>
      </c>
      <c r="Y28" s="60" t="s">
        <v>424</v>
      </c>
      <c r="Z28" s="50" t="s">
        <v>424</v>
      </c>
      <c r="AA28" s="50" t="s">
        <v>424</v>
      </c>
      <c r="AD28" s="62"/>
      <c r="AF28" s="19"/>
      <c r="AH28" s="19"/>
      <c r="CG28" s="55" t="s">
        <v>190</v>
      </c>
      <c r="CH28" s="60" t="s">
        <v>424</v>
      </c>
      <c r="CI28" s="60" t="s">
        <v>424</v>
      </c>
      <c r="CJ28" s="60" t="s">
        <v>424</v>
      </c>
      <c r="CK28" s="60">
        <v>6</v>
      </c>
      <c r="CL28" s="60">
        <v>4</v>
      </c>
      <c r="CM28" s="60" t="s">
        <v>424</v>
      </c>
      <c r="CN28" s="60" t="s">
        <v>424</v>
      </c>
      <c r="CO28" s="60" t="s">
        <v>424</v>
      </c>
      <c r="CP28" s="60" t="s">
        <v>424</v>
      </c>
      <c r="CQ28" s="60" t="s">
        <v>424</v>
      </c>
      <c r="CR28" s="60" t="s">
        <v>424</v>
      </c>
      <c r="CS28" s="60" t="s">
        <v>424</v>
      </c>
      <c r="CV28" s="60"/>
      <c r="CX28" s="60"/>
      <c r="CZ28" s="60"/>
      <c r="DX28" s="55" t="s">
        <v>278</v>
      </c>
      <c r="DY28" s="60" t="s">
        <v>424</v>
      </c>
      <c r="DZ28" s="60">
        <v>6</v>
      </c>
      <c r="EA28" s="60" t="s">
        <v>424</v>
      </c>
      <c r="EB28" s="60" t="s">
        <v>424</v>
      </c>
      <c r="EC28" s="60" t="s">
        <v>424</v>
      </c>
      <c r="ED28" s="60" t="s">
        <v>424</v>
      </c>
      <c r="EE28" s="60" t="s">
        <v>424</v>
      </c>
      <c r="EF28" s="60" t="s">
        <v>424</v>
      </c>
      <c r="EG28" s="60" t="s">
        <v>424</v>
      </c>
      <c r="EH28" s="60" t="s">
        <v>424</v>
      </c>
      <c r="EI28" s="60" t="s">
        <v>424</v>
      </c>
      <c r="EJ28" s="60" t="s">
        <v>424</v>
      </c>
      <c r="EO28" s="62"/>
      <c r="EQ28" s="62"/>
    </row>
    <row r="29" spans="1:147" x14ac:dyDescent="0.25">
      <c r="O29" s="55" t="s">
        <v>141</v>
      </c>
      <c r="P29" s="60" t="s">
        <v>424</v>
      </c>
      <c r="Q29" s="60" t="s">
        <v>424</v>
      </c>
      <c r="R29" s="60">
        <v>4</v>
      </c>
      <c r="S29" s="60">
        <v>4</v>
      </c>
      <c r="T29" s="60" t="s">
        <v>424</v>
      </c>
      <c r="U29" s="60" t="s">
        <v>424</v>
      </c>
      <c r="V29" s="60" t="s">
        <v>424</v>
      </c>
      <c r="W29" s="60" t="s">
        <v>424</v>
      </c>
      <c r="X29" s="60" t="s">
        <v>424</v>
      </c>
      <c r="Y29" s="60" t="s">
        <v>424</v>
      </c>
      <c r="Z29" s="50" t="s">
        <v>424</v>
      </c>
      <c r="AA29" s="50" t="s">
        <v>424</v>
      </c>
      <c r="AD29" s="62"/>
      <c r="AF29" s="19"/>
      <c r="AH29" s="19"/>
      <c r="CG29" s="55" t="s">
        <v>290</v>
      </c>
      <c r="CH29" s="60" t="s">
        <v>424</v>
      </c>
      <c r="CI29" s="60" t="s">
        <v>424</v>
      </c>
      <c r="CJ29" s="60" t="s">
        <v>424</v>
      </c>
      <c r="CK29" s="60">
        <v>4</v>
      </c>
      <c r="CL29" s="60">
        <v>4</v>
      </c>
      <c r="CM29" s="60" t="s">
        <v>424</v>
      </c>
      <c r="CN29" s="60" t="s">
        <v>424</v>
      </c>
      <c r="CO29" s="60" t="s">
        <v>424</v>
      </c>
      <c r="CP29" s="60" t="s">
        <v>424</v>
      </c>
      <c r="CQ29" s="60" t="s">
        <v>424</v>
      </c>
      <c r="CR29" s="60" t="s">
        <v>424</v>
      </c>
      <c r="CS29" s="60" t="s">
        <v>424</v>
      </c>
      <c r="CV29" s="60"/>
      <c r="CX29" s="60"/>
      <c r="CZ29" s="60"/>
      <c r="DX29" s="55" t="s">
        <v>304</v>
      </c>
      <c r="DY29" s="60" t="s">
        <v>424</v>
      </c>
      <c r="DZ29" s="60">
        <v>3</v>
      </c>
      <c r="EA29" s="60" t="s">
        <v>424</v>
      </c>
      <c r="EB29" s="60" t="s">
        <v>424</v>
      </c>
      <c r="EC29" s="60">
        <v>3</v>
      </c>
      <c r="ED29" s="60" t="s">
        <v>424</v>
      </c>
      <c r="EE29" s="60" t="s">
        <v>424</v>
      </c>
      <c r="EF29" s="60" t="s">
        <v>424</v>
      </c>
      <c r="EG29" s="60" t="s">
        <v>424</v>
      </c>
      <c r="EH29" s="60" t="s">
        <v>424</v>
      </c>
      <c r="EI29" s="60" t="s">
        <v>424</v>
      </c>
      <c r="EJ29" s="60" t="s">
        <v>424</v>
      </c>
      <c r="EO29" s="62"/>
      <c r="EQ29" s="62"/>
    </row>
    <row r="30" spans="1:147" x14ac:dyDescent="0.25">
      <c r="O30" s="55" t="s">
        <v>156</v>
      </c>
      <c r="P30" s="60" t="s">
        <v>424</v>
      </c>
      <c r="Q30" s="60" t="s">
        <v>424</v>
      </c>
      <c r="R30" s="60">
        <v>3</v>
      </c>
      <c r="S30" s="60">
        <v>3</v>
      </c>
      <c r="T30" s="60" t="s">
        <v>424</v>
      </c>
      <c r="U30" s="60" t="s">
        <v>424</v>
      </c>
      <c r="V30" s="60" t="s">
        <v>424</v>
      </c>
      <c r="W30" s="60" t="s">
        <v>424</v>
      </c>
      <c r="X30" s="60" t="s">
        <v>424</v>
      </c>
      <c r="Y30" s="60" t="s">
        <v>424</v>
      </c>
      <c r="Z30" s="50" t="s">
        <v>424</v>
      </c>
      <c r="AA30" s="50" t="s">
        <v>424</v>
      </c>
      <c r="AD30" s="62"/>
      <c r="AF30" s="19"/>
      <c r="AH30" s="19"/>
      <c r="CG30" s="55" t="s">
        <v>301</v>
      </c>
      <c r="CH30" s="60" t="s">
        <v>424</v>
      </c>
      <c r="CI30" s="60" t="s">
        <v>424</v>
      </c>
      <c r="CJ30" s="60" t="s">
        <v>424</v>
      </c>
      <c r="CK30" s="60">
        <v>6</v>
      </c>
      <c r="CL30" s="60">
        <v>4</v>
      </c>
      <c r="CM30" s="60" t="s">
        <v>424</v>
      </c>
      <c r="CN30" s="60" t="s">
        <v>424</v>
      </c>
      <c r="CO30" s="60" t="s">
        <v>424</v>
      </c>
      <c r="CP30" s="60" t="s">
        <v>424</v>
      </c>
      <c r="CQ30" s="60" t="s">
        <v>424</v>
      </c>
      <c r="CR30" s="60" t="s">
        <v>424</v>
      </c>
      <c r="CS30" s="60" t="s">
        <v>424</v>
      </c>
      <c r="CV30" s="60"/>
      <c r="CX30" s="60"/>
      <c r="CZ30" s="60"/>
      <c r="DX30" s="55" t="s">
        <v>428</v>
      </c>
      <c r="DY30" s="60" t="s">
        <v>424</v>
      </c>
      <c r="DZ30" s="60">
        <v>8</v>
      </c>
      <c r="EA30" s="60" t="s">
        <v>424</v>
      </c>
      <c r="EB30" s="60" t="s">
        <v>424</v>
      </c>
      <c r="EC30" s="60" t="s">
        <v>424</v>
      </c>
      <c r="ED30" s="60" t="s">
        <v>424</v>
      </c>
      <c r="EE30" s="60" t="s">
        <v>424</v>
      </c>
      <c r="EF30" s="60" t="s">
        <v>424</v>
      </c>
      <c r="EG30" s="60" t="s">
        <v>424</v>
      </c>
      <c r="EH30" s="60" t="s">
        <v>424</v>
      </c>
      <c r="EI30" s="60" t="s">
        <v>424</v>
      </c>
      <c r="EJ30" s="60" t="s">
        <v>424</v>
      </c>
      <c r="EO30" s="62"/>
      <c r="EQ30" s="62"/>
    </row>
    <row r="31" spans="1:147" x14ac:dyDescent="0.25">
      <c r="O31" s="55" t="s">
        <v>162</v>
      </c>
      <c r="P31" s="60" t="s">
        <v>424</v>
      </c>
      <c r="Q31" s="60" t="s">
        <v>424</v>
      </c>
      <c r="R31" s="60">
        <v>3</v>
      </c>
      <c r="S31" s="60">
        <v>3</v>
      </c>
      <c r="T31" s="60" t="s">
        <v>424</v>
      </c>
      <c r="U31" s="60" t="s">
        <v>424</v>
      </c>
      <c r="V31" s="60" t="s">
        <v>424</v>
      </c>
      <c r="W31" s="60" t="s">
        <v>424</v>
      </c>
      <c r="X31" s="60" t="s">
        <v>424</v>
      </c>
      <c r="Y31" s="60" t="s">
        <v>424</v>
      </c>
      <c r="Z31" s="50" t="s">
        <v>424</v>
      </c>
      <c r="AA31" s="50" t="s">
        <v>424</v>
      </c>
      <c r="AD31" s="62"/>
      <c r="AF31" s="19"/>
      <c r="AH31" s="19"/>
      <c r="CG31" s="56" t="s">
        <v>157</v>
      </c>
      <c r="CH31" s="60">
        <v>1</v>
      </c>
      <c r="CI31" s="60" t="s">
        <v>424</v>
      </c>
      <c r="CJ31" s="60">
        <v>1</v>
      </c>
      <c r="CK31" s="60">
        <v>1</v>
      </c>
      <c r="CL31" s="60" t="s">
        <v>424</v>
      </c>
      <c r="CM31" s="60" t="s">
        <v>424</v>
      </c>
      <c r="CN31" s="60">
        <v>1</v>
      </c>
      <c r="CO31" s="60" t="s">
        <v>424</v>
      </c>
      <c r="CP31" s="60" t="s">
        <v>424</v>
      </c>
      <c r="CQ31" s="60" t="s">
        <v>424</v>
      </c>
      <c r="CR31" s="60" t="s">
        <v>424</v>
      </c>
      <c r="CS31" s="60" t="s">
        <v>424</v>
      </c>
      <c r="CV31" s="60"/>
      <c r="CX31" s="60"/>
      <c r="CZ31" s="60"/>
      <c r="DX31" s="55" t="s">
        <v>429</v>
      </c>
      <c r="DY31" s="60" t="s">
        <v>424</v>
      </c>
      <c r="DZ31" s="60">
        <v>8</v>
      </c>
      <c r="EA31" s="60" t="s">
        <v>424</v>
      </c>
      <c r="EB31" s="60" t="s">
        <v>424</v>
      </c>
      <c r="EC31" s="60" t="s">
        <v>424</v>
      </c>
      <c r="ED31" s="60" t="s">
        <v>424</v>
      </c>
      <c r="EE31" s="60" t="s">
        <v>424</v>
      </c>
      <c r="EF31" s="60" t="s">
        <v>424</v>
      </c>
      <c r="EG31" s="60" t="s">
        <v>424</v>
      </c>
      <c r="EH31" s="60" t="s">
        <v>424</v>
      </c>
      <c r="EI31" s="60" t="s">
        <v>424</v>
      </c>
      <c r="EJ31" s="60" t="s">
        <v>424</v>
      </c>
      <c r="EO31" s="62"/>
      <c r="EQ31" s="62"/>
    </row>
    <row r="32" spans="1:147" x14ac:dyDescent="0.25">
      <c r="O32" s="55" t="s">
        <v>253</v>
      </c>
      <c r="P32" s="60" t="s">
        <v>424</v>
      </c>
      <c r="Q32" s="60" t="s">
        <v>424</v>
      </c>
      <c r="R32" s="60">
        <v>3</v>
      </c>
      <c r="S32" s="60">
        <v>3</v>
      </c>
      <c r="T32" s="60" t="s">
        <v>424</v>
      </c>
      <c r="U32" s="60" t="s">
        <v>424</v>
      </c>
      <c r="V32" s="60" t="s">
        <v>424</v>
      </c>
      <c r="W32" s="60" t="s">
        <v>424</v>
      </c>
      <c r="X32" s="60" t="s">
        <v>424</v>
      </c>
      <c r="Y32" s="60" t="s">
        <v>424</v>
      </c>
      <c r="Z32" s="50" t="s">
        <v>424</v>
      </c>
      <c r="AA32" s="50" t="s">
        <v>424</v>
      </c>
      <c r="AD32" s="62"/>
      <c r="AF32" s="19"/>
      <c r="AH32" s="19"/>
      <c r="CG32" s="56" t="s">
        <v>170</v>
      </c>
      <c r="CH32" s="60">
        <v>1</v>
      </c>
      <c r="CI32" s="60" t="s">
        <v>424</v>
      </c>
      <c r="CJ32" s="60">
        <v>1</v>
      </c>
      <c r="CK32" s="60">
        <v>1</v>
      </c>
      <c r="CL32" s="60" t="s">
        <v>424</v>
      </c>
      <c r="CM32" s="60" t="s">
        <v>424</v>
      </c>
      <c r="CN32" s="60" t="s">
        <v>424</v>
      </c>
      <c r="CO32" s="60" t="s">
        <v>424</v>
      </c>
      <c r="CP32" s="60" t="s">
        <v>424</v>
      </c>
      <c r="CQ32" s="60">
        <v>1</v>
      </c>
      <c r="CR32" s="60" t="s">
        <v>424</v>
      </c>
      <c r="CS32" s="60" t="s">
        <v>424</v>
      </c>
      <c r="CV32" s="60"/>
      <c r="CX32" s="60"/>
      <c r="CZ32" s="60"/>
      <c r="DX32" s="55" t="s">
        <v>325</v>
      </c>
      <c r="DY32" s="60" t="s">
        <v>424</v>
      </c>
      <c r="DZ32" s="60" t="s">
        <v>424</v>
      </c>
      <c r="EA32" s="60" t="s">
        <v>424</v>
      </c>
      <c r="EB32" s="60" t="s">
        <v>424</v>
      </c>
      <c r="EC32" s="60">
        <v>7</v>
      </c>
      <c r="ED32" s="60" t="s">
        <v>424</v>
      </c>
      <c r="EE32" s="60" t="s">
        <v>424</v>
      </c>
      <c r="EF32" s="60" t="s">
        <v>424</v>
      </c>
      <c r="EG32" s="60" t="s">
        <v>424</v>
      </c>
      <c r="EH32" s="60" t="s">
        <v>424</v>
      </c>
      <c r="EI32" s="60" t="s">
        <v>424</v>
      </c>
      <c r="EJ32" s="60" t="s">
        <v>424</v>
      </c>
      <c r="EO32" s="62"/>
      <c r="EQ32" s="62"/>
    </row>
    <row r="33" spans="15:147" x14ac:dyDescent="0.25">
      <c r="O33" s="55" t="s">
        <v>281</v>
      </c>
      <c r="P33" s="60" t="s">
        <v>424</v>
      </c>
      <c r="Q33" s="60" t="s">
        <v>424</v>
      </c>
      <c r="R33" s="60">
        <v>4</v>
      </c>
      <c r="S33" s="60">
        <v>4</v>
      </c>
      <c r="T33" s="60" t="s">
        <v>424</v>
      </c>
      <c r="U33" s="60" t="s">
        <v>424</v>
      </c>
      <c r="V33" s="60" t="s">
        <v>424</v>
      </c>
      <c r="W33" s="60" t="s">
        <v>424</v>
      </c>
      <c r="X33" s="60" t="s">
        <v>424</v>
      </c>
      <c r="Y33" s="60" t="s">
        <v>424</v>
      </c>
      <c r="Z33" s="50" t="s">
        <v>424</v>
      </c>
      <c r="AA33" s="50" t="s">
        <v>424</v>
      </c>
      <c r="AD33" s="62"/>
      <c r="AF33" s="19"/>
      <c r="AH33" s="19"/>
      <c r="CG33" s="56" t="s">
        <v>164</v>
      </c>
      <c r="CH33" s="60">
        <v>1</v>
      </c>
      <c r="CI33" s="60" t="s">
        <v>424</v>
      </c>
      <c r="CJ33" s="60">
        <v>1</v>
      </c>
      <c r="CK33" s="60">
        <v>1</v>
      </c>
      <c r="CL33" s="60" t="s">
        <v>424</v>
      </c>
      <c r="CM33" s="60" t="s">
        <v>424</v>
      </c>
      <c r="CN33" s="60" t="s">
        <v>424</v>
      </c>
      <c r="CO33" s="60">
        <v>1</v>
      </c>
      <c r="CP33" s="60" t="s">
        <v>424</v>
      </c>
      <c r="CQ33" s="60" t="s">
        <v>424</v>
      </c>
      <c r="CR33" s="60" t="s">
        <v>424</v>
      </c>
      <c r="CS33" s="60" t="s">
        <v>424</v>
      </c>
      <c r="CV33" s="60"/>
      <c r="CX33" s="60"/>
      <c r="CZ33" s="60"/>
      <c r="DX33" s="56" t="s">
        <v>210</v>
      </c>
      <c r="DY33" s="60">
        <v>3</v>
      </c>
      <c r="DZ33" s="60" t="s">
        <v>424</v>
      </c>
      <c r="EA33" s="60" t="s">
        <v>424</v>
      </c>
      <c r="EB33" s="60" t="s">
        <v>424</v>
      </c>
      <c r="EC33" s="60">
        <v>6</v>
      </c>
      <c r="ED33" s="60" t="s">
        <v>424</v>
      </c>
      <c r="EE33" s="60" t="s">
        <v>424</v>
      </c>
      <c r="EF33" s="60" t="s">
        <v>424</v>
      </c>
      <c r="EG33" s="60" t="s">
        <v>424</v>
      </c>
      <c r="EH33" s="60" t="s">
        <v>424</v>
      </c>
      <c r="EI33" s="60" t="s">
        <v>424</v>
      </c>
      <c r="EJ33" s="60" t="s">
        <v>424</v>
      </c>
      <c r="EO33" s="62"/>
      <c r="EQ33" s="62"/>
    </row>
    <row r="34" spans="15:147" x14ac:dyDescent="0.25">
      <c r="O34" s="55" t="s">
        <v>295</v>
      </c>
      <c r="P34" s="60" t="s">
        <v>424</v>
      </c>
      <c r="Q34" s="60" t="s">
        <v>424</v>
      </c>
      <c r="R34" s="60">
        <v>3</v>
      </c>
      <c r="S34" s="60">
        <v>3</v>
      </c>
      <c r="T34" s="60" t="s">
        <v>424</v>
      </c>
      <c r="U34" s="60" t="s">
        <v>424</v>
      </c>
      <c r="V34" s="60" t="s">
        <v>424</v>
      </c>
      <c r="W34" s="60" t="s">
        <v>424</v>
      </c>
      <c r="X34" s="60" t="s">
        <v>424</v>
      </c>
      <c r="Y34" s="60" t="s">
        <v>424</v>
      </c>
      <c r="Z34" s="50" t="s">
        <v>424</v>
      </c>
      <c r="AA34" s="50" t="s">
        <v>424</v>
      </c>
      <c r="AD34" s="62"/>
      <c r="AF34" s="19"/>
      <c r="AH34" s="19"/>
      <c r="CG34" s="56" t="s">
        <v>288</v>
      </c>
      <c r="CH34" s="60" t="s">
        <v>424</v>
      </c>
      <c r="CI34" s="60" t="s">
        <v>424</v>
      </c>
      <c r="CJ34" s="60" t="s">
        <v>424</v>
      </c>
      <c r="CK34" s="60">
        <v>9</v>
      </c>
      <c r="CL34" s="60">
        <v>3</v>
      </c>
      <c r="CM34" s="60" t="s">
        <v>424</v>
      </c>
      <c r="CN34" s="60" t="s">
        <v>424</v>
      </c>
      <c r="CO34" s="60" t="s">
        <v>424</v>
      </c>
      <c r="CP34" s="60" t="s">
        <v>424</v>
      </c>
      <c r="CQ34" s="60" t="s">
        <v>424</v>
      </c>
      <c r="CR34" s="60" t="s">
        <v>424</v>
      </c>
      <c r="CS34" s="60" t="s">
        <v>424</v>
      </c>
      <c r="CV34" s="60"/>
      <c r="CX34" s="60"/>
      <c r="CZ34" s="60"/>
      <c r="DX34" s="56" t="s">
        <v>204</v>
      </c>
      <c r="DY34" s="60">
        <v>8</v>
      </c>
      <c r="DZ34" s="60" t="s">
        <v>424</v>
      </c>
      <c r="EA34" s="60" t="s">
        <v>424</v>
      </c>
      <c r="EB34" s="60" t="s">
        <v>424</v>
      </c>
      <c r="EC34" s="60" t="s">
        <v>424</v>
      </c>
      <c r="ED34" s="60" t="s">
        <v>424</v>
      </c>
      <c r="EE34" s="60" t="s">
        <v>424</v>
      </c>
      <c r="EF34" s="60" t="s">
        <v>424</v>
      </c>
      <c r="EG34" s="60" t="s">
        <v>424</v>
      </c>
      <c r="EH34" s="60" t="s">
        <v>424</v>
      </c>
      <c r="EI34" s="60" t="s">
        <v>424</v>
      </c>
      <c r="EJ34" s="60" t="s">
        <v>424</v>
      </c>
      <c r="EO34" s="62"/>
      <c r="EQ34" s="62"/>
    </row>
    <row r="35" spans="15:147" x14ac:dyDescent="0.25">
      <c r="O35" s="55" t="s">
        <v>328</v>
      </c>
      <c r="P35" s="60" t="s">
        <v>424</v>
      </c>
      <c r="Q35" s="60" t="s">
        <v>424</v>
      </c>
      <c r="R35" s="60">
        <v>3</v>
      </c>
      <c r="S35" s="60">
        <v>3</v>
      </c>
      <c r="T35" s="60">
        <v>3</v>
      </c>
      <c r="U35" s="60" t="s">
        <v>424</v>
      </c>
      <c r="V35" s="60" t="s">
        <v>424</v>
      </c>
      <c r="W35" s="60" t="s">
        <v>424</v>
      </c>
      <c r="X35" s="60" t="s">
        <v>424</v>
      </c>
      <c r="Y35" s="60" t="s">
        <v>424</v>
      </c>
      <c r="Z35" s="50" t="s">
        <v>424</v>
      </c>
      <c r="AA35" s="50" t="s">
        <v>424</v>
      </c>
      <c r="AD35" s="62"/>
      <c r="AF35" s="19"/>
      <c r="AH35" s="19"/>
      <c r="CG35" s="56" t="s">
        <v>311</v>
      </c>
      <c r="CH35" s="60" t="s">
        <v>424</v>
      </c>
      <c r="CI35" s="60" t="s">
        <v>424</v>
      </c>
      <c r="CJ35" s="60" t="s">
        <v>424</v>
      </c>
      <c r="CK35" s="60">
        <v>6</v>
      </c>
      <c r="CL35" s="60">
        <v>6</v>
      </c>
      <c r="CM35" s="60" t="s">
        <v>424</v>
      </c>
      <c r="CN35" s="60" t="s">
        <v>424</v>
      </c>
      <c r="CO35" s="60" t="s">
        <v>424</v>
      </c>
      <c r="CP35" s="60" t="s">
        <v>424</v>
      </c>
      <c r="CQ35" s="60" t="s">
        <v>424</v>
      </c>
      <c r="CR35" s="60" t="s">
        <v>424</v>
      </c>
      <c r="CS35" s="60" t="s">
        <v>424</v>
      </c>
      <c r="CV35" s="60"/>
      <c r="CX35" s="60"/>
      <c r="CZ35" s="60"/>
      <c r="DX35" s="56" t="s">
        <v>142</v>
      </c>
      <c r="DY35" s="60" t="s">
        <v>424</v>
      </c>
      <c r="DZ35" s="60" t="s">
        <v>424</v>
      </c>
      <c r="EA35" s="60" t="s">
        <v>424</v>
      </c>
      <c r="EB35" s="60" t="s">
        <v>424</v>
      </c>
      <c r="EC35" s="60">
        <v>9</v>
      </c>
      <c r="ED35" s="60" t="s">
        <v>424</v>
      </c>
      <c r="EE35" s="60" t="s">
        <v>424</v>
      </c>
      <c r="EF35" s="60" t="s">
        <v>424</v>
      </c>
      <c r="EG35" s="60" t="s">
        <v>424</v>
      </c>
      <c r="EH35" s="60" t="s">
        <v>424</v>
      </c>
      <c r="EI35" s="60" t="s">
        <v>424</v>
      </c>
      <c r="EJ35" s="60" t="s">
        <v>424</v>
      </c>
      <c r="EO35" s="62"/>
      <c r="EQ35" s="62"/>
    </row>
    <row r="36" spans="15:147" x14ac:dyDescent="0.25">
      <c r="O36" s="55" t="s">
        <v>339</v>
      </c>
      <c r="P36" s="50" t="s">
        <v>424</v>
      </c>
      <c r="Q36" s="50" t="s">
        <v>424</v>
      </c>
      <c r="R36" s="50">
        <v>3</v>
      </c>
      <c r="S36" s="50">
        <v>3</v>
      </c>
      <c r="T36" s="50" t="s">
        <v>424</v>
      </c>
      <c r="U36" s="50" t="s">
        <v>424</v>
      </c>
      <c r="V36" s="50" t="s">
        <v>424</v>
      </c>
      <c r="W36" s="50" t="s">
        <v>424</v>
      </c>
      <c r="X36" s="50" t="s">
        <v>424</v>
      </c>
      <c r="Y36" s="50" t="s">
        <v>424</v>
      </c>
      <c r="Z36" s="50" t="s">
        <v>424</v>
      </c>
      <c r="AA36" s="50" t="s">
        <v>424</v>
      </c>
      <c r="AD36" s="62"/>
      <c r="AF36" s="19"/>
      <c r="AH36" s="19"/>
      <c r="CG36" s="56" t="s">
        <v>149</v>
      </c>
      <c r="CH36" s="60" t="s">
        <v>424</v>
      </c>
      <c r="CI36" s="60" t="s">
        <v>424</v>
      </c>
      <c r="CJ36" s="60" t="s">
        <v>424</v>
      </c>
      <c r="CK36" s="60">
        <v>2</v>
      </c>
      <c r="CL36" s="60">
        <v>6</v>
      </c>
      <c r="CM36" s="60" t="s">
        <v>424</v>
      </c>
      <c r="CN36" s="60" t="s">
        <v>424</v>
      </c>
      <c r="CO36" s="60" t="s">
        <v>424</v>
      </c>
      <c r="CP36" s="60" t="s">
        <v>424</v>
      </c>
      <c r="CQ36" s="60" t="s">
        <v>424</v>
      </c>
      <c r="CR36" s="60" t="s">
        <v>424</v>
      </c>
      <c r="CS36" s="60" t="s">
        <v>424</v>
      </c>
      <c r="CV36" s="60"/>
      <c r="CX36" s="60"/>
      <c r="CZ36" s="60"/>
      <c r="DX36" s="56" t="s">
        <v>276</v>
      </c>
      <c r="DY36" s="60" t="s">
        <v>424</v>
      </c>
      <c r="DZ36" s="60" t="s">
        <v>424</v>
      </c>
      <c r="EA36" s="60" t="s">
        <v>424</v>
      </c>
      <c r="EB36" s="60" t="s">
        <v>424</v>
      </c>
      <c r="EC36" s="60">
        <v>9</v>
      </c>
      <c r="ED36" s="60" t="s">
        <v>424</v>
      </c>
      <c r="EE36" s="60" t="s">
        <v>424</v>
      </c>
      <c r="EF36" s="60" t="s">
        <v>424</v>
      </c>
      <c r="EG36" s="60" t="s">
        <v>424</v>
      </c>
      <c r="EH36" s="60" t="s">
        <v>424</v>
      </c>
      <c r="EI36" s="60" t="s">
        <v>424</v>
      </c>
      <c r="EJ36" s="60" t="s">
        <v>424</v>
      </c>
      <c r="EO36" s="62"/>
      <c r="EQ36" s="62"/>
    </row>
    <row r="37" spans="15:147" x14ac:dyDescent="0.25">
      <c r="O37" s="55" t="s">
        <v>316</v>
      </c>
      <c r="P37" s="60" t="s">
        <v>424</v>
      </c>
      <c r="Q37" s="60" t="s">
        <v>424</v>
      </c>
      <c r="R37" s="60">
        <v>4</v>
      </c>
      <c r="S37" s="60" t="s">
        <v>424</v>
      </c>
      <c r="T37" s="60">
        <v>4</v>
      </c>
      <c r="U37" s="60" t="s">
        <v>424</v>
      </c>
      <c r="V37" s="60" t="s">
        <v>424</v>
      </c>
      <c r="W37" s="60" t="s">
        <v>424</v>
      </c>
      <c r="X37" s="60" t="s">
        <v>424</v>
      </c>
      <c r="Y37" s="60" t="s">
        <v>424</v>
      </c>
      <c r="Z37" s="50" t="s">
        <v>424</v>
      </c>
      <c r="AA37" s="50" t="s">
        <v>424</v>
      </c>
      <c r="AD37" s="62"/>
      <c r="AF37" s="19"/>
      <c r="AH37" s="19"/>
      <c r="CG37" s="56" t="s">
        <v>242</v>
      </c>
      <c r="CH37" s="60">
        <v>2</v>
      </c>
      <c r="CI37" s="60" t="s">
        <v>424</v>
      </c>
      <c r="CJ37" s="60" t="s">
        <v>424</v>
      </c>
      <c r="CK37" s="60">
        <v>2</v>
      </c>
      <c r="CL37" s="60">
        <v>6</v>
      </c>
      <c r="CM37" s="60" t="s">
        <v>424</v>
      </c>
      <c r="CN37" s="60" t="s">
        <v>424</v>
      </c>
      <c r="CO37" s="60" t="s">
        <v>424</v>
      </c>
      <c r="CP37" s="60" t="s">
        <v>424</v>
      </c>
      <c r="CQ37" s="60" t="s">
        <v>424</v>
      </c>
      <c r="CR37" s="60" t="s">
        <v>424</v>
      </c>
      <c r="CS37" s="60" t="s">
        <v>424</v>
      </c>
      <c r="CV37" s="60"/>
      <c r="CX37" s="60"/>
      <c r="CZ37" s="60"/>
      <c r="DX37" s="56" t="s">
        <v>282</v>
      </c>
      <c r="DY37" s="60" t="s">
        <v>424</v>
      </c>
      <c r="DZ37" s="60" t="s">
        <v>424</v>
      </c>
      <c r="EA37" s="60" t="s">
        <v>424</v>
      </c>
      <c r="EB37" s="60">
        <v>9</v>
      </c>
      <c r="EC37" s="60" t="s">
        <v>424</v>
      </c>
      <c r="ED37" s="60" t="s">
        <v>424</v>
      </c>
      <c r="EE37" s="60" t="s">
        <v>424</v>
      </c>
      <c r="EF37" s="60" t="s">
        <v>424</v>
      </c>
      <c r="EG37" s="60" t="s">
        <v>424</v>
      </c>
      <c r="EH37" s="60" t="s">
        <v>424</v>
      </c>
      <c r="EI37" s="60" t="s">
        <v>424</v>
      </c>
      <c r="EJ37" s="60" t="s">
        <v>424</v>
      </c>
      <c r="EO37" s="62"/>
      <c r="EQ37" s="62"/>
    </row>
    <row r="38" spans="15:147" x14ac:dyDescent="0.25">
      <c r="O38" s="55" t="s">
        <v>320</v>
      </c>
      <c r="P38" s="60">
        <v>2</v>
      </c>
      <c r="Q38" s="60" t="s">
        <v>424</v>
      </c>
      <c r="R38" s="60">
        <v>4</v>
      </c>
      <c r="S38" s="60">
        <v>4</v>
      </c>
      <c r="T38" s="60" t="s">
        <v>424</v>
      </c>
      <c r="U38" s="60" t="s">
        <v>424</v>
      </c>
      <c r="V38" s="60" t="s">
        <v>424</v>
      </c>
      <c r="W38" s="60" t="s">
        <v>424</v>
      </c>
      <c r="X38" s="60" t="s">
        <v>424</v>
      </c>
      <c r="Y38" s="60" t="s">
        <v>424</v>
      </c>
      <c r="Z38" s="50" t="s">
        <v>424</v>
      </c>
      <c r="AA38" s="50" t="s">
        <v>424</v>
      </c>
      <c r="AD38" s="62"/>
      <c r="AF38" s="19"/>
      <c r="AH38" s="19"/>
      <c r="CG38" s="56" t="s">
        <v>285</v>
      </c>
      <c r="CH38" s="60" t="s">
        <v>424</v>
      </c>
      <c r="CI38" s="60" t="s">
        <v>424</v>
      </c>
      <c r="CJ38" s="60" t="s">
        <v>424</v>
      </c>
      <c r="CK38" s="60">
        <v>6</v>
      </c>
      <c r="CL38" s="60">
        <v>4</v>
      </c>
      <c r="CM38" s="60" t="s">
        <v>424</v>
      </c>
      <c r="CN38" s="60" t="s">
        <v>424</v>
      </c>
      <c r="CO38" s="60" t="s">
        <v>424</v>
      </c>
      <c r="CP38" s="60" t="s">
        <v>424</v>
      </c>
      <c r="CQ38" s="60" t="s">
        <v>424</v>
      </c>
      <c r="CR38" s="60" t="s">
        <v>424</v>
      </c>
      <c r="CS38" s="60" t="s">
        <v>424</v>
      </c>
      <c r="CV38" s="60"/>
      <c r="CX38" s="60"/>
      <c r="CZ38" s="60"/>
      <c r="DX38" s="56" t="s">
        <v>430</v>
      </c>
      <c r="DY38" s="60" t="s">
        <v>424</v>
      </c>
      <c r="DZ38" s="60">
        <v>11</v>
      </c>
      <c r="EA38" s="60" t="s">
        <v>424</v>
      </c>
      <c r="EB38" s="60" t="s">
        <v>424</v>
      </c>
      <c r="EC38" s="60" t="s">
        <v>424</v>
      </c>
      <c r="ED38" s="60" t="s">
        <v>424</v>
      </c>
      <c r="EE38" s="60" t="s">
        <v>424</v>
      </c>
      <c r="EF38" s="60" t="s">
        <v>424</v>
      </c>
      <c r="EG38" s="60" t="s">
        <v>424</v>
      </c>
      <c r="EH38" s="60" t="s">
        <v>424</v>
      </c>
      <c r="EI38" s="60" t="s">
        <v>424</v>
      </c>
      <c r="EJ38" s="60" t="s">
        <v>424</v>
      </c>
      <c r="EO38" s="62"/>
      <c r="EQ38" s="62"/>
    </row>
    <row r="39" spans="15:147" x14ac:dyDescent="0.25">
      <c r="O39" s="56" t="s">
        <v>15</v>
      </c>
      <c r="P39" s="60" t="s">
        <v>424</v>
      </c>
      <c r="Q39" s="60" t="s">
        <v>424</v>
      </c>
      <c r="R39" s="60">
        <v>5</v>
      </c>
      <c r="S39" s="60">
        <v>5</v>
      </c>
      <c r="T39" s="60" t="s">
        <v>424</v>
      </c>
      <c r="U39" s="60" t="s">
        <v>424</v>
      </c>
      <c r="V39" s="60" t="s">
        <v>424</v>
      </c>
      <c r="W39" s="60" t="s">
        <v>424</v>
      </c>
      <c r="X39" s="60" t="s">
        <v>424</v>
      </c>
      <c r="Y39" s="60" t="s">
        <v>424</v>
      </c>
      <c r="Z39" s="50" t="s">
        <v>424</v>
      </c>
      <c r="AA39" s="50" t="s">
        <v>424</v>
      </c>
      <c r="AD39" s="62"/>
      <c r="AF39" s="19"/>
      <c r="AH39" s="19"/>
      <c r="CG39" s="61" t="s">
        <v>111</v>
      </c>
      <c r="CH39" s="60" t="s">
        <v>424</v>
      </c>
      <c r="CI39" s="60" t="s">
        <v>424</v>
      </c>
      <c r="CJ39" s="60" t="s">
        <v>424</v>
      </c>
      <c r="CK39" s="60">
        <v>12</v>
      </c>
      <c r="CL39" s="60">
        <v>4</v>
      </c>
      <c r="CM39" s="60" t="s">
        <v>424</v>
      </c>
      <c r="CN39" s="60" t="s">
        <v>424</v>
      </c>
      <c r="CO39" s="60" t="s">
        <v>424</v>
      </c>
      <c r="CP39" s="60" t="s">
        <v>424</v>
      </c>
      <c r="CQ39" s="60">
        <v>1</v>
      </c>
      <c r="CR39" s="60" t="s">
        <v>424</v>
      </c>
      <c r="CS39" s="60" t="s">
        <v>424</v>
      </c>
      <c r="CV39" s="60"/>
      <c r="CX39" s="60"/>
      <c r="CZ39" s="60"/>
      <c r="DX39" s="56" t="s">
        <v>333</v>
      </c>
      <c r="DY39" s="50">
        <v>4</v>
      </c>
      <c r="DZ39" s="60" t="s">
        <v>424</v>
      </c>
      <c r="EA39" s="60" t="s">
        <v>424</v>
      </c>
      <c r="EB39" s="50">
        <v>4</v>
      </c>
      <c r="EC39" s="60" t="s">
        <v>424</v>
      </c>
      <c r="ED39" s="60" t="s">
        <v>424</v>
      </c>
      <c r="EE39" s="60" t="s">
        <v>424</v>
      </c>
      <c r="EF39" s="60" t="s">
        <v>424</v>
      </c>
      <c r="EG39" s="60" t="s">
        <v>424</v>
      </c>
      <c r="EH39" s="50">
        <v>4</v>
      </c>
      <c r="EI39" s="50">
        <v>4</v>
      </c>
      <c r="EJ39" s="60" t="s">
        <v>424</v>
      </c>
      <c r="EO39" s="62"/>
      <c r="EQ39" s="62"/>
    </row>
    <row r="40" spans="15:147" x14ac:dyDescent="0.25">
      <c r="O40" s="56" t="s">
        <v>25</v>
      </c>
      <c r="P40" s="60" t="s">
        <v>424</v>
      </c>
      <c r="Q40" s="60" t="s">
        <v>424</v>
      </c>
      <c r="R40" s="60">
        <v>5</v>
      </c>
      <c r="S40" s="60">
        <v>5</v>
      </c>
      <c r="T40" s="60" t="s">
        <v>424</v>
      </c>
      <c r="U40" s="60" t="s">
        <v>424</v>
      </c>
      <c r="V40" s="60" t="s">
        <v>424</v>
      </c>
      <c r="W40" s="60" t="s">
        <v>424</v>
      </c>
      <c r="X40" s="60" t="s">
        <v>424</v>
      </c>
      <c r="Y40" s="60" t="s">
        <v>424</v>
      </c>
      <c r="Z40" s="50" t="s">
        <v>424</v>
      </c>
      <c r="AA40" s="50" t="s">
        <v>424</v>
      </c>
      <c r="AD40" s="62"/>
      <c r="AF40" s="19"/>
      <c r="AH40" s="19"/>
      <c r="CG40" s="61" t="s">
        <v>103</v>
      </c>
      <c r="CH40" s="60" t="s">
        <v>424</v>
      </c>
      <c r="CI40" s="60" t="s">
        <v>424</v>
      </c>
      <c r="CJ40" s="60" t="s">
        <v>424</v>
      </c>
      <c r="CK40" s="60">
        <v>12</v>
      </c>
      <c r="CL40" s="60">
        <v>4</v>
      </c>
      <c r="CM40" s="60" t="s">
        <v>424</v>
      </c>
      <c r="CN40" s="60">
        <v>1</v>
      </c>
      <c r="CO40" s="60" t="s">
        <v>424</v>
      </c>
      <c r="CP40" s="60" t="s">
        <v>424</v>
      </c>
      <c r="CQ40" s="60" t="s">
        <v>424</v>
      </c>
      <c r="CR40" s="60" t="s">
        <v>424</v>
      </c>
      <c r="CS40" s="60" t="s">
        <v>424</v>
      </c>
      <c r="CV40" s="60"/>
      <c r="CX40" s="60"/>
      <c r="CZ40" s="60"/>
      <c r="DX40" s="61" t="s">
        <v>128</v>
      </c>
      <c r="DY40" s="60" t="s">
        <v>424</v>
      </c>
      <c r="DZ40" s="60">
        <v>5</v>
      </c>
      <c r="EA40" s="60" t="s">
        <v>424</v>
      </c>
      <c r="EB40" s="60" t="s">
        <v>424</v>
      </c>
      <c r="EC40" s="60">
        <v>10</v>
      </c>
      <c r="ED40" s="60" t="s">
        <v>424</v>
      </c>
      <c r="EE40" s="60" t="s">
        <v>424</v>
      </c>
      <c r="EF40" s="60" t="s">
        <v>424</v>
      </c>
      <c r="EG40" s="60" t="s">
        <v>424</v>
      </c>
      <c r="EH40" s="60">
        <v>1</v>
      </c>
      <c r="EI40" s="60" t="s">
        <v>424</v>
      </c>
      <c r="EJ40" s="60" t="s">
        <v>424</v>
      </c>
      <c r="EO40" s="62"/>
      <c r="EQ40" s="62"/>
    </row>
    <row r="41" spans="15:147" x14ac:dyDescent="0.25">
      <c r="O41" s="56" t="s">
        <v>43</v>
      </c>
      <c r="P41" s="60" t="s">
        <v>424</v>
      </c>
      <c r="Q41" s="60" t="s">
        <v>424</v>
      </c>
      <c r="R41" s="60">
        <v>4</v>
      </c>
      <c r="S41" s="60">
        <v>4</v>
      </c>
      <c r="T41" s="60" t="s">
        <v>424</v>
      </c>
      <c r="U41" s="60" t="s">
        <v>424</v>
      </c>
      <c r="V41" s="60" t="s">
        <v>424</v>
      </c>
      <c r="W41" s="60" t="s">
        <v>424</v>
      </c>
      <c r="X41" s="60" t="s">
        <v>424</v>
      </c>
      <c r="Y41" s="60">
        <v>1</v>
      </c>
      <c r="Z41" s="50" t="s">
        <v>424</v>
      </c>
      <c r="AA41" s="50" t="s">
        <v>424</v>
      </c>
      <c r="AD41" s="62"/>
      <c r="AF41" s="19"/>
      <c r="AH41" s="19"/>
      <c r="CG41" s="61" t="s">
        <v>95</v>
      </c>
      <c r="CH41" s="60" t="s">
        <v>424</v>
      </c>
      <c r="CI41" s="60" t="s">
        <v>424</v>
      </c>
      <c r="CJ41" s="60" t="s">
        <v>424</v>
      </c>
      <c r="CK41" s="60">
        <v>9</v>
      </c>
      <c r="CL41" s="60">
        <v>6</v>
      </c>
      <c r="CM41" s="60" t="s">
        <v>424</v>
      </c>
      <c r="CN41" s="60" t="s">
        <v>424</v>
      </c>
      <c r="CO41" s="60" t="s">
        <v>424</v>
      </c>
      <c r="CP41" s="60" t="s">
        <v>424</v>
      </c>
      <c r="CQ41" s="60">
        <v>1</v>
      </c>
      <c r="CR41" s="60" t="s">
        <v>424</v>
      </c>
      <c r="CS41" s="60" t="s">
        <v>424</v>
      </c>
      <c r="CV41" s="60"/>
      <c r="CX41" s="60"/>
      <c r="CZ41" s="60"/>
      <c r="DX41" s="61" t="s">
        <v>266</v>
      </c>
      <c r="DY41" s="50">
        <v>3</v>
      </c>
      <c r="DZ41" s="60" t="s">
        <v>424</v>
      </c>
      <c r="EA41" s="50">
        <v>3</v>
      </c>
      <c r="EB41" s="50">
        <v>3</v>
      </c>
      <c r="EC41" s="60" t="s">
        <v>424</v>
      </c>
      <c r="ED41" s="60" t="s">
        <v>424</v>
      </c>
      <c r="EE41" s="60" t="s">
        <v>424</v>
      </c>
      <c r="EF41" s="60" t="s">
        <v>424</v>
      </c>
      <c r="EG41" s="60" t="s">
        <v>424</v>
      </c>
      <c r="EH41" s="50">
        <v>3</v>
      </c>
      <c r="EI41" s="60" t="s">
        <v>424</v>
      </c>
      <c r="EJ41" s="60" t="s">
        <v>424</v>
      </c>
      <c r="EO41" s="62"/>
      <c r="EQ41" s="62"/>
    </row>
    <row r="42" spans="15:147" x14ac:dyDescent="0.25">
      <c r="O42" s="56" t="s">
        <v>69</v>
      </c>
      <c r="P42" s="60" t="s">
        <v>424</v>
      </c>
      <c r="Q42" s="60" t="s">
        <v>424</v>
      </c>
      <c r="R42" s="60">
        <v>5</v>
      </c>
      <c r="S42" s="60">
        <v>5</v>
      </c>
      <c r="T42" s="60" t="s">
        <v>424</v>
      </c>
      <c r="U42" s="60" t="s">
        <v>424</v>
      </c>
      <c r="V42" s="60" t="s">
        <v>424</v>
      </c>
      <c r="W42" s="60">
        <v>1</v>
      </c>
      <c r="X42" s="60" t="s">
        <v>424</v>
      </c>
      <c r="Y42" s="60" t="s">
        <v>424</v>
      </c>
      <c r="Z42" s="50" t="s">
        <v>424</v>
      </c>
      <c r="AA42" s="50" t="s">
        <v>424</v>
      </c>
      <c r="AD42" s="62"/>
      <c r="AF42" s="19"/>
      <c r="AH42" s="19"/>
      <c r="CG42" s="61" t="s">
        <v>186</v>
      </c>
      <c r="CH42" s="60" t="s">
        <v>424</v>
      </c>
      <c r="CI42" s="60" t="s">
        <v>424</v>
      </c>
      <c r="CJ42" s="60" t="s">
        <v>424</v>
      </c>
      <c r="CK42" s="60">
        <v>9</v>
      </c>
      <c r="CL42" s="60">
        <v>6</v>
      </c>
      <c r="CM42" s="60" t="s">
        <v>424</v>
      </c>
      <c r="CN42" s="60" t="s">
        <v>424</v>
      </c>
      <c r="CO42" s="60" t="s">
        <v>424</v>
      </c>
      <c r="CP42" s="60" t="s">
        <v>424</v>
      </c>
      <c r="CQ42" s="60" t="s">
        <v>424</v>
      </c>
      <c r="CR42" s="60" t="s">
        <v>424</v>
      </c>
      <c r="CS42" s="60" t="s">
        <v>424</v>
      </c>
      <c r="CV42" s="60"/>
      <c r="CX42" s="60"/>
      <c r="CZ42" s="60"/>
      <c r="DX42" s="65" t="s">
        <v>96</v>
      </c>
      <c r="DY42" s="60" t="s">
        <v>424</v>
      </c>
      <c r="DZ42" s="60">
        <v>15</v>
      </c>
      <c r="EA42" s="60" t="s">
        <v>424</v>
      </c>
      <c r="EB42" s="60" t="s">
        <v>424</v>
      </c>
      <c r="EC42" s="60" t="s">
        <v>424</v>
      </c>
      <c r="ED42" s="60" t="s">
        <v>424</v>
      </c>
      <c r="EE42" s="60" t="s">
        <v>424</v>
      </c>
      <c r="EF42" s="60" t="s">
        <v>424</v>
      </c>
      <c r="EG42" s="60" t="s">
        <v>424</v>
      </c>
      <c r="EH42" s="60" t="s">
        <v>424</v>
      </c>
      <c r="EI42" s="60" t="s">
        <v>424</v>
      </c>
      <c r="EJ42" s="60" t="s">
        <v>424</v>
      </c>
      <c r="EO42" s="62"/>
      <c r="EQ42" s="62"/>
    </row>
    <row r="43" spans="15:147" x14ac:dyDescent="0.25">
      <c r="O43" s="56" t="s">
        <v>318</v>
      </c>
      <c r="P43" s="50" t="s">
        <v>424</v>
      </c>
      <c r="Q43" s="50" t="s">
        <v>424</v>
      </c>
      <c r="R43" s="50">
        <v>4</v>
      </c>
      <c r="S43" s="50">
        <v>4</v>
      </c>
      <c r="T43" s="50" t="s">
        <v>424</v>
      </c>
      <c r="U43" s="50" t="s">
        <v>424</v>
      </c>
      <c r="V43" s="50" t="s">
        <v>424</v>
      </c>
      <c r="W43" s="50" t="s">
        <v>424</v>
      </c>
      <c r="X43" s="50" t="s">
        <v>424</v>
      </c>
      <c r="Y43" s="50" t="s">
        <v>424</v>
      </c>
      <c r="Z43" s="50" t="s">
        <v>424</v>
      </c>
      <c r="AA43" s="50" t="s">
        <v>424</v>
      </c>
      <c r="AD43" s="62"/>
      <c r="AF43" s="19"/>
      <c r="AH43" s="19"/>
      <c r="CG43" s="61" t="s">
        <v>192</v>
      </c>
      <c r="CH43" s="60">
        <v>2</v>
      </c>
      <c r="CI43" s="60" t="s">
        <v>424</v>
      </c>
      <c r="CJ43" s="60" t="s">
        <v>424</v>
      </c>
      <c r="CK43" s="60">
        <v>9</v>
      </c>
      <c r="CL43" s="60">
        <v>6</v>
      </c>
      <c r="CM43" s="60" t="s">
        <v>424</v>
      </c>
      <c r="CN43" s="60" t="s">
        <v>424</v>
      </c>
      <c r="CO43" s="60" t="s">
        <v>424</v>
      </c>
      <c r="CP43" s="60" t="s">
        <v>424</v>
      </c>
      <c r="CQ43" s="60">
        <v>1</v>
      </c>
      <c r="CR43" s="60" t="s">
        <v>424</v>
      </c>
      <c r="CS43" s="60" t="s">
        <v>424</v>
      </c>
      <c r="CV43" s="60"/>
      <c r="CX43" s="60"/>
      <c r="CZ43" s="60"/>
      <c r="DX43" s="65" t="s">
        <v>129</v>
      </c>
      <c r="DY43" s="60" t="s">
        <v>424</v>
      </c>
      <c r="DZ43" s="60">
        <v>15</v>
      </c>
      <c r="EA43" s="60" t="s">
        <v>424</v>
      </c>
      <c r="EB43" s="60" t="s">
        <v>424</v>
      </c>
      <c r="EC43" s="60" t="s">
        <v>424</v>
      </c>
      <c r="ED43" s="60" t="s">
        <v>424</v>
      </c>
      <c r="EE43" s="60" t="s">
        <v>424</v>
      </c>
      <c r="EF43" s="60" t="s">
        <v>424</v>
      </c>
      <c r="EG43" s="60" t="s">
        <v>424</v>
      </c>
      <c r="EH43" s="60" t="s">
        <v>424</v>
      </c>
      <c r="EI43" s="60" t="s">
        <v>424</v>
      </c>
      <c r="EJ43" s="60" t="s">
        <v>424</v>
      </c>
      <c r="EO43" s="62"/>
      <c r="EQ43" s="62"/>
    </row>
    <row r="44" spans="15:147" x14ac:dyDescent="0.25">
      <c r="O44" s="56" t="s">
        <v>35</v>
      </c>
      <c r="P44" s="60">
        <v>2</v>
      </c>
      <c r="Q44" s="60" t="s">
        <v>424</v>
      </c>
      <c r="R44" s="60">
        <v>4</v>
      </c>
      <c r="S44" s="60">
        <v>4</v>
      </c>
      <c r="T44" s="60" t="s">
        <v>424</v>
      </c>
      <c r="U44" s="60" t="s">
        <v>424</v>
      </c>
      <c r="V44" s="60">
        <v>1</v>
      </c>
      <c r="W44" s="60" t="s">
        <v>424</v>
      </c>
      <c r="X44" s="60" t="s">
        <v>424</v>
      </c>
      <c r="Y44" s="60" t="s">
        <v>424</v>
      </c>
      <c r="Z44" s="50" t="s">
        <v>424</v>
      </c>
      <c r="AA44" s="50" t="s">
        <v>424</v>
      </c>
      <c r="AD44" s="62"/>
      <c r="AF44" s="19"/>
      <c r="AH44" s="19"/>
      <c r="CG44" s="61" t="s">
        <v>198</v>
      </c>
      <c r="CH44" s="50">
        <v>2</v>
      </c>
      <c r="CI44" s="50" t="s">
        <v>424</v>
      </c>
      <c r="CJ44" s="50" t="s">
        <v>424</v>
      </c>
      <c r="CK44" s="50">
        <v>9</v>
      </c>
      <c r="CL44" s="50">
        <v>6</v>
      </c>
      <c r="CM44" s="50" t="s">
        <v>424</v>
      </c>
      <c r="CN44" s="50">
        <v>1</v>
      </c>
      <c r="CO44" s="50" t="s">
        <v>424</v>
      </c>
      <c r="CP44" s="50" t="s">
        <v>424</v>
      </c>
      <c r="CQ44" s="50" t="s">
        <v>424</v>
      </c>
      <c r="CR44" s="50" t="s">
        <v>424</v>
      </c>
      <c r="CS44" s="50" t="s">
        <v>424</v>
      </c>
      <c r="CV44" s="60"/>
      <c r="CX44" s="60"/>
      <c r="CZ44" s="60"/>
      <c r="DX44" s="58" t="s">
        <v>38</v>
      </c>
      <c r="DY44" s="60" t="s">
        <v>424</v>
      </c>
      <c r="DZ44" s="60" t="s">
        <v>424</v>
      </c>
      <c r="EA44" s="60" t="s">
        <v>424</v>
      </c>
      <c r="EB44" s="60">
        <v>20</v>
      </c>
      <c r="EC44" s="60" t="s">
        <v>424</v>
      </c>
      <c r="ED44" s="60" t="s">
        <v>424</v>
      </c>
      <c r="EE44" s="60">
        <v>2</v>
      </c>
      <c r="EF44" s="60">
        <v>2</v>
      </c>
      <c r="EG44" s="60" t="s">
        <v>424</v>
      </c>
      <c r="EH44" s="60" t="s">
        <v>424</v>
      </c>
      <c r="EI44" s="60" t="s">
        <v>424</v>
      </c>
      <c r="EJ44" s="60" t="s">
        <v>424</v>
      </c>
      <c r="EO44" s="62"/>
      <c r="EQ44" s="62"/>
    </row>
    <row r="45" spans="15:147" x14ac:dyDescent="0.25">
      <c r="O45" s="56" t="s">
        <v>308</v>
      </c>
      <c r="P45" s="60">
        <v>4</v>
      </c>
      <c r="Q45" s="60" t="s">
        <v>424</v>
      </c>
      <c r="R45" s="60">
        <v>4</v>
      </c>
      <c r="S45" s="60">
        <v>8</v>
      </c>
      <c r="T45" s="60" t="s">
        <v>424</v>
      </c>
      <c r="U45" s="60" t="s">
        <v>424</v>
      </c>
      <c r="V45" s="60" t="s">
        <v>424</v>
      </c>
      <c r="W45" s="60" t="s">
        <v>424</v>
      </c>
      <c r="X45" s="60" t="s">
        <v>424</v>
      </c>
      <c r="Y45" s="60" t="s">
        <v>424</v>
      </c>
      <c r="Z45" s="50" t="s">
        <v>424</v>
      </c>
      <c r="AA45" s="50" t="s">
        <v>424</v>
      </c>
      <c r="AD45" s="62"/>
      <c r="AF45" s="19"/>
      <c r="AH45" s="19"/>
      <c r="CG45" s="61" t="s">
        <v>186</v>
      </c>
      <c r="CH45" s="60">
        <v>2</v>
      </c>
      <c r="CI45" s="60" t="s">
        <v>424</v>
      </c>
      <c r="CJ45" s="60" t="s">
        <v>424</v>
      </c>
      <c r="CK45" s="60">
        <v>9</v>
      </c>
      <c r="CL45" s="60">
        <v>6</v>
      </c>
      <c r="CM45" s="60" t="s">
        <v>424</v>
      </c>
      <c r="CN45" s="60">
        <v>1</v>
      </c>
      <c r="CO45" s="60" t="s">
        <v>424</v>
      </c>
      <c r="CP45" s="60" t="s">
        <v>424</v>
      </c>
      <c r="CQ45" s="60" t="s">
        <v>424</v>
      </c>
      <c r="CR45" s="60" t="s">
        <v>424</v>
      </c>
      <c r="CS45" s="60" t="s">
        <v>424</v>
      </c>
      <c r="CZ45" s="60"/>
      <c r="DX45" s="58" t="s">
        <v>46</v>
      </c>
      <c r="DY45" s="60" t="s">
        <v>424</v>
      </c>
      <c r="DZ45" s="60" t="s">
        <v>424</v>
      </c>
      <c r="EA45" s="60" t="s">
        <v>424</v>
      </c>
      <c r="EB45" s="60" t="s">
        <v>424</v>
      </c>
      <c r="EC45" s="60" t="s">
        <v>424</v>
      </c>
      <c r="ED45" s="60" t="s">
        <v>424</v>
      </c>
      <c r="EE45" s="60">
        <v>2</v>
      </c>
      <c r="EF45" s="60">
        <v>2</v>
      </c>
      <c r="EG45" s="60">
        <v>2</v>
      </c>
      <c r="EH45" s="60">
        <v>2</v>
      </c>
      <c r="EI45" s="60" t="s">
        <v>424</v>
      </c>
      <c r="EJ45" s="60" t="s">
        <v>424</v>
      </c>
      <c r="EO45" s="62"/>
      <c r="EQ45" s="62"/>
    </row>
    <row r="46" spans="15:147" x14ac:dyDescent="0.25">
      <c r="O46" s="61" t="s">
        <v>171</v>
      </c>
      <c r="P46" s="60" t="s">
        <v>424</v>
      </c>
      <c r="Q46" s="60" t="s">
        <v>424</v>
      </c>
      <c r="R46" s="60">
        <v>7</v>
      </c>
      <c r="S46" s="60">
        <v>7</v>
      </c>
      <c r="T46" s="60" t="s">
        <v>424</v>
      </c>
      <c r="U46" s="60" t="s">
        <v>424</v>
      </c>
      <c r="V46" s="60" t="s">
        <v>424</v>
      </c>
      <c r="W46" s="60" t="s">
        <v>424</v>
      </c>
      <c r="X46" s="60" t="s">
        <v>424</v>
      </c>
      <c r="Y46" s="60">
        <v>1</v>
      </c>
      <c r="Z46" s="50" t="s">
        <v>424</v>
      </c>
      <c r="AA46" s="50" t="s">
        <v>424</v>
      </c>
      <c r="AD46" s="62"/>
      <c r="AF46" s="19"/>
      <c r="AH46" s="19"/>
      <c r="CG46" s="61" t="s">
        <v>233</v>
      </c>
      <c r="CH46" s="50" t="s">
        <v>424</v>
      </c>
      <c r="CI46" s="50" t="s">
        <v>424</v>
      </c>
      <c r="CJ46" s="50" t="s">
        <v>424</v>
      </c>
      <c r="CK46" s="50">
        <v>10</v>
      </c>
      <c r="CL46" s="50">
        <v>5</v>
      </c>
      <c r="CM46" s="50" t="s">
        <v>424</v>
      </c>
      <c r="CN46" s="50" t="s">
        <v>424</v>
      </c>
      <c r="CO46" s="50" t="s">
        <v>424</v>
      </c>
      <c r="CP46" s="50" t="s">
        <v>424</v>
      </c>
      <c r="CQ46" s="50">
        <v>2</v>
      </c>
      <c r="CR46" s="50" t="s">
        <v>424</v>
      </c>
      <c r="CS46" s="50" t="s">
        <v>424</v>
      </c>
      <c r="DX46" s="58" t="s">
        <v>167</v>
      </c>
      <c r="DY46" s="60">
        <v>3</v>
      </c>
      <c r="DZ46" s="60" t="s">
        <v>424</v>
      </c>
      <c r="EA46" s="60" t="s">
        <v>424</v>
      </c>
      <c r="EB46" s="60">
        <v>3</v>
      </c>
      <c r="EC46" s="60" t="s">
        <v>424</v>
      </c>
      <c r="ED46" s="60" t="s">
        <v>424</v>
      </c>
      <c r="EE46" s="60" t="s">
        <v>424</v>
      </c>
      <c r="EF46" s="60">
        <v>1</v>
      </c>
      <c r="EG46" s="60" t="s">
        <v>424</v>
      </c>
      <c r="EH46" s="60" t="s">
        <v>424</v>
      </c>
      <c r="EI46" s="60" t="s">
        <v>424</v>
      </c>
      <c r="EJ46" s="60" t="s">
        <v>424</v>
      </c>
      <c r="EQ46" s="62"/>
    </row>
    <row r="47" spans="15:147" x14ac:dyDescent="0.25">
      <c r="O47" s="61" t="s">
        <v>177</v>
      </c>
      <c r="P47" s="60" t="s">
        <v>424</v>
      </c>
      <c r="Q47" s="60" t="s">
        <v>424</v>
      </c>
      <c r="R47" s="60">
        <v>7</v>
      </c>
      <c r="S47" s="60">
        <v>7</v>
      </c>
      <c r="T47" s="60" t="s">
        <v>424</v>
      </c>
      <c r="U47" s="60" t="s">
        <v>424</v>
      </c>
      <c r="V47" s="60" t="s">
        <v>424</v>
      </c>
      <c r="W47" s="60">
        <v>2</v>
      </c>
      <c r="X47" s="60" t="s">
        <v>424</v>
      </c>
      <c r="Y47" s="60" t="s">
        <v>424</v>
      </c>
      <c r="Z47" s="50" t="s">
        <v>424</v>
      </c>
      <c r="AA47" s="50" t="s">
        <v>424</v>
      </c>
      <c r="AD47" s="62"/>
      <c r="AF47" s="19"/>
      <c r="AH47" s="19"/>
      <c r="CG47" s="58" t="s">
        <v>138</v>
      </c>
      <c r="CH47" s="60" t="s">
        <v>424</v>
      </c>
      <c r="CI47" s="60" t="s">
        <v>424</v>
      </c>
      <c r="CJ47" s="60" t="s">
        <v>424</v>
      </c>
      <c r="CK47" s="60">
        <v>15</v>
      </c>
      <c r="CL47" s="60">
        <v>5</v>
      </c>
      <c r="CM47" s="60" t="s">
        <v>424</v>
      </c>
      <c r="CN47" s="60" t="s">
        <v>424</v>
      </c>
      <c r="CO47" s="60">
        <v>2</v>
      </c>
      <c r="CP47" s="60" t="s">
        <v>424</v>
      </c>
      <c r="CQ47" s="60">
        <v>2</v>
      </c>
      <c r="CR47" s="60" t="s">
        <v>424</v>
      </c>
      <c r="CS47" s="60" t="s">
        <v>424</v>
      </c>
      <c r="DX47" s="58" t="s">
        <v>173</v>
      </c>
      <c r="DY47" s="60">
        <v>3</v>
      </c>
      <c r="DZ47" s="60" t="s">
        <v>424</v>
      </c>
      <c r="EA47" s="60" t="s">
        <v>424</v>
      </c>
      <c r="EB47" s="60">
        <v>3</v>
      </c>
      <c r="EC47" s="60" t="s">
        <v>424</v>
      </c>
      <c r="ED47" s="60" t="s">
        <v>424</v>
      </c>
      <c r="EE47" s="60">
        <v>1</v>
      </c>
      <c r="EF47" s="60" t="s">
        <v>424</v>
      </c>
      <c r="EG47" s="60" t="s">
        <v>424</v>
      </c>
      <c r="EH47" s="60" t="s">
        <v>424</v>
      </c>
      <c r="EI47" s="60" t="s">
        <v>424</v>
      </c>
      <c r="EJ47" s="60" t="s">
        <v>424</v>
      </c>
    </row>
    <row r="48" spans="15:147" x14ac:dyDescent="0.25">
      <c r="O48" s="61" t="s">
        <v>16</v>
      </c>
      <c r="P48" s="60">
        <v>3</v>
      </c>
      <c r="Q48" s="60" t="s">
        <v>424</v>
      </c>
      <c r="R48" s="60">
        <v>6</v>
      </c>
      <c r="S48" s="60">
        <v>6</v>
      </c>
      <c r="T48" s="60" t="s">
        <v>424</v>
      </c>
      <c r="U48" s="60" t="s">
        <v>424</v>
      </c>
      <c r="V48" s="60">
        <v>1</v>
      </c>
      <c r="W48" s="60">
        <v>1</v>
      </c>
      <c r="X48" s="60" t="s">
        <v>424</v>
      </c>
      <c r="Y48" s="60" t="s">
        <v>424</v>
      </c>
      <c r="Z48" s="50" t="s">
        <v>424</v>
      </c>
      <c r="AA48" s="50" t="s">
        <v>424</v>
      </c>
      <c r="AD48" s="62"/>
      <c r="AF48" s="19"/>
      <c r="AH48" s="19"/>
      <c r="CG48" s="58" t="s">
        <v>29</v>
      </c>
      <c r="CH48" s="60" t="s">
        <v>424</v>
      </c>
      <c r="CI48" s="60" t="s">
        <v>424</v>
      </c>
      <c r="CJ48" s="60" t="s">
        <v>424</v>
      </c>
      <c r="CK48" s="60">
        <v>15</v>
      </c>
      <c r="CL48" s="60">
        <v>5</v>
      </c>
      <c r="CM48" s="60" t="s">
        <v>424</v>
      </c>
      <c r="CN48" s="60">
        <v>1</v>
      </c>
      <c r="CO48" s="60">
        <v>1</v>
      </c>
      <c r="CP48" s="60" t="s">
        <v>424</v>
      </c>
      <c r="CQ48" s="60">
        <v>1</v>
      </c>
      <c r="CR48" s="60" t="s">
        <v>424</v>
      </c>
      <c r="CS48" s="60" t="s">
        <v>424</v>
      </c>
      <c r="DX48" s="58" t="s">
        <v>145</v>
      </c>
      <c r="DY48" s="60" t="s">
        <v>424</v>
      </c>
      <c r="DZ48" s="60" t="s">
        <v>424</v>
      </c>
      <c r="EA48" s="60">
        <v>5</v>
      </c>
      <c r="EB48" s="60">
        <v>10</v>
      </c>
      <c r="EC48" s="60" t="s">
        <v>424</v>
      </c>
      <c r="ED48" s="60" t="s">
        <v>424</v>
      </c>
      <c r="EE48" s="60">
        <v>2</v>
      </c>
      <c r="EF48" s="60">
        <v>2</v>
      </c>
      <c r="EG48" s="60" t="s">
        <v>424</v>
      </c>
      <c r="EH48" s="60" t="s">
        <v>424</v>
      </c>
      <c r="EI48" s="60" t="s">
        <v>424</v>
      </c>
      <c r="EJ48" s="60" t="s">
        <v>424</v>
      </c>
    </row>
    <row r="49" spans="15:140" x14ac:dyDescent="0.25">
      <c r="O49" s="61" t="s">
        <v>143</v>
      </c>
      <c r="P49" s="60">
        <v>3</v>
      </c>
      <c r="Q49" s="60" t="s">
        <v>424</v>
      </c>
      <c r="R49" s="60">
        <v>6</v>
      </c>
      <c r="S49" s="60">
        <v>6</v>
      </c>
      <c r="T49" s="60" t="s">
        <v>424</v>
      </c>
      <c r="U49" s="60" t="s">
        <v>424</v>
      </c>
      <c r="V49" s="60" t="s">
        <v>424</v>
      </c>
      <c r="W49" s="60" t="s">
        <v>424</v>
      </c>
      <c r="X49" s="60">
        <v>1</v>
      </c>
      <c r="Y49" s="60" t="s">
        <v>424</v>
      </c>
      <c r="Z49" s="50" t="s">
        <v>424</v>
      </c>
      <c r="AA49" s="50" t="s">
        <v>424</v>
      </c>
      <c r="AD49" s="62"/>
      <c r="AF49" s="19"/>
      <c r="AH49" s="19"/>
      <c r="CG49" s="58" t="s">
        <v>64</v>
      </c>
      <c r="CH49" s="60" t="s">
        <v>424</v>
      </c>
      <c r="CI49" s="60" t="s">
        <v>424</v>
      </c>
      <c r="CJ49" s="60" t="s">
        <v>424</v>
      </c>
      <c r="CK49" s="60">
        <v>18</v>
      </c>
      <c r="CL49" s="60">
        <v>6</v>
      </c>
      <c r="CM49" s="60" t="s">
        <v>424</v>
      </c>
      <c r="CN49" s="60">
        <v>4</v>
      </c>
      <c r="CO49" s="60" t="s">
        <v>424</v>
      </c>
      <c r="CP49" s="60" t="s">
        <v>424</v>
      </c>
      <c r="CQ49" s="60" t="s">
        <v>424</v>
      </c>
      <c r="CR49" s="60" t="s">
        <v>424</v>
      </c>
      <c r="CS49" s="60" t="s">
        <v>424</v>
      </c>
      <c r="DX49" s="58" t="s">
        <v>154</v>
      </c>
      <c r="DY49" s="60">
        <v>10</v>
      </c>
      <c r="DZ49" s="60" t="s">
        <v>424</v>
      </c>
      <c r="EA49" s="60">
        <v>5</v>
      </c>
      <c r="EB49" s="60" t="s">
        <v>424</v>
      </c>
      <c r="EC49" s="60" t="s">
        <v>424</v>
      </c>
      <c r="ED49" s="60" t="s">
        <v>424</v>
      </c>
      <c r="EE49" s="60">
        <v>2</v>
      </c>
      <c r="EF49" s="60">
        <v>2</v>
      </c>
      <c r="EG49" s="60" t="s">
        <v>424</v>
      </c>
      <c r="EH49" s="60" t="s">
        <v>424</v>
      </c>
      <c r="EI49" s="60" t="s">
        <v>424</v>
      </c>
      <c r="EJ49" s="60" t="s">
        <v>424</v>
      </c>
    </row>
    <row r="50" spans="15:140" x14ac:dyDescent="0.25">
      <c r="O50" s="57" t="s">
        <v>17</v>
      </c>
      <c r="P50" s="60" t="s">
        <v>424</v>
      </c>
      <c r="Q50" s="60" t="s">
        <v>424</v>
      </c>
      <c r="R50" s="60">
        <v>12</v>
      </c>
      <c r="S50" s="60">
        <v>12</v>
      </c>
      <c r="T50" s="60" t="s">
        <v>424</v>
      </c>
      <c r="U50" s="60" t="s">
        <v>424</v>
      </c>
      <c r="V50" s="60" t="s">
        <v>424</v>
      </c>
      <c r="W50" s="60" t="s">
        <v>424</v>
      </c>
      <c r="X50" s="60" t="s">
        <v>424</v>
      </c>
      <c r="Y50" s="60" t="s">
        <v>424</v>
      </c>
      <c r="Z50" s="50" t="s">
        <v>424</v>
      </c>
      <c r="AA50" s="50" t="s">
        <v>424</v>
      </c>
      <c r="AD50" s="19"/>
      <c r="AF50" s="19"/>
      <c r="AH50" s="19"/>
      <c r="CG50" s="58" t="s">
        <v>105</v>
      </c>
      <c r="CH50" s="60" t="s">
        <v>424</v>
      </c>
      <c r="CI50" s="60">
        <v>7</v>
      </c>
      <c r="CJ50" s="60" t="s">
        <v>424</v>
      </c>
      <c r="CK50" s="60" t="s">
        <v>424</v>
      </c>
      <c r="CL50" s="60">
        <v>7</v>
      </c>
      <c r="CM50" s="60" t="s">
        <v>424</v>
      </c>
      <c r="CN50" s="60" t="s">
        <v>424</v>
      </c>
      <c r="CO50" s="60">
        <v>3</v>
      </c>
      <c r="CP50" s="60" t="s">
        <v>424</v>
      </c>
      <c r="CQ50" s="60" t="s">
        <v>424</v>
      </c>
      <c r="CR50" s="60" t="s">
        <v>424</v>
      </c>
      <c r="CS50" s="60" t="s">
        <v>424</v>
      </c>
      <c r="DX50" s="58" t="s">
        <v>201</v>
      </c>
      <c r="DY50" s="60" t="s">
        <v>424</v>
      </c>
      <c r="DZ50" s="60" t="s">
        <v>424</v>
      </c>
      <c r="EA50" s="60" t="s">
        <v>424</v>
      </c>
      <c r="EB50" s="60" t="s">
        <v>424</v>
      </c>
      <c r="EC50" s="60" t="s">
        <v>424</v>
      </c>
      <c r="ED50" s="60" t="s">
        <v>424</v>
      </c>
      <c r="EE50" s="60" t="s">
        <v>424</v>
      </c>
      <c r="EF50" s="60" t="s">
        <v>424</v>
      </c>
      <c r="EG50" s="60" t="s">
        <v>424</v>
      </c>
      <c r="EH50" s="60" t="s">
        <v>424</v>
      </c>
      <c r="EI50" s="60">
        <v>1</v>
      </c>
      <c r="EJ50" s="60" t="s">
        <v>424</v>
      </c>
    </row>
    <row r="51" spans="15:140" x14ac:dyDescent="0.25">
      <c r="O51" s="57" t="s">
        <v>71</v>
      </c>
      <c r="P51" s="60" t="s">
        <v>424</v>
      </c>
      <c r="Q51" s="60" t="s">
        <v>424</v>
      </c>
      <c r="R51" s="60">
        <v>8</v>
      </c>
      <c r="S51" s="60">
        <v>8</v>
      </c>
      <c r="T51" s="60" t="s">
        <v>424</v>
      </c>
      <c r="U51" s="60" t="s">
        <v>424</v>
      </c>
      <c r="V51" s="60" t="s">
        <v>424</v>
      </c>
      <c r="W51" s="60">
        <v>2</v>
      </c>
      <c r="X51" s="60" t="s">
        <v>424</v>
      </c>
      <c r="Y51" s="60">
        <v>1</v>
      </c>
      <c r="Z51" s="50" t="s">
        <v>424</v>
      </c>
      <c r="AA51" s="50" t="s">
        <v>424</v>
      </c>
      <c r="AD51" s="62"/>
      <c r="AF51" s="19"/>
      <c r="AH51" s="19"/>
      <c r="DX51" s="58" t="s">
        <v>212</v>
      </c>
      <c r="DY51" s="60" t="s">
        <v>424</v>
      </c>
      <c r="DZ51" s="60">
        <v>8</v>
      </c>
      <c r="EA51" s="60" t="s">
        <v>424</v>
      </c>
      <c r="EB51" s="60" t="s">
        <v>424</v>
      </c>
      <c r="EC51" s="60" t="s">
        <v>424</v>
      </c>
      <c r="ED51" s="60" t="s">
        <v>424</v>
      </c>
      <c r="EE51" s="60" t="s">
        <v>424</v>
      </c>
      <c r="EF51" s="60">
        <v>2</v>
      </c>
      <c r="EG51" s="60" t="s">
        <v>424</v>
      </c>
      <c r="EH51" s="60">
        <v>2</v>
      </c>
      <c r="EI51" s="60" t="s">
        <v>424</v>
      </c>
      <c r="EJ51" s="60" t="s">
        <v>424</v>
      </c>
    </row>
    <row r="52" spans="15:140" x14ac:dyDescent="0.25">
      <c r="O52" s="57" t="s">
        <v>28</v>
      </c>
      <c r="P52" s="60">
        <v>4</v>
      </c>
      <c r="Q52" s="60" t="s">
        <v>424</v>
      </c>
      <c r="R52" s="60">
        <v>8</v>
      </c>
      <c r="S52" s="60">
        <v>8</v>
      </c>
      <c r="T52" s="60" t="s">
        <v>424</v>
      </c>
      <c r="U52" s="60" t="s">
        <v>424</v>
      </c>
      <c r="V52" s="60" t="s">
        <v>424</v>
      </c>
      <c r="W52" s="60" t="s">
        <v>424</v>
      </c>
      <c r="X52" s="60" t="s">
        <v>424</v>
      </c>
      <c r="Y52" s="50">
        <v>3</v>
      </c>
      <c r="Z52" s="50" t="s">
        <v>424</v>
      </c>
      <c r="AA52" s="50" t="s">
        <v>424</v>
      </c>
      <c r="AD52" s="62"/>
      <c r="AF52" s="19"/>
      <c r="AH52" s="19"/>
      <c r="DX52" s="58" t="s">
        <v>228</v>
      </c>
      <c r="DY52" s="50" t="s">
        <v>424</v>
      </c>
      <c r="DZ52" s="50">
        <v>7</v>
      </c>
      <c r="EA52" s="50" t="s">
        <v>424</v>
      </c>
      <c r="EB52" s="50" t="s">
        <v>424</v>
      </c>
      <c r="EC52" s="50">
        <v>7</v>
      </c>
      <c r="ED52" s="50" t="s">
        <v>424</v>
      </c>
      <c r="EE52" s="50" t="s">
        <v>424</v>
      </c>
      <c r="EF52" s="50" t="s">
        <v>424</v>
      </c>
      <c r="EG52" s="50" t="s">
        <v>424</v>
      </c>
      <c r="EH52" s="50" t="s">
        <v>424</v>
      </c>
      <c r="EI52" s="50" t="s">
        <v>424</v>
      </c>
      <c r="EJ52" s="50" t="s">
        <v>424</v>
      </c>
    </row>
    <row r="53" spans="15:140" x14ac:dyDescent="0.25">
      <c r="O53" s="58" t="s">
        <v>160</v>
      </c>
      <c r="P53" s="60" t="s">
        <v>424</v>
      </c>
      <c r="Q53" s="60" t="s">
        <v>424</v>
      </c>
      <c r="R53" s="60">
        <v>10</v>
      </c>
      <c r="S53" s="60">
        <v>10</v>
      </c>
      <c r="T53" s="60" t="s">
        <v>424</v>
      </c>
      <c r="U53" s="60" t="s">
        <v>424</v>
      </c>
      <c r="V53" s="60" t="s">
        <v>424</v>
      </c>
      <c r="W53" s="60" t="s">
        <v>424</v>
      </c>
      <c r="X53" s="60" t="s">
        <v>424</v>
      </c>
      <c r="Y53" s="60">
        <v>2</v>
      </c>
      <c r="Z53" s="50">
        <v>2</v>
      </c>
      <c r="AA53" s="50" t="s">
        <v>424</v>
      </c>
      <c r="AD53" s="19"/>
      <c r="AF53" s="19"/>
      <c r="AH53" s="19"/>
      <c r="DX53" s="58" t="s">
        <v>244</v>
      </c>
      <c r="DY53" s="50">
        <v>10</v>
      </c>
      <c r="DZ53" s="50" t="s">
        <v>424</v>
      </c>
      <c r="EA53" s="50" t="s">
        <v>424</v>
      </c>
      <c r="EB53" s="50">
        <v>10</v>
      </c>
      <c r="EC53" s="50" t="s">
        <v>424</v>
      </c>
      <c r="ED53" s="50" t="s">
        <v>424</v>
      </c>
      <c r="EE53" s="50" t="s">
        <v>424</v>
      </c>
      <c r="EF53" s="50">
        <v>10</v>
      </c>
      <c r="EG53" s="50" t="s">
        <v>424</v>
      </c>
      <c r="EH53" s="50" t="s">
        <v>424</v>
      </c>
      <c r="EI53" s="50">
        <v>10</v>
      </c>
      <c r="EJ53" s="50" t="s">
        <v>424</v>
      </c>
    </row>
    <row r="54" spans="15:140" x14ac:dyDescent="0.25">
      <c r="O54" s="58" t="s">
        <v>181</v>
      </c>
      <c r="P54" s="60" t="s">
        <v>424</v>
      </c>
      <c r="Q54" s="60" t="s">
        <v>424</v>
      </c>
      <c r="R54" s="60">
        <v>10</v>
      </c>
      <c r="S54" s="60">
        <v>10</v>
      </c>
      <c r="T54" s="60" t="s">
        <v>424</v>
      </c>
      <c r="U54" s="60" t="s">
        <v>424</v>
      </c>
      <c r="V54" s="60" t="s">
        <v>424</v>
      </c>
      <c r="W54" s="60">
        <v>2</v>
      </c>
      <c r="X54" s="60">
        <v>2</v>
      </c>
      <c r="Y54" s="60" t="s">
        <v>424</v>
      </c>
      <c r="Z54" s="50" t="s">
        <v>424</v>
      </c>
      <c r="AA54" s="50" t="s">
        <v>424</v>
      </c>
    </row>
    <row r="55" spans="15:140" x14ac:dyDescent="0.25">
      <c r="O55" s="58" t="s">
        <v>431</v>
      </c>
      <c r="P55" s="50" t="s">
        <v>424</v>
      </c>
      <c r="Q55" s="50">
        <v>5</v>
      </c>
      <c r="R55" s="50" t="s">
        <v>424</v>
      </c>
      <c r="S55" s="50">
        <v>5</v>
      </c>
      <c r="T55" s="50" t="s">
        <v>424</v>
      </c>
      <c r="U55" s="50" t="s">
        <v>424</v>
      </c>
      <c r="V55" s="50" t="s">
        <v>424</v>
      </c>
      <c r="W55" s="50" t="s">
        <v>424</v>
      </c>
      <c r="X55" s="50">
        <v>3</v>
      </c>
      <c r="Y55" s="50" t="s">
        <v>424</v>
      </c>
      <c r="Z55" s="50" t="s">
        <v>424</v>
      </c>
      <c r="AA55" s="50" t="s">
        <v>424</v>
      </c>
    </row>
  </sheetData>
  <sheetProtection algorithmName="SHA-512" hashValue="8eecdytjQoIiRQssqAsT69NuYfCYv0kHt9iAP8mZD3G2Gm2OSJmn4+alVTafFp+y6z50YCCXyk91e8peYaU8IQ==" saltValue="z7ibVhlWDWVJvYxdjDjUVA==" spinCount="100000" sheet="1" objects="1" scenarios="1" selectLockedCells="1"/>
  <mergeCells count="1">
    <mergeCell ref="EM1:EO1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6"/>
  <sheetViews>
    <sheetView workbookViewId="0">
      <selection activeCell="I1" sqref="I1"/>
    </sheetView>
  </sheetViews>
  <sheetFormatPr defaultColWidth="9" defaultRowHeight="13.8" x14ac:dyDescent="0.25"/>
  <cols>
    <col min="1" max="1" width="10.44140625" customWidth="1"/>
    <col min="2" max="3" width="5.5546875" customWidth="1"/>
    <col min="4" max="5" width="7.5546875" customWidth="1"/>
    <col min="6" max="6" width="16.109375" customWidth="1"/>
    <col min="7" max="7" width="18.33203125" customWidth="1"/>
    <col min="8" max="8" width="46.77734375" customWidth="1"/>
  </cols>
  <sheetData>
    <row r="1" spans="1:8" ht="15.6" x14ac:dyDescent="0.25">
      <c r="A1" s="27"/>
      <c r="B1" s="28" t="s">
        <v>432</v>
      </c>
      <c r="C1" s="29" t="s">
        <v>433</v>
      </c>
      <c r="D1" s="29" t="s">
        <v>434</v>
      </c>
      <c r="E1" s="29" t="s">
        <v>11</v>
      </c>
      <c r="F1" s="29" t="s">
        <v>435</v>
      </c>
      <c r="G1" s="30" t="s">
        <v>7</v>
      </c>
      <c r="H1" s="31" t="s">
        <v>436</v>
      </c>
    </row>
    <row r="2" spans="1:8" ht="15.6" x14ac:dyDescent="0.25">
      <c r="A2" s="32" t="s">
        <v>437</v>
      </c>
      <c r="B2" s="33">
        <v>7</v>
      </c>
      <c r="C2" s="34">
        <v>6</v>
      </c>
      <c r="D2" s="34">
        <v>200</v>
      </c>
      <c r="E2" s="34">
        <v>5</v>
      </c>
      <c r="F2" s="35" t="s">
        <v>13</v>
      </c>
      <c r="G2" s="34" t="s">
        <v>22</v>
      </c>
      <c r="H2" s="36" t="s">
        <v>438</v>
      </c>
    </row>
    <row r="3" spans="1:8" ht="15.6" x14ac:dyDescent="0.25">
      <c r="A3" s="37" t="s">
        <v>439</v>
      </c>
      <c r="B3" s="38">
        <v>6</v>
      </c>
      <c r="C3" s="39">
        <v>4</v>
      </c>
      <c r="D3" s="39">
        <v>200</v>
      </c>
      <c r="E3" s="39">
        <v>10</v>
      </c>
      <c r="F3" s="40" t="s">
        <v>23</v>
      </c>
      <c r="G3" s="39" t="s">
        <v>32</v>
      </c>
      <c r="H3" s="41" t="s">
        <v>440</v>
      </c>
    </row>
    <row r="4" spans="1:8" ht="15.6" x14ac:dyDescent="0.25">
      <c r="A4" s="37" t="s">
        <v>441</v>
      </c>
      <c r="B4" s="38">
        <v>4</v>
      </c>
      <c r="C4" s="39">
        <v>6</v>
      </c>
      <c r="D4" s="39">
        <v>260</v>
      </c>
      <c r="E4" s="39">
        <v>0</v>
      </c>
      <c r="F4" s="40" t="s">
        <v>33</v>
      </c>
      <c r="G4" s="39" t="s">
        <v>40</v>
      </c>
      <c r="H4" s="41" t="s">
        <v>442</v>
      </c>
    </row>
    <row r="5" spans="1:8" ht="15.6" x14ac:dyDescent="0.25">
      <c r="A5" s="37" t="s">
        <v>443</v>
      </c>
      <c r="B5" s="38">
        <v>5</v>
      </c>
      <c r="C5" s="39">
        <v>5</v>
      </c>
      <c r="D5" s="39">
        <v>200</v>
      </c>
      <c r="E5" s="39">
        <v>10</v>
      </c>
      <c r="F5" s="40" t="s">
        <v>41</v>
      </c>
      <c r="G5" s="39" t="s">
        <v>48</v>
      </c>
      <c r="H5" s="41" t="s">
        <v>444</v>
      </c>
    </row>
    <row r="6" spans="1:8" ht="15.6" x14ac:dyDescent="0.25">
      <c r="A6" s="37" t="s">
        <v>445</v>
      </c>
      <c r="B6" s="38">
        <v>6</v>
      </c>
      <c r="C6" s="39">
        <v>6</v>
      </c>
      <c r="D6" s="39">
        <v>200</v>
      </c>
      <c r="E6" s="39">
        <v>5</v>
      </c>
      <c r="F6" s="40" t="s">
        <v>49</v>
      </c>
      <c r="G6" s="39" t="s">
        <v>58</v>
      </c>
      <c r="H6" s="41" t="s">
        <v>446</v>
      </c>
    </row>
    <row r="7" spans="1:8" ht="15.6" x14ac:dyDescent="0.25">
      <c r="A7" s="37" t="s">
        <v>447</v>
      </c>
      <c r="B7" s="38">
        <v>6</v>
      </c>
      <c r="C7" s="39">
        <v>6</v>
      </c>
      <c r="D7" s="39">
        <v>200</v>
      </c>
      <c r="E7" s="39">
        <v>5</v>
      </c>
      <c r="F7" s="40" t="s">
        <v>59</v>
      </c>
      <c r="G7" s="39" t="s">
        <v>66</v>
      </c>
      <c r="H7" s="41" t="s">
        <v>448</v>
      </c>
    </row>
    <row r="8" spans="1:8" ht="15.6" x14ac:dyDescent="0.25">
      <c r="A8" s="37" t="s">
        <v>449</v>
      </c>
      <c r="B8" s="38">
        <v>4</v>
      </c>
      <c r="C8" s="39">
        <v>5</v>
      </c>
      <c r="D8" s="39">
        <v>140</v>
      </c>
      <c r="E8" s="39">
        <v>5</v>
      </c>
      <c r="F8" s="40" t="s">
        <v>67</v>
      </c>
      <c r="G8" s="39" t="s">
        <v>75</v>
      </c>
      <c r="H8" s="41" t="s">
        <v>450</v>
      </c>
    </row>
    <row r="9" spans="1:8" ht="15.6" x14ac:dyDescent="0.25">
      <c r="A9" s="37" t="s">
        <v>451</v>
      </c>
      <c r="B9" s="38">
        <v>2</v>
      </c>
      <c r="C9" s="39">
        <v>9</v>
      </c>
      <c r="D9" s="39">
        <v>140</v>
      </c>
      <c r="E9" s="39">
        <v>0</v>
      </c>
      <c r="F9" s="40" t="s">
        <v>76</v>
      </c>
      <c r="G9" s="39" t="s">
        <v>86</v>
      </c>
      <c r="H9" s="41" t="s">
        <v>452</v>
      </c>
    </row>
    <row r="10" spans="1:8" ht="15.6" x14ac:dyDescent="0.25">
      <c r="A10" s="37" t="s">
        <v>453</v>
      </c>
      <c r="B10" s="38">
        <v>6</v>
      </c>
      <c r="C10" s="39">
        <v>5</v>
      </c>
      <c r="D10" s="39">
        <v>200</v>
      </c>
      <c r="E10" s="39">
        <v>5</v>
      </c>
      <c r="F10" s="40" t="s">
        <v>89</v>
      </c>
      <c r="G10" s="39" t="s">
        <v>98</v>
      </c>
      <c r="H10" s="41" t="s">
        <v>454</v>
      </c>
    </row>
    <row r="11" spans="1:8" ht="15.6" x14ac:dyDescent="0.25">
      <c r="A11" s="37" t="s">
        <v>455</v>
      </c>
      <c r="B11" s="38">
        <v>12</v>
      </c>
      <c r="C11" s="39">
        <v>2</v>
      </c>
      <c r="D11" s="39">
        <v>140</v>
      </c>
      <c r="E11" s="39">
        <v>5</v>
      </c>
      <c r="F11" s="40" t="s">
        <v>100</v>
      </c>
      <c r="G11" s="39" t="s">
        <v>106</v>
      </c>
      <c r="H11" s="41" t="s">
        <v>456</v>
      </c>
    </row>
    <row r="12" spans="1:8" ht="15.6" x14ac:dyDescent="0.25">
      <c r="A12" s="37" t="s">
        <v>457</v>
      </c>
      <c r="B12" s="38">
        <v>4</v>
      </c>
      <c r="C12" s="39">
        <v>6</v>
      </c>
      <c r="D12" s="39">
        <v>220</v>
      </c>
      <c r="E12" s="39">
        <v>0</v>
      </c>
      <c r="F12" s="40" t="s">
        <v>107</v>
      </c>
      <c r="G12" s="39" t="s">
        <v>114</v>
      </c>
      <c r="H12" s="41" t="s">
        <v>458</v>
      </c>
    </row>
    <row r="13" spans="1:8" ht="15.6" x14ac:dyDescent="0.25">
      <c r="A13" s="37" t="s">
        <v>459</v>
      </c>
      <c r="B13" s="38">
        <v>7</v>
      </c>
      <c r="C13" s="39">
        <v>4</v>
      </c>
      <c r="D13" s="39">
        <v>150</v>
      </c>
      <c r="E13" s="39">
        <v>5</v>
      </c>
      <c r="F13" s="40" t="s">
        <v>116</v>
      </c>
      <c r="G13" s="39" t="s">
        <v>124</v>
      </c>
      <c r="H13" s="41" t="s">
        <v>460</v>
      </c>
    </row>
    <row r="14" spans="1:8" ht="15.6" x14ac:dyDescent="0.25">
      <c r="A14" s="37" t="s">
        <v>461</v>
      </c>
      <c r="B14" s="38">
        <v>4</v>
      </c>
      <c r="C14" s="39">
        <v>7</v>
      </c>
      <c r="D14" s="39">
        <v>200</v>
      </c>
      <c r="E14" s="39">
        <v>0</v>
      </c>
      <c r="F14" s="40" t="s">
        <v>125</v>
      </c>
      <c r="G14" s="39" t="s">
        <v>131</v>
      </c>
      <c r="H14" s="41" t="s">
        <v>462</v>
      </c>
    </row>
    <row r="15" spans="1:8" ht="15.6" x14ac:dyDescent="0.25">
      <c r="A15" s="42" t="s">
        <v>463</v>
      </c>
      <c r="B15" s="43">
        <v>10</v>
      </c>
      <c r="C15" s="44">
        <v>4</v>
      </c>
      <c r="D15" s="44">
        <v>170</v>
      </c>
      <c r="E15" s="44">
        <v>5</v>
      </c>
      <c r="F15" s="45" t="s">
        <v>132</v>
      </c>
      <c r="G15" s="44" t="s">
        <v>139</v>
      </c>
      <c r="H15" s="46" t="s">
        <v>464</v>
      </c>
    </row>
    <row r="16" spans="1:8" ht="15.6" x14ac:dyDescent="0.25">
      <c r="A16" s="47" t="s">
        <v>465</v>
      </c>
      <c r="B16" s="48">
        <v>4</v>
      </c>
      <c r="C16" s="48">
        <v>6</v>
      </c>
      <c r="D16" s="48">
        <v>260</v>
      </c>
      <c r="E16" s="48">
        <v>0</v>
      </c>
      <c r="F16" s="48" t="s">
        <v>140</v>
      </c>
      <c r="G16" s="48" t="s">
        <v>146</v>
      </c>
      <c r="H16" s="49" t="s">
        <v>466</v>
      </c>
    </row>
  </sheetData>
  <sheetProtection algorithmName="SHA-512" hashValue="VPVSbA/PADdOFgflFtpZaE9BJRdmzhb9BjckUDGrH1ZM0F+Xd2KpbeBA3+u8ZvuBfIUyQKVoqeo0YTsUJIW+xQ==" saltValue="lSUebD4++c3jL8WlRTfJKQ==" spinCount="100000" sheet="1" objects="1" scenarios="1" selectLockedCells="1"/>
  <phoneticPr fontId="26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6"/>
  <sheetViews>
    <sheetView tabSelected="1" workbookViewId="0">
      <selection activeCell="E7" sqref="E7"/>
    </sheetView>
  </sheetViews>
  <sheetFormatPr defaultColWidth="8.88671875" defaultRowHeight="13.8" x14ac:dyDescent="0.25"/>
  <cols>
    <col min="1" max="1" width="17.77734375" style="26" customWidth="1"/>
    <col min="2" max="2" width="20.21875" style="26" customWidth="1"/>
    <col min="3" max="3" width="17.77734375" style="26" customWidth="1"/>
    <col min="4" max="4" width="19.44140625" style="26" customWidth="1"/>
    <col min="5" max="5" width="12.88671875" style="26" customWidth="1"/>
    <col min="6" max="6" width="15.33203125" style="26" customWidth="1"/>
    <col min="7" max="10" width="17.77734375" style="26" customWidth="1"/>
    <col min="11" max="12" width="20.21875" style="26" customWidth="1"/>
    <col min="13" max="14" width="22.6640625" style="26" customWidth="1"/>
    <col min="15" max="15" width="15.33203125" style="26" customWidth="1"/>
    <col min="16" max="17" width="17.77734375" style="26" customWidth="1"/>
    <col min="18" max="18" width="20.21875" style="26" customWidth="1"/>
    <col min="19" max="19" width="10.44140625" style="26" customWidth="1"/>
    <col min="20" max="16384" width="8.88671875" style="26"/>
  </cols>
  <sheetData>
    <row r="1" spans="1:19" ht="15" customHeight="1" x14ac:dyDescent="0.25">
      <c r="A1" s="122" t="s">
        <v>467</v>
      </c>
      <c r="B1" s="123"/>
      <c r="C1" s="123"/>
      <c r="D1" s="123"/>
      <c r="E1" s="124"/>
      <c r="F1" s="125" t="s">
        <v>468</v>
      </c>
      <c r="G1" s="126"/>
      <c r="H1" s="127"/>
      <c r="I1" s="128" t="s">
        <v>469</v>
      </c>
      <c r="J1" s="129"/>
      <c r="K1" s="130"/>
      <c r="L1" s="131" t="s">
        <v>470</v>
      </c>
      <c r="M1" s="132"/>
      <c r="N1" s="84" t="s">
        <v>471</v>
      </c>
      <c r="O1" s="133" t="s">
        <v>472</v>
      </c>
      <c r="P1" s="134"/>
      <c r="Q1" s="85" t="s">
        <v>6</v>
      </c>
      <c r="R1" s="86" t="s">
        <v>7</v>
      </c>
      <c r="S1" s="87" t="s">
        <v>473</v>
      </c>
    </row>
    <row r="2" spans="1:19" ht="16.2" x14ac:dyDescent="0.25">
      <c r="A2" s="88" t="s">
        <v>13</v>
      </c>
      <c r="B2" s="88" t="s">
        <v>213</v>
      </c>
      <c r="C2" s="88" t="s">
        <v>502</v>
      </c>
      <c r="D2" s="88" t="s">
        <v>367</v>
      </c>
      <c r="E2" s="88" t="s">
        <v>394</v>
      </c>
      <c r="F2" s="89" t="s">
        <v>14</v>
      </c>
      <c r="G2" s="90" t="s">
        <v>214</v>
      </c>
      <c r="H2" s="90" t="s">
        <v>320</v>
      </c>
      <c r="I2" s="89" t="s">
        <v>15</v>
      </c>
      <c r="J2" s="90" t="s">
        <v>215</v>
      </c>
      <c r="K2" s="90" t="s">
        <v>321</v>
      </c>
      <c r="L2" s="89" t="s">
        <v>16</v>
      </c>
      <c r="M2" s="90" t="s">
        <v>216</v>
      </c>
      <c r="N2" s="89" t="s">
        <v>17</v>
      </c>
      <c r="O2" s="89" t="s">
        <v>18</v>
      </c>
      <c r="P2" s="90" t="s">
        <v>217</v>
      </c>
      <c r="Q2" s="91" t="s">
        <v>21</v>
      </c>
      <c r="R2" s="89" t="s">
        <v>22</v>
      </c>
      <c r="S2" s="92" t="s">
        <v>437</v>
      </c>
    </row>
    <row r="3" spans="1:19" ht="16.2" x14ac:dyDescent="0.25">
      <c r="A3" s="88" t="s">
        <v>23</v>
      </c>
      <c r="B3" s="88" t="s">
        <v>218</v>
      </c>
      <c r="C3" s="88" t="s">
        <v>324</v>
      </c>
      <c r="D3" s="88" t="s">
        <v>368</v>
      </c>
      <c r="E3" s="88" t="s">
        <v>395</v>
      </c>
      <c r="F3" s="93" t="s">
        <v>24</v>
      </c>
      <c r="G3" s="88" t="s">
        <v>219</v>
      </c>
      <c r="H3" s="88" t="s">
        <v>325</v>
      </c>
      <c r="I3" s="93" t="s">
        <v>25</v>
      </c>
      <c r="J3" s="88" t="s">
        <v>221</v>
      </c>
      <c r="K3" s="88" t="s">
        <v>326</v>
      </c>
      <c r="L3" s="93" t="s">
        <v>27</v>
      </c>
      <c r="M3" s="88" t="s">
        <v>222</v>
      </c>
      <c r="N3" s="93" t="s">
        <v>28</v>
      </c>
      <c r="O3" s="93" t="s">
        <v>29</v>
      </c>
      <c r="P3" s="88" t="s">
        <v>223</v>
      </c>
      <c r="Q3" s="94" t="s">
        <v>31</v>
      </c>
      <c r="R3" s="93" t="s">
        <v>32</v>
      </c>
      <c r="S3" s="92" t="s">
        <v>439</v>
      </c>
    </row>
    <row r="4" spans="1:19" ht="16.2" x14ac:dyDescent="0.25">
      <c r="A4" s="88" t="s">
        <v>33</v>
      </c>
      <c r="B4" s="88" t="s">
        <v>224</v>
      </c>
      <c r="C4" s="88" t="s">
        <v>327</v>
      </c>
      <c r="D4" s="88" t="s">
        <v>369</v>
      </c>
      <c r="E4" s="88" t="s">
        <v>396</v>
      </c>
      <c r="F4" s="93" t="s">
        <v>34</v>
      </c>
      <c r="G4" s="88" t="s">
        <v>225</v>
      </c>
      <c r="H4" s="88" t="s">
        <v>328</v>
      </c>
      <c r="I4" s="93" t="s">
        <v>35</v>
      </c>
      <c r="J4" s="88" t="s">
        <v>226</v>
      </c>
      <c r="K4" s="88" t="s">
        <v>329</v>
      </c>
      <c r="L4" s="93" t="s">
        <v>36</v>
      </c>
      <c r="M4" s="88" t="s">
        <v>227</v>
      </c>
      <c r="N4" s="93" t="s">
        <v>37</v>
      </c>
      <c r="O4" s="93" t="s">
        <v>38</v>
      </c>
      <c r="P4" s="88" t="s">
        <v>228</v>
      </c>
      <c r="Q4" s="94" t="s">
        <v>39</v>
      </c>
      <c r="R4" s="93" t="s">
        <v>40</v>
      </c>
      <c r="S4" s="92" t="s">
        <v>441</v>
      </c>
    </row>
    <row r="5" spans="1:19" ht="16.2" x14ac:dyDescent="0.25">
      <c r="A5" s="88" t="s">
        <v>41</v>
      </c>
      <c r="B5" s="88" t="s">
        <v>230</v>
      </c>
      <c r="C5" s="88" t="s">
        <v>331</v>
      </c>
      <c r="D5" s="88" t="s">
        <v>370</v>
      </c>
      <c r="E5" s="88" t="s">
        <v>397</v>
      </c>
      <c r="F5" s="93" t="s">
        <v>42</v>
      </c>
      <c r="G5" s="88" t="s">
        <v>231</v>
      </c>
      <c r="H5" s="88" t="s">
        <v>332</v>
      </c>
      <c r="I5" s="93" t="s">
        <v>43</v>
      </c>
      <c r="J5" s="88" t="s">
        <v>232</v>
      </c>
      <c r="K5" s="88" t="s">
        <v>333</v>
      </c>
      <c r="L5" s="93" t="s">
        <v>44</v>
      </c>
      <c r="M5" s="88" t="s">
        <v>233</v>
      </c>
      <c r="N5" s="93" t="s">
        <v>45</v>
      </c>
      <c r="O5" s="93" t="s">
        <v>46</v>
      </c>
      <c r="P5" s="88" t="s">
        <v>234</v>
      </c>
      <c r="Q5" s="94" t="s">
        <v>47</v>
      </c>
      <c r="R5" s="93" t="s">
        <v>48</v>
      </c>
      <c r="S5" s="92" t="s">
        <v>443</v>
      </c>
    </row>
    <row r="6" spans="1:19" ht="16.2" x14ac:dyDescent="0.25">
      <c r="A6" s="88" t="s">
        <v>49</v>
      </c>
      <c r="B6" s="88" t="s">
        <v>235</v>
      </c>
      <c r="C6" s="88" t="s">
        <v>334</v>
      </c>
      <c r="D6" s="88" t="s">
        <v>371</v>
      </c>
      <c r="E6" s="88" t="s">
        <v>503</v>
      </c>
      <c r="F6" s="93" t="s">
        <v>50</v>
      </c>
      <c r="G6" s="88" t="s">
        <v>236</v>
      </c>
      <c r="H6" s="88" t="s">
        <v>335</v>
      </c>
      <c r="I6" s="93" t="s">
        <v>51</v>
      </c>
      <c r="J6" s="88" t="s">
        <v>237</v>
      </c>
      <c r="K6" s="88" t="s">
        <v>336</v>
      </c>
      <c r="L6" s="93" t="s">
        <v>52</v>
      </c>
      <c r="M6" s="88" t="s">
        <v>238</v>
      </c>
      <c r="N6" s="93" t="s">
        <v>53</v>
      </c>
      <c r="O6" s="93" t="s">
        <v>54</v>
      </c>
      <c r="P6" s="88" t="s">
        <v>239</v>
      </c>
      <c r="Q6" s="94" t="s">
        <v>57</v>
      </c>
      <c r="R6" s="93" t="s">
        <v>58</v>
      </c>
      <c r="S6" s="92" t="s">
        <v>445</v>
      </c>
    </row>
    <row r="7" spans="1:19" ht="16.2" x14ac:dyDescent="0.25">
      <c r="A7" s="88" t="s">
        <v>59</v>
      </c>
      <c r="B7" s="88" t="s">
        <v>240</v>
      </c>
      <c r="C7" s="88" t="s">
        <v>338</v>
      </c>
      <c r="D7" s="88" t="s">
        <v>372</v>
      </c>
      <c r="E7" s="95"/>
      <c r="F7" s="93" t="s">
        <v>60</v>
      </c>
      <c r="G7" s="88" t="s">
        <v>241</v>
      </c>
      <c r="H7" s="88" t="s">
        <v>339</v>
      </c>
      <c r="I7" s="93" t="s">
        <v>61</v>
      </c>
      <c r="J7" s="88" t="s">
        <v>242</v>
      </c>
      <c r="K7" s="88" t="s">
        <v>340</v>
      </c>
      <c r="L7" s="93" t="s">
        <v>62</v>
      </c>
      <c r="M7" s="88" t="s">
        <v>243</v>
      </c>
      <c r="N7" s="93" t="s">
        <v>63</v>
      </c>
      <c r="O7" s="93" t="s">
        <v>64</v>
      </c>
      <c r="P7" s="88" t="s">
        <v>244</v>
      </c>
      <c r="Q7" s="94" t="s">
        <v>65</v>
      </c>
      <c r="R7" s="93" t="s">
        <v>66</v>
      </c>
      <c r="S7" s="92" t="s">
        <v>447</v>
      </c>
    </row>
    <row r="8" spans="1:19" ht="16.2" x14ac:dyDescent="0.25">
      <c r="A8" s="88" t="s">
        <v>67</v>
      </c>
      <c r="B8" s="88" t="s">
        <v>246</v>
      </c>
      <c r="C8" s="88" t="s">
        <v>341</v>
      </c>
      <c r="D8" s="88" t="s">
        <v>373</v>
      </c>
      <c r="E8" s="95"/>
      <c r="F8" s="93" t="s">
        <v>68</v>
      </c>
      <c r="G8" s="88" t="s">
        <v>247</v>
      </c>
      <c r="H8" s="88" t="s">
        <v>343</v>
      </c>
      <c r="I8" s="93" t="s">
        <v>69</v>
      </c>
      <c r="J8" s="88" t="s">
        <v>248</v>
      </c>
      <c r="K8" s="95"/>
      <c r="L8" s="93" t="s">
        <v>70</v>
      </c>
      <c r="M8" s="88" t="s">
        <v>251</v>
      </c>
      <c r="N8" s="93" t="s">
        <v>71</v>
      </c>
      <c r="O8" s="93" t="s">
        <v>73</v>
      </c>
      <c r="P8" s="88"/>
      <c r="Q8" s="94" t="s">
        <v>74</v>
      </c>
      <c r="R8" s="93" t="s">
        <v>75</v>
      </c>
      <c r="S8" s="92" t="s">
        <v>449</v>
      </c>
    </row>
    <row r="9" spans="1:19" ht="16.2" x14ac:dyDescent="0.25">
      <c r="A9" s="88" t="s">
        <v>76</v>
      </c>
      <c r="B9" s="88" t="s">
        <v>252</v>
      </c>
      <c r="C9" s="88" t="s">
        <v>344</v>
      </c>
      <c r="D9" s="88" t="s">
        <v>374</v>
      </c>
      <c r="E9" s="95"/>
      <c r="F9" s="93" t="s">
        <v>79</v>
      </c>
      <c r="G9" s="88" t="s">
        <v>253</v>
      </c>
      <c r="H9" s="88" t="s">
        <v>346</v>
      </c>
      <c r="I9" s="93" t="s">
        <v>80</v>
      </c>
      <c r="J9" s="88" t="s">
        <v>254</v>
      </c>
      <c r="K9" s="95"/>
      <c r="L9" s="93" t="s">
        <v>81</v>
      </c>
      <c r="M9" s="88" t="s">
        <v>255</v>
      </c>
      <c r="N9" s="93" t="s">
        <v>82</v>
      </c>
      <c r="O9" s="93" t="s">
        <v>85</v>
      </c>
      <c r="P9" s="88"/>
      <c r="Q9" s="96"/>
      <c r="R9" s="93" t="s">
        <v>86</v>
      </c>
      <c r="S9" s="92" t="s">
        <v>451</v>
      </c>
    </row>
    <row r="10" spans="1:19" ht="16.2" x14ac:dyDescent="0.25">
      <c r="A10" s="88" t="s">
        <v>89</v>
      </c>
      <c r="B10" s="88" t="s">
        <v>256</v>
      </c>
      <c r="C10" s="88" t="s">
        <v>348</v>
      </c>
      <c r="D10" s="88" t="s">
        <v>375</v>
      </c>
      <c r="E10" s="95"/>
      <c r="F10" s="93" t="s">
        <v>92</v>
      </c>
      <c r="G10" s="88" t="s">
        <v>257</v>
      </c>
      <c r="H10" s="88" t="s">
        <v>349</v>
      </c>
      <c r="I10" s="93" t="s">
        <v>93</v>
      </c>
      <c r="J10" s="88" t="s">
        <v>258</v>
      </c>
      <c r="K10" s="95"/>
      <c r="L10" s="93" t="s">
        <v>95</v>
      </c>
      <c r="M10" s="88" t="s">
        <v>259</v>
      </c>
      <c r="N10" s="93" t="s">
        <v>96</v>
      </c>
      <c r="O10" s="93" t="s">
        <v>97</v>
      </c>
      <c r="P10" s="88"/>
      <c r="Q10" s="96"/>
      <c r="R10" s="93" t="s">
        <v>98</v>
      </c>
      <c r="S10" s="92" t="s">
        <v>453</v>
      </c>
    </row>
    <row r="11" spans="1:19" ht="16.2" x14ac:dyDescent="0.25">
      <c r="A11" s="88" t="s">
        <v>100</v>
      </c>
      <c r="B11" s="88" t="s">
        <v>262</v>
      </c>
      <c r="C11" s="88" t="s">
        <v>350</v>
      </c>
      <c r="D11" s="88" t="s">
        <v>376</v>
      </c>
      <c r="E11" s="95"/>
      <c r="F11" s="93" t="s">
        <v>101</v>
      </c>
      <c r="G11" s="88" t="s">
        <v>263</v>
      </c>
      <c r="H11" s="88" t="s">
        <v>351</v>
      </c>
      <c r="I11" s="93" t="s">
        <v>102</v>
      </c>
      <c r="J11" s="88" t="s">
        <v>264</v>
      </c>
      <c r="K11" s="95"/>
      <c r="L11" s="93" t="s">
        <v>103</v>
      </c>
      <c r="M11" s="88" t="s">
        <v>266</v>
      </c>
      <c r="N11" s="93" t="s">
        <v>104</v>
      </c>
      <c r="O11" s="93" t="s">
        <v>105</v>
      </c>
      <c r="P11" s="88"/>
      <c r="Q11" s="96"/>
      <c r="R11" s="93" t="s">
        <v>106</v>
      </c>
      <c r="S11" s="92" t="s">
        <v>455</v>
      </c>
    </row>
    <row r="12" spans="1:19" ht="16.2" x14ac:dyDescent="0.25">
      <c r="A12" s="88" t="s">
        <v>107</v>
      </c>
      <c r="B12" s="88" t="s">
        <v>269</v>
      </c>
      <c r="C12" s="88" t="s">
        <v>352</v>
      </c>
      <c r="D12" s="88" t="s">
        <v>377</v>
      </c>
      <c r="E12" s="95"/>
      <c r="F12" s="93" t="s">
        <v>109</v>
      </c>
      <c r="G12" s="88" t="s">
        <v>272</v>
      </c>
      <c r="H12" s="95"/>
      <c r="I12" s="93" t="s">
        <v>110</v>
      </c>
      <c r="J12" s="88" t="s">
        <v>273</v>
      </c>
      <c r="K12" s="95"/>
      <c r="L12" s="93" t="s">
        <v>111</v>
      </c>
      <c r="M12" s="95"/>
      <c r="N12" s="93" t="s">
        <v>112</v>
      </c>
      <c r="O12" s="93" t="s">
        <v>113</v>
      </c>
      <c r="P12" s="88"/>
      <c r="Q12" s="96"/>
      <c r="R12" s="93" t="s">
        <v>114</v>
      </c>
      <c r="S12" s="92" t="s">
        <v>457</v>
      </c>
    </row>
    <row r="13" spans="1:19" ht="16.2" x14ac:dyDescent="0.25">
      <c r="A13" s="88" t="s">
        <v>116</v>
      </c>
      <c r="B13" s="88" t="s">
        <v>274</v>
      </c>
      <c r="C13" s="88" t="s">
        <v>353</v>
      </c>
      <c r="D13" s="88" t="s">
        <v>378</v>
      </c>
      <c r="E13" s="95"/>
      <c r="F13" s="93" t="s">
        <v>117</v>
      </c>
      <c r="G13" s="88" t="s">
        <v>275</v>
      </c>
      <c r="H13" s="95"/>
      <c r="I13" s="93" t="s">
        <v>118</v>
      </c>
      <c r="J13" s="88" t="s">
        <v>276</v>
      </c>
      <c r="K13" s="95"/>
      <c r="L13" s="93" t="s">
        <v>119</v>
      </c>
      <c r="M13" s="95"/>
      <c r="N13" s="93" t="s">
        <v>122</v>
      </c>
      <c r="O13" s="93" t="s">
        <v>123</v>
      </c>
      <c r="P13" s="88"/>
      <c r="Q13" s="96"/>
      <c r="R13" s="93" t="s">
        <v>124</v>
      </c>
      <c r="S13" s="92" t="s">
        <v>459</v>
      </c>
    </row>
    <row r="14" spans="1:19" ht="16.2" x14ac:dyDescent="0.25">
      <c r="A14" s="88" t="s">
        <v>125</v>
      </c>
      <c r="B14" s="88" t="s">
        <v>277</v>
      </c>
      <c r="C14" s="88" t="s">
        <v>354</v>
      </c>
      <c r="D14" s="88" t="s">
        <v>379</v>
      </c>
      <c r="E14" s="95"/>
      <c r="F14" s="93" t="s">
        <v>126</v>
      </c>
      <c r="G14" s="88" t="s">
        <v>278</v>
      </c>
      <c r="H14" s="95"/>
      <c r="I14" s="93" t="s">
        <v>127</v>
      </c>
      <c r="J14" s="88" t="s">
        <v>279</v>
      </c>
      <c r="K14" s="95"/>
      <c r="L14" s="93" t="s">
        <v>128</v>
      </c>
      <c r="M14" s="95"/>
      <c r="N14" s="93" t="s">
        <v>129</v>
      </c>
      <c r="O14" s="93" t="s">
        <v>130</v>
      </c>
      <c r="P14" s="88"/>
      <c r="Q14" s="96"/>
      <c r="R14" s="93" t="s">
        <v>131</v>
      </c>
      <c r="S14" s="92" t="s">
        <v>461</v>
      </c>
    </row>
    <row r="15" spans="1:19" ht="16.2" x14ac:dyDescent="0.25">
      <c r="A15" s="88" t="s">
        <v>132</v>
      </c>
      <c r="B15" s="88" t="s">
        <v>280</v>
      </c>
      <c r="C15" s="88" t="s">
        <v>355</v>
      </c>
      <c r="D15" s="88" t="s">
        <v>380</v>
      </c>
      <c r="E15" s="95"/>
      <c r="F15" s="93" t="s">
        <v>133</v>
      </c>
      <c r="G15" s="88" t="s">
        <v>281</v>
      </c>
      <c r="H15" s="95"/>
      <c r="I15" s="93" t="s">
        <v>134</v>
      </c>
      <c r="J15" s="88" t="s">
        <v>282</v>
      </c>
      <c r="K15" s="95"/>
      <c r="L15" s="93" t="s">
        <v>135</v>
      </c>
      <c r="M15" s="95"/>
      <c r="N15" s="93" t="s">
        <v>136</v>
      </c>
      <c r="O15" s="93" t="s">
        <v>138</v>
      </c>
      <c r="P15" s="88"/>
      <c r="Q15" s="96"/>
      <c r="R15" s="93" t="s">
        <v>139</v>
      </c>
      <c r="S15" s="92" t="s">
        <v>463</v>
      </c>
    </row>
    <row r="16" spans="1:19" ht="16.2" x14ac:dyDescent="0.25">
      <c r="A16" s="88" t="s">
        <v>140</v>
      </c>
      <c r="B16" s="88" t="s">
        <v>283</v>
      </c>
      <c r="C16" s="88" t="s">
        <v>356</v>
      </c>
      <c r="D16" s="88" t="s">
        <v>381</v>
      </c>
      <c r="E16" s="95"/>
      <c r="F16" s="93" t="s">
        <v>141</v>
      </c>
      <c r="G16" s="88" t="s">
        <v>284</v>
      </c>
      <c r="H16" s="95"/>
      <c r="I16" s="93" t="s">
        <v>142</v>
      </c>
      <c r="J16" s="88" t="s">
        <v>285</v>
      </c>
      <c r="K16" s="95"/>
      <c r="L16" s="93" t="s">
        <v>143</v>
      </c>
      <c r="M16" s="95"/>
      <c r="N16" s="93" t="s">
        <v>144</v>
      </c>
      <c r="O16" s="93" t="s">
        <v>145</v>
      </c>
      <c r="P16" s="88"/>
      <c r="Q16" s="96"/>
      <c r="R16" s="93" t="s">
        <v>146</v>
      </c>
      <c r="S16" s="92" t="s">
        <v>465</v>
      </c>
    </row>
    <row r="17" spans="1:19" ht="16.2" x14ac:dyDescent="0.25">
      <c r="A17" s="88" t="s">
        <v>147</v>
      </c>
      <c r="B17" s="88" t="s">
        <v>286</v>
      </c>
      <c r="C17" s="88" t="s">
        <v>357</v>
      </c>
      <c r="D17" s="88" t="s">
        <v>382</v>
      </c>
      <c r="E17" s="95"/>
      <c r="F17" s="93" t="s">
        <v>148</v>
      </c>
      <c r="G17" s="88" t="s">
        <v>287</v>
      </c>
      <c r="H17" s="95"/>
      <c r="I17" s="93" t="s">
        <v>149</v>
      </c>
      <c r="J17" s="88" t="s">
        <v>288</v>
      </c>
      <c r="K17" s="95"/>
      <c r="L17" s="93" t="s">
        <v>150</v>
      </c>
      <c r="M17" s="95"/>
      <c r="N17" s="93" t="s">
        <v>153</v>
      </c>
      <c r="O17" s="93" t="s">
        <v>154</v>
      </c>
      <c r="P17" s="88"/>
      <c r="Q17" s="96"/>
      <c r="R17" s="96"/>
      <c r="S17" s="97"/>
    </row>
    <row r="18" spans="1:19" ht="16.2" x14ac:dyDescent="0.25">
      <c r="A18" s="88" t="s">
        <v>155</v>
      </c>
      <c r="B18" s="88" t="s">
        <v>289</v>
      </c>
      <c r="C18" s="88" t="s">
        <v>358</v>
      </c>
      <c r="D18" s="88" t="s">
        <v>383</v>
      </c>
      <c r="E18" s="95"/>
      <c r="F18" s="93" t="s">
        <v>156</v>
      </c>
      <c r="G18" s="88" t="s">
        <v>290</v>
      </c>
      <c r="H18" s="95"/>
      <c r="I18" s="93" t="s">
        <v>157</v>
      </c>
      <c r="J18" s="88" t="s">
        <v>291</v>
      </c>
      <c r="K18" s="95"/>
      <c r="L18" s="93" t="s">
        <v>158</v>
      </c>
      <c r="M18" s="95"/>
      <c r="N18" s="93" t="s">
        <v>159</v>
      </c>
      <c r="O18" s="93" t="s">
        <v>160</v>
      </c>
      <c r="P18" s="88"/>
      <c r="Q18" s="96"/>
      <c r="R18" s="96"/>
      <c r="S18" s="97"/>
    </row>
    <row r="19" spans="1:19" ht="16.2" x14ac:dyDescent="0.25">
      <c r="A19" s="88" t="s">
        <v>161</v>
      </c>
      <c r="B19" s="88" t="s">
        <v>294</v>
      </c>
      <c r="C19" s="88" t="s">
        <v>359</v>
      </c>
      <c r="D19" s="88" t="s">
        <v>384</v>
      </c>
      <c r="E19" s="95"/>
      <c r="F19" s="93" t="s">
        <v>162</v>
      </c>
      <c r="G19" s="88" t="s">
        <v>295</v>
      </c>
      <c r="H19" s="95"/>
      <c r="I19" s="93" t="s">
        <v>164</v>
      </c>
      <c r="J19" s="88" t="s">
        <v>296</v>
      </c>
      <c r="K19" s="95"/>
      <c r="L19" s="93" t="s">
        <v>165</v>
      </c>
      <c r="M19" s="95"/>
      <c r="N19" s="93" t="s">
        <v>166</v>
      </c>
      <c r="O19" s="93" t="s">
        <v>167</v>
      </c>
      <c r="P19" s="88"/>
      <c r="Q19" s="96"/>
      <c r="R19" s="96"/>
      <c r="S19" s="97"/>
    </row>
    <row r="20" spans="1:19" ht="16.2" x14ac:dyDescent="0.25">
      <c r="A20" s="88" t="s">
        <v>168</v>
      </c>
      <c r="B20" s="88" t="s">
        <v>297</v>
      </c>
      <c r="C20" s="88" t="s">
        <v>360</v>
      </c>
      <c r="D20" s="88" t="s">
        <v>385</v>
      </c>
      <c r="E20" s="95"/>
      <c r="F20" s="93" t="s">
        <v>169</v>
      </c>
      <c r="G20" s="88" t="s">
        <v>298</v>
      </c>
      <c r="H20" s="95"/>
      <c r="I20" s="93" t="s">
        <v>170</v>
      </c>
      <c r="J20" s="88" t="s">
        <v>299</v>
      </c>
      <c r="K20" s="95"/>
      <c r="L20" s="93" t="s">
        <v>171</v>
      </c>
      <c r="M20" s="95"/>
      <c r="N20" s="93" t="s">
        <v>172</v>
      </c>
      <c r="O20" s="93" t="s">
        <v>173</v>
      </c>
      <c r="P20" s="88"/>
      <c r="Q20" s="96"/>
      <c r="R20" s="96"/>
      <c r="S20" s="97"/>
    </row>
    <row r="21" spans="1:19" ht="16.2" x14ac:dyDescent="0.25">
      <c r="A21" s="88" t="s">
        <v>174</v>
      </c>
      <c r="B21" s="88" t="s">
        <v>300</v>
      </c>
      <c r="C21" s="88" t="s">
        <v>361</v>
      </c>
      <c r="D21" s="88" t="s">
        <v>386</v>
      </c>
      <c r="E21" s="95"/>
      <c r="F21" s="93" t="s">
        <v>175</v>
      </c>
      <c r="G21" s="88" t="s">
        <v>301</v>
      </c>
      <c r="H21" s="95"/>
      <c r="I21" s="93" t="s">
        <v>176</v>
      </c>
      <c r="J21" s="88" t="s">
        <v>302</v>
      </c>
      <c r="K21" s="95"/>
      <c r="L21" s="93" t="s">
        <v>177</v>
      </c>
      <c r="M21" s="95"/>
      <c r="N21" s="93" t="s">
        <v>178</v>
      </c>
      <c r="O21" s="93" t="s">
        <v>181</v>
      </c>
      <c r="P21" s="88"/>
      <c r="Q21" s="96"/>
      <c r="R21" s="96"/>
      <c r="S21" s="97"/>
    </row>
    <row r="22" spans="1:19" ht="16.2" x14ac:dyDescent="0.25">
      <c r="A22" s="88" t="s">
        <v>182</v>
      </c>
      <c r="B22" s="88" t="s">
        <v>303</v>
      </c>
      <c r="C22" s="88" t="s">
        <v>362</v>
      </c>
      <c r="D22" s="88" t="s">
        <v>387</v>
      </c>
      <c r="E22" s="95"/>
      <c r="F22" s="93" t="s">
        <v>183</v>
      </c>
      <c r="G22" s="88" t="s">
        <v>304</v>
      </c>
      <c r="H22" s="95"/>
      <c r="I22" s="93" t="s">
        <v>184</v>
      </c>
      <c r="J22" s="88" t="s">
        <v>305</v>
      </c>
      <c r="K22" s="95"/>
      <c r="L22" s="93" t="s">
        <v>186</v>
      </c>
      <c r="M22" s="95"/>
      <c r="N22" s="93" t="s">
        <v>187</v>
      </c>
      <c r="O22" s="93" t="s">
        <v>188</v>
      </c>
      <c r="P22" s="88"/>
      <c r="Q22" s="96"/>
      <c r="R22" s="96"/>
      <c r="S22" s="97"/>
    </row>
    <row r="23" spans="1:19" ht="16.2" x14ac:dyDescent="0.25">
      <c r="A23" s="88" t="s">
        <v>189</v>
      </c>
      <c r="B23" s="88" t="s">
        <v>306</v>
      </c>
      <c r="C23" s="88" t="s">
        <v>363</v>
      </c>
      <c r="D23" s="88" t="s">
        <v>389</v>
      </c>
      <c r="E23" s="95"/>
      <c r="F23" s="93" t="s">
        <v>190</v>
      </c>
      <c r="G23" s="88" t="s">
        <v>307</v>
      </c>
      <c r="H23" s="95"/>
      <c r="I23" s="93" t="s">
        <v>191</v>
      </c>
      <c r="J23" s="88" t="s">
        <v>308</v>
      </c>
      <c r="K23" s="95"/>
      <c r="L23" s="93" t="s">
        <v>192</v>
      </c>
      <c r="M23" s="95"/>
      <c r="N23" s="93" t="s">
        <v>193</v>
      </c>
      <c r="O23" s="93" t="s">
        <v>194</v>
      </c>
      <c r="P23" s="88"/>
      <c r="Q23" s="96"/>
      <c r="R23" s="96"/>
      <c r="S23" s="97"/>
    </row>
    <row r="24" spans="1:19" ht="16.2" x14ac:dyDescent="0.25">
      <c r="A24" s="88" t="s">
        <v>195</v>
      </c>
      <c r="B24" s="88" t="s">
        <v>309</v>
      </c>
      <c r="C24" s="88" t="s">
        <v>364</v>
      </c>
      <c r="D24" s="88" t="s">
        <v>390</v>
      </c>
      <c r="E24" s="95"/>
      <c r="F24" s="93" t="s">
        <v>196</v>
      </c>
      <c r="G24" s="88" t="s">
        <v>310</v>
      </c>
      <c r="H24" s="95"/>
      <c r="I24" s="93" t="s">
        <v>197</v>
      </c>
      <c r="J24" s="88" t="s">
        <v>311</v>
      </c>
      <c r="K24" s="95"/>
      <c r="L24" s="93" t="s">
        <v>198</v>
      </c>
      <c r="M24" s="95"/>
      <c r="N24" s="93" t="s">
        <v>199</v>
      </c>
      <c r="O24" s="93" t="s">
        <v>201</v>
      </c>
      <c r="P24" s="88"/>
      <c r="Q24" s="96"/>
      <c r="R24" s="96"/>
      <c r="S24" s="97"/>
    </row>
    <row r="25" spans="1:19" ht="16.2" x14ac:dyDescent="0.25">
      <c r="A25" s="88" t="s">
        <v>202</v>
      </c>
      <c r="B25" s="88" t="s">
        <v>312</v>
      </c>
      <c r="C25" s="88" t="s">
        <v>365</v>
      </c>
      <c r="D25" s="88" t="s">
        <v>391</v>
      </c>
      <c r="E25" s="95"/>
      <c r="F25" s="93" t="s">
        <v>203</v>
      </c>
      <c r="G25" s="88" t="s">
        <v>313</v>
      </c>
      <c r="H25" s="95"/>
      <c r="I25" s="93" t="s">
        <v>204</v>
      </c>
      <c r="J25" s="88" t="s">
        <v>314</v>
      </c>
      <c r="K25" s="95"/>
      <c r="L25" s="93" t="s">
        <v>205</v>
      </c>
      <c r="M25" s="95"/>
      <c r="N25" s="93" t="s">
        <v>206</v>
      </c>
      <c r="O25" s="93" t="s">
        <v>207</v>
      </c>
      <c r="P25" s="88"/>
      <c r="Q25" s="96"/>
      <c r="R25" s="96"/>
      <c r="S25" s="97"/>
    </row>
    <row r="26" spans="1:19" ht="16.2" x14ac:dyDescent="0.25">
      <c r="A26" s="98" t="s">
        <v>208</v>
      </c>
      <c r="B26" s="98" t="s">
        <v>315</v>
      </c>
      <c r="C26" s="98" t="s">
        <v>366</v>
      </c>
      <c r="D26" s="98" t="s">
        <v>393</v>
      </c>
      <c r="E26" s="99"/>
      <c r="F26" s="100" t="s">
        <v>209</v>
      </c>
      <c r="G26" s="98" t="s">
        <v>316</v>
      </c>
      <c r="H26" s="99"/>
      <c r="I26" s="100" t="s">
        <v>210</v>
      </c>
      <c r="J26" s="98" t="s">
        <v>318</v>
      </c>
      <c r="K26" s="99"/>
      <c r="L26" s="100" t="s">
        <v>211</v>
      </c>
      <c r="M26" s="99"/>
      <c r="N26" s="101"/>
      <c r="O26" s="100" t="s">
        <v>212</v>
      </c>
      <c r="P26" s="98"/>
      <c r="Q26" s="101"/>
      <c r="R26" s="101"/>
      <c r="S26" s="102"/>
    </row>
  </sheetData>
  <mergeCells count="5">
    <mergeCell ref="A1:E1"/>
    <mergeCell ref="F1:H1"/>
    <mergeCell ref="I1:K1"/>
    <mergeCell ref="L1:M1"/>
    <mergeCell ref="O1:P1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3"/>
  <sheetViews>
    <sheetView zoomScale="130" zoomScaleNormal="130" workbookViewId="0">
      <selection activeCell="E1" sqref="E1"/>
    </sheetView>
  </sheetViews>
  <sheetFormatPr defaultColWidth="9" defaultRowHeight="13.8" x14ac:dyDescent="0.25"/>
  <cols>
    <col min="2" max="2" width="20.88671875" customWidth="1"/>
    <col min="3" max="3" width="13.77734375" customWidth="1"/>
    <col min="4" max="4" width="9.77734375" customWidth="1"/>
    <col min="6" max="6" width="13.88671875" customWidth="1"/>
    <col min="7" max="7" width="22.6640625" customWidth="1"/>
    <col min="8" max="8" width="9.5546875" customWidth="1"/>
    <col min="9" max="9" width="16.109375" customWidth="1"/>
    <col min="10" max="11" width="13.88671875" customWidth="1"/>
  </cols>
  <sheetData>
    <row r="1" spans="1:12" x14ac:dyDescent="0.25">
      <c r="A1" s="135" t="s">
        <v>474</v>
      </c>
      <c r="B1" s="136"/>
      <c r="C1" s="136"/>
      <c r="D1" s="137"/>
      <c r="E1" s="106"/>
      <c r="F1" s="138" t="s">
        <v>475</v>
      </c>
      <c r="G1" s="139"/>
      <c r="H1" s="139"/>
      <c r="I1" s="139"/>
      <c r="J1" s="139"/>
      <c r="K1" s="140"/>
      <c r="L1" s="106"/>
    </row>
    <row r="2" spans="1:12" x14ac:dyDescent="0.25">
      <c r="A2" s="141" t="s">
        <v>476</v>
      </c>
      <c r="B2" s="142"/>
      <c r="C2" s="143" t="s">
        <v>477</v>
      </c>
      <c r="D2" s="144"/>
      <c r="E2" s="106"/>
      <c r="F2" s="106"/>
      <c r="G2" s="106"/>
      <c r="H2" s="106"/>
      <c r="I2" s="106"/>
      <c r="J2" s="106"/>
      <c r="K2" s="106"/>
      <c r="L2" s="106"/>
    </row>
    <row r="3" spans="1:12" ht="15" thickTop="1" thickBot="1" x14ac:dyDescent="0.3">
      <c r="A3" s="145" t="s">
        <v>478</v>
      </c>
      <c r="B3" s="146"/>
      <c r="C3" s="147" t="s">
        <v>477</v>
      </c>
      <c r="D3" s="148"/>
      <c r="E3" s="106"/>
      <c r="F3" s="149" t="s">
        <v>479</v>
      </c>
      <c r="G3" s="150"/>
      <c r="H3" s="151" t="s">
        <v>480</v>
      </c>
      <c r="I3" s="152"/>
      <c r="J3" s="152"/>
      <c r="K3" s="153"/>
      <c r="L3" s="106"/>
    </row>
    <row r="4" spans="1:12" ht="15" thickTop="1" thickBot="1" x14ac:dyDescent="0.3">
      <c r="A4" s="108"/>
      <c r="B4" s="108"/>
      <c r="C4" s="154"/>
      <c r="D4" s="155"/>
      <c r="E4" s="106"/>
      <c r="F4" s="7" t="s">
        <v>8</v>
      </c>
      <c r="G4" s="83"/>
      <c r="H4" s="8" t="s">
        <v>481</v>
      </c>
      <c r="I4" s="2" t="str">
        <f>IF(G4=0,_xlfn.IFNA(INDEX(锻造数据!A2:M200,MATCH(G4,锻造数据!A2:A200,0),2),_xlfn.IFNA(INDEX(锻造数据!O2:AA200,MATCH(G4,锻造数据!O2:O200,0),2),_xlfn.IFNA(INDEX(锻造数据!AC2:AO200,MATCH(G4,锻造数据!AC2:AC200,0),2),_xlfn.IFNA(INDEX(锻造数据!AQ2:BC200,MATCH(G4,锻造数据!AQ2:AQ200,0),2),_xlfn.IFNA(INDEX(锻造数据!BE2:BQ200,MATCH(G4,锻造数据!BE2:BE200,0),2),_xlfn.IFNA(INDEX(锻造数据!BS2:CE200,MATCH(G4,锻造数据!BS2:BS200,0),2),_xlfn.IFNA(INDEX(锻造数据!CG2:CS200,MATCH(G4,锻造数据!CG2:CG200,0),2),_xlfn.IFNA(INDEX(锻造数据!CU2:DG200,MATCH(G4,锻造数据!CU2:CU200,0),2),_xlfn.IFNA(INDEX(锻造数据!DI2:DU200,MATCH(G4,锻造数据!DI2:DI200,0),2),_xlfn.IFNA(INDEX(锻造数据!DX2:EJ200,MATCH(G4,锻造数据!DX2:DX200,0),2),"")))))))))),_xlfn.IFNA(INDEX(锻造数据!A2:M200,MATCH(G4,锻造数据!A2:A200,0),2),_xlfn.IFNA(INDEX(锻造数据!O2:AA200,MATCH(G4,锻造数据!O2:O200,0),2),_xlfn.IFNA(INDEX(锻造数据!AC2:AO200,MATCH(G4,锻造数据!AC2:AC200,0),2),_xlfn.IFNA(INDEX(锻造数据!AQ2:BC200,MATCH(G4,锻造数据!AQ2:AQ200,0),2),_xlfn.IFNA(INDEX(锻造数据!BE2:BQ200,MATCH(G4,锻造数据!BE2:BE200,0),2),_xlfn.IFNA(INDEX(锻造数据!BS2:CE200,MATCH(G4,锻造数据!BS2:BS200,0),2),_xlfn.IFNA(INDEX(锻造数据!CG2:CS200,MATCH(G4,锻造数据!CG2:CG200,0),2),_xlfn.IFNA(INDEX(锻造数据!CU2:DG200,MATCH(G4,锻造数据!CU2:CU200,0),2),_xlfn.IFNA(INDEX(锻造数据!DI2:DU200,MATCH(G4,锻造数据!DI2:DI200,0),2),_xlfn.IFNA(INDEX(锻造数据!DX2:EJ200,MATCH(G4,锻造数据!DX2:DX200,0),2),_xlfn.IFNA(IF(G4="手刀","阿婆主好帅！",""),""))))))))))))</f>
        <v/>
      </c>
      <c r="J4" s="1" t="s">
        <v>406</v>
      </c>
      <c r="K4" s="3" t="str">
        <f>IF(G4=0,_xlfn.IFNA(INDEX(锻造数据!A2:M200,MATCH(G4,锻造数据!A2:A200,0),8),_xlfn.IFNA(INDEX(锻造数据!O2:AA200,MATCH(G4,锻造数据!O2:O200,0),8),_xlfn.IFNA(INDEX(锻造数据!AC2:AO200,MATCH(G4,锻造数据!AC2:AC200,0),8),_xlfn.IFNA(INDEX(锻造数据!AQ2:BC200,MATCH(G4,锻造数据!AQ2:AQ200,0),8),_xlfn.IFNA(INDEX(锻造数据!BE2:BQ200,MATCH(G4,锻造数据!BE2:BE200,0),8),_xlfn.IFNA(INDEX(锻造数据!BS2:CE200,MATCH(G4,锻造数据!BS2:BS200,0),8),_xlfn.IFNA(INDEX(锻造数据!CG2:CS200,MATCH(G4,锻造数据!CG2:CG200,0),8),_xlfn.IFNA(INDEX(锻造数据!CU2:DG200,MATCH(G4,锻造数据!CU2:CU200,0),8),_xlfn.IFNA(INDEX(锻造数据!DI2:DU200,MATCH(G4,锻造数据!DI2:DI200,0),8),_xlfn.IFNA(INDEX(锻造数据!DX2:EJ200,MATCH(G4,锻造数据!DX2:DX200,0),8),"")))))))))),_xlfn.IFNA(INDEX(锻造数据!A2:M200,MATCH(G4,锻造数据!A2:A200,0),8),_xlfn.IFNA(INDEX(锻造数据!O2:AA200,MATCH(G4,锻造数据!O2:O200,0),8),_xlfn.IFNA(INDEX(锻造数据!AC2:AO200,MATCH(G4,锻造数据!AC2:AC200,0),8),_xlfn.IFNA(INDEX(锻造数据!AQ2:BC200,MATCH(G4,锻造数据!AQ2:AQ200,0),8),_xlfn.IFNA(INDEX(锻造数据!BE2:BQ200,MATCH(G4,锻造数据!BE2:BE200,0),8),_xlfn.IFNA(INDEX(锻造数据!BS2:CE200,MATCH(G4,锻造数据!BS2:BS200,0),8),_xlfn.IFNA(INDEX(锻造数据!CG2:CS200,MATCH(G4,锻造数据!CG2:CG200,0),8),_xlfn.IFNA(INDEX(锻造数据!CU2:DG200,MATCH(G4,锻造数据!CU2:CU200,0),8),_xlfn.IFNA(INDEX(锻造数据!DI2:DU200,MATCH(G4,锻造数据!DI2:DI200,0),8),_xlfn.IFNA(INDEX(锻造数据!DX2:EJ200,MATCH(G4,锻造数据!DX2:DX200,0),8),_xlfn.IFNA(IF(G4="手刀","很少咕咕咕",""),""))))))))))))</f>
        <v/>
      </c>
      <c r="L4" s="106"/>
    </row>
    <row r="5" spans="1:12" ht="15" thickTop="1" thickBot="1" x14ac:dyDescent="0.3">
      <c r="A5" s="156" t="s">
        <v>498</v>
      </c>
      <c r="B5" s="152"/>
      <c r="C5" s="152" t="s">
        <v>482</v>
      </c>
      <c r="D5" s="153"/>
      <c r="E5" s="106"/>
      <c r="F5" s="8" t="s">
        <v>9</v>
      </c>
      <c r="G5" s="3" t="str">
        <f>IF(G4=0,_xlfn.IFNA(INDEX(武器数据!A3:E200,MATCH(G4,武器数据!A3:A200,0),2),_xlfn.IFNA(INDEX(武器数据!G3:K200,MATCH(G4,武器数据!G3:G200,0),2),_xlfn.IFNA(INDEX(武器数据!M3:Q200,MATCH(G4,武器数据!M3:M200,0),2),_xlfn.IFNA(INDEX(武器数据!S3:W200,MATCH(G4,武器数据!S3:S200,0),2),_xlfn.IFNA(INDEX(武器数据!Y3:AC200,MATCH(G4,武器数据!Y3:Y200,0),2),_xlfn.IFNA(INDEX(武器数据!AE3:AI200,MATCH(G4,武器数据!AE3:AE200,0),2),"")))))),_xlfn.IFNA(INDEX(武器数据!A3:E200,MATCH(G4,武器数据!A3:A200,0),2),_xlfn.IFNA(INDEX(武器数据!G3:K200,MATCH(G4,武器数据!G3:G200,0),2),_xlfn.IFNA(INDEX(武器数据!M3:Q200,MATCH(G4,武器数据!M3:M200,0),2),_xlfn.IFNA(INDEX(武器数据!S3:W200,MATCH(G4,武器数据!S3:S200,0),2),_xlfn.IFNA(INDEX(武器数据!Y3:AC200,MATCH(G4,武器数据!Y3:Y200,0),2),_xlfn.IFNA(INDEX(武器数据!AE3:AI200,MATCH(G4,武器数据!AE3:AE200,0),2),_xlfn.IFNA(INDEX(武器数据!AK3:AO200,MATCH(G4,武器数据!AK3:AK200,0),2),_xlfn.IFNA(INDEX(武器数据!AQ3:AU200,MATCH(G4,武器数据!AQ3:AQ200,0),2),_xlfn.IFNA(IF(G4="手刀","你竟然发现了我的彩蛋",""),""))))))))))</f>
        <v/>
      </c>
      <c r="H5" s="8" t="s">
        <v>483</v>
      </c>
      <c r="I5" s="2" t="str">
        <f>IF(G4=0,_xlfn.IFNA(INDEX(锻造数据!A2:M200,MATCH(G4,锻造数据!A2:A200,0),3),_xlfn.IFNA(INDEX(锻造数据!O2:AA200,MATCH(G4,锻造数据!O2:O200,0),3),_xlfn.IFNA(INDEX(锻造数据!AC2:AO200,MATCH(G4,锻造数据!AC2:AC200,0),3),_xlfn.IFNA(INDEX(锻造数据!AQ2:BC200,MATCH(G4,锻造数据!AQ2:AQ200,0),3),_xlfn.IFNA(INDEX(锻造数据!BE2:BQ200,MATCH(G4,锻造数据!BE2:BE200,0),3),_xlfn.IFNA(INDEX(锻造数据!BS2:CE200,MATCH(G4,锻造数据!BS2:BS200,0),3),_xlfn.IFNA(INDEX(锻造数据!CG2:CS200,MATCH(G4,锻造数据!CG2:CG200,0),3),_xlfn.IFNA(INDEX(锻造数据!CU2:DG200,MATCH(G4,锻造数据!CU2:CU200,0),3),_xlfn.IFNA(INDEX(锻造数据!DI2:DU200,MATCH(G4,锻造数据!DI2:DI200,0),3),_xlfn.IFNA(INDEX(锻造数据!DX2:EJ200,MATCH(G4,锻造数据!DX2:DX200,0),3),"")))))))))),_xlfn.IFNA(INDEX(锻造数据!A2:M200,MATCH(G4,锻造数据!A2:A200,0),3),_xlfn.IFNA(INDEX(锻造数据!O2:AA200,MATCH(G4,锻造数据!O2:O200,0),3),_xlfn.IFNA(INDEX(锻造数据!AC2:AO200,MATCH(G4,锻造数据!AC2:AC200,0),3),_xlfn.IFNA(INDEX(锻造数据!AQ2:BC200,MATCH(G4,锻造数据!AQ2:AQ200,0),3),_xlfn.IFNA(INDEX(锻造数据!BE2:BQ200,MATCH(G4,锻造数据!BE2:BE200,0),3),_xlfn.IFNA(INDEX(锻造数据!BS2:CE200,MATCH(G4,锻造数据!BS2:BS200,0),3),_xlfn.IFNA(INDEX(锻造数据!CG2:CS200,MATCH(G4,锻造数据!CG2:CG200,0),3),_xlfn.IFNA(INDEX(锻造数据!CU2:DG200,MATCH(G4,锻造数据!CU2:CU200,0),3),_xlfn.IFNA(INDEX(锻造数据!DI2:DU200,MATCH(G4,锻造数据!DI2:DI200,0),3),_xlfn.IFNA(INDEX(锻造数据!DX2:EJ200,MATCH(G4,锻造数据!DX2:DX200,0),3),_xlfn.IFNA(IF(G4="手刀","点赞！",""),""))))))))))))</f>
        <v/>
      </c>
      <c r="J5" s="1" t="s">
        <v>407</v>
      </c>
      <c r="K5" s="3" t="str">
        <f>IF(G4=0,_xlfn.IFNA(INDEX(锻造数据!A2:M200,MATCH(G4,锻造数据!A2:A200,0),9),_xlfn.IFNA(INDEX(锻造数据!O2:AA200,MATCH(G4,锻造数据!O2:O200,0),9),_xlfn.IFNA(INDEX(锻造数据!AC2:AO200,MATCH(G4,锻造数据!AC2:AC200,0),9),_xlfn.IFNA(INDEX(锻造数据!AQ2:BC200,MATCH(G4,锻造数据!AQ2:AQ200,0),9),_xlfn.IFNA(INDEX(锻造数据!BE2:BQ200,MATCH(G4,锻造数据!BE2:BE200,0),9),_xlfn.IFNA(INDEX(锻造数据!BS2:CE200,MATCH(G4,锻造数据!BS2:BS200,0),9),_xlfn.IFNA(INDEX(锻造数据!CG2:CS200,MATCH(G4,锻造数据!CG2:CG200,0),9),_xlfn.IFNA(INDEX(锻造数据!CU2:DG200,MATCH(G4,锻造数据!CU2:CU200,0),9),_xlfn.IFNA(INDEX(锻造数据!DI2:DU200,MATCH(G4,锻造数据!DI2:DI200,0),9),_xlfn.IFNA(INDEX(锻造数据!DX2:EJ200,MATCH(G4,锻造数据!DX2:DX200,0),9),"")))))))))),_xlfn.IFNA(INDEX(锻造数据!A2:M200,MATCH(G4,锻造数据!A2:A200,0),9),_xlfn.IFNA(INDEX(锻造数据!O2:AA200,MATCH(G4,锻造数据!O2:O200,0),9),_xlfn.IFNA(INDEX(锻造数据!AC2:AO200,MATCH(G4,锻造数据!AC2:AC200,0),9),_xlfn.IFNA(INDEX(锻造数据!AQ2:BC200,MATCH(G4,锻造数据!AQ2:AQ200,0),9),_xlfn.IFNA(INDEX(锻造数据!BE2:BQ200,MATCH(G4,锻造数据!BE2:BE200,0),9),_xlfn.IFNA(INDEX(锻造数据!BS2:CE200,MATCH(G4,锻造数据!BS2:BS200,0),9),_xlfn.IFNA(INDEX(锻造数据!CG2:CS200,MATCH(G4,锻造数据!CG2:CG200,0),9),_xlfn.IFNA(INDEX(锻造数据!CU2:DG200,MATCH(G4,锻造数据!CU2:CU200,0),9),_xlfn.IFNA(INDEX(锻造数据!DI2:DU200,MATCH(G4,锻造数据!DI2:DI200,0),9),_xlfn.IFNA(INDEX(锻造数据!DX2:EJ200,MATCH(G4,锻造数据!DX2:DX200,0),9),_xlfn.IFNA(IF(G4="手刀","快秃了！",""),""))))))))))))</f>
        <v/>
      </c>
      <c r="L5" s="106"/>
    </row>
    <row r="6" spans="1:12" x14ac:dyDescent="0.25">
      <c r="A6" s="10" t="s">
        <v>467</v>
      </c>
      <c r="B6" s="2">
        <f>COUNTA(武器数据!A3:A200)</f>
        <v>105</v>
      </c>
      <c r="C6" s="170">
        <f>SUM(B6:B11)</f>
        <v>311</v>
      </c>
      <c r="D6" s="171"/>
      <c r="E6" s="106"/>
      <c r="F6" s="8" t="s">
        <v>10</v>
      </c>
      <c r="G6" s="3" t="str">
        <f>IF(G4=0,_xlfn.IFNA(INDEX(武器数据!A3:E200,MATCH(G4,武器数据!A3:A200,0),3),_xlfn.IFNA(INDEX(武器数据!G3:K200,MATCH(G4,武器数据!G3:G200,0),3),_xlfn.IFNA(INDEX(武器数据!M3:Q200,MATCH(G4,武器数据!M3:M200,0),3),_xlfn.IFNA(INDEX(武器数据!S3:W200,MATCH(G4,武器数据!S3:S200,0),3),_xlfn.IFNA(INDEX(武器数据!Y3:AC200,MATCH(G4,武器数据!Y3:Y200,0),3),_xlfn.IFNA(INDEX(武器数据!AE3:AI200,MATCH(G4,武器数据!AE3:AE200,0),3),"")))))),_xlfn.IFNA(INDEX(武器数据!A3:E200,MATCH(G4,武器数据!A3:A200,0),3),_xlfn.IFNA(INDEX(武器数据!G3:K200,MATCH(G4,武器数据!G3:G200,0),3),_xlfn.IFNA(INDEX(武器数据!M3:Q200,MATCH(G4,武器数据!M3:M200,0),3),_xlfn.IFNA(INDEX(武器数据!S3:W200,MATCH(G4,武器数据!S3:S200,0),3),_xlfn.IFNA(INDEX(武器数据!Y3:AC200,MATCH(G4,武器数据!Y3:Y200,0),3),_xlfn.IFNA(INDEX(武器数据!AE3:AI200,MATCH(G4,武器数据!AE3:AE200,0),3),_xlfn.IFNA(INDEX(武器数据!AK3:AO200,MATCH(G4,武器数据!AK3:AK200,0),3),_xlfn.IFNA(INDEX(武器数据!AQ3:AU200,MATCH(G4,武器数据!AQ3:AQ200,0),3),_xlfn.IFNA(IF(G4="手刀","我以为没人会找到呢",""),""))))))))))</f>
        <v/>
      </c>
      <c r="H6" s="8" t="s">
        <v>484</v>
      </c>
      <c r="I6" s="2" t="str">
        <f>IF(G4=0,_xlfn.IFNA(INDEX(锻造数据!A2:M200,MATCH(G4,锻造数据!A2:A200,0),4),_xlfn.IFNA(INDEX(锻造数据!O2:AA200,MATCH(G4,锻造数据!O2:O200,0),4),_xlfn.IFNA(INDEX(锻造数据!AC2:AO200,MATCH(G4,锻造数据!AC2:AC200,0),4),_xlfn.IFNA(INDEX(锻造数据!AQ2:BC200,MATCH(G4,锻造数据!AQ2:AQ200,0),4),_xlfn.IFNA(INDEX(锻造数据!BE2:BQ200,MATCH(G4,锻造数据!BE2:BE200,0),4),_xlfn.IFNA(INDEX(锻造数据!BS2:CE200,MATCH(G4,锻造数据!BS2:BS200,0),4),_xlfn.IFNA(INDEX(锻造数据!CG2:CS200,MATCH(G4,锻造数据!CG2:CG200,0),4),_xlfn.IFNA(INDEX(锻造数据!CU2:DG200,MATCH(G4,锻造数据!CU2:CU200,0),4),_xlfn.IFNA(INDEX(锻造数据!DI2:DU200,MATCH(G4,锻造数据!DI2:DI200,0),4),_xlfn.IFNA(INDEX(锻造数据!DX2:EJ200,MATCH(G4,锻造数据!DX2:DX200,0),4),"")))))))))),_xlfn.IFNA(INDEX(锻造数据!A2:M200,MATCH(G4,锻造数据!A2:A200,0),4),_xlfn.IFNA(INDEX(锻造数据!O2:AA200,MATCH(G4,锻造数据!O2:O200,0),4),_xlfn.IFNA(INDEX(锻造数据!AC2:AO200,MATCH(G4,锻造数据!AC2:AC200,0),4),_xlfn.IFNA(INDEX(锻造数据!AQ2:BC200,MATCH(G4,锻造数据!AQ2:AQ200,0),4),_xlfn.IFNA(INDEX(锻造数据!BE2:BQ200,MATCH(G4,锻造数据!BE2:BE200,0),4),_xlfn.IFNA(INDEX(锻造数据!BS2:CE200,MATCH(G4,锻造数据!BS2:BS200,0),4),_xlfn.IFNA(INDEX(锻造数据!CG2:CS200,MATCH(G4,锻造数据!CG2:CG200,0),4),_xlfn.IFNA(INDEX(锻造数据!CU2:DG200,MATCH(G4,锻造数据!CU2:CU200,0),4),_xlfn.IFNA(INDEX(锻造数据!DI2:DU200,MATCH(G4,锻造数据!DI2:DI200,0),4),_xlfn.IFNA(INDEX(锻造数据!DX2:EJ200,MATCH(G4,锻造数据!DX2:DX200,0),4),_xlfn.IFNA(IF(G4="手刀","投币！",""),""))))))))))))</f>
        <v/>
      </c>
      <c r="J6" s="1" t="s">
        <v>408</v>
      </c>
      <c r="K6" s="3" t="str">
        <f>IF(G4=0,_xlfn.IFNA(INDEX(锻造数据!A2:M200,MATCH(G4,锻造数据!A2:A200,0),10),_xlfn.IFNA(INDEX(锻造数据!O2:AA200,MATCH(G4,锻造数据!O2:O200,0),10),_xlfn.IFNA(INDEX(锻造数据!AC2:AO200,MATCH(G4,锻造数据!AC2:AC200,0),10),_xlfn.IFNA(INDEX(锻造数据!AQ2:BC200,MATCH(G4,锻造数据!AQ2:AQ200,0),10),_xlfn.IFNA(INDEX(锻造数据!BE2:BQ200,MATCH(G4,锻造数据!BE2:BE200,0),10),_xlfn.IFNA(INDEX(锻造数据!BS2:CE200,MATCH(G4,锻造数据!BS2:BS200,0),10),_xlfn.IFNA(INDEX(锻造数据!CG2:CS200,MATCH(G4,锻造数据!CG2:CG200,0),10),_xlfn.IFNA(INDEX(锻造数据!CU2:DG200,MATCH(G4,锻造数据!CU2:CU200,0),10),_xlfn.IFNA(INDEX(锻造数据!DI2:DU200,MATCH(G4,锻造数据!DI2:DI200,0),10),_xlfn.IFNA(INDEX(锻造数据!DX2:EJ200,MATCH(G4,锻造数据!DX2:DX200,0),10),"")))))))))),_xlfn.IFNA(INDEX(锻造数据!A2:M200,MATCH(G4,锻造数据!A2:A200,0),10),_xlfn.IFNA(INDEX(锻造数据!O2:AA200,MATCH(G4,锻造数据!O2:O200,0),10),_xlfn.IFNA(INDEX(锻造数据!AC2:AO200,MATCH(G4,锻造数据!AC2:AC200,0),10),_xlfn.IFNA(INDEX(锻造数据!AQ2:BC200,MATCH(G4,锻造数据!AQ2:AQ200,0),10),_xlfn.IFNA(INDEX(锻造数据!BE2:BQ200,MATCH(G4,锻造数据!BE2:BE200,0),10),_xlfn.IFNA(INDEX(锻造数据!BS2:CE200,MATCH(G4,锻造数据!BS2:BS200,0),10),_xlfn.IFNA(INDEX(锻造数据!CG2:CS200,MATCH(G4,锻造数据!CG2:CG200,0),10),_xlfn.IFNA(INDEX(锻造数据!CU2:DG200,MATCH(G4,锻造数据!CU2:CU200,0),10),_xlfn.IFNA(INDEX(锻造数据!DI2:DU200,MATCH(G4,锻造数据!DI2:DI200,0),10),_xlfn.IFNA(INDEX(锻造数据!DX2:EJ200,MATCH(G4,锻造数据!DX2:DX200,0),10),_xlfn.IFNA(IF(G4="手刀","快充电！",""),""))))))))))))</f>
        <v/>
      </c>
      <c r="L6" s="106"/>
    </row>
    <row r="7" spans="1:12" x14ac:dyDescent="0.25">
      <c r="A7" s="11" t="s">
        <v>468</v>
      </c>
      <c r="B7" s="2">
        <f>COUNTA(武器数据!G3:G200)</f>
        <v>60</v>
      </c>
      <c r="C7" s="172"/>
      <c r="D7" s="173"/>
      <c r="E7" s="106"/>
      <c r="F7" s="8" t="s">
        <v>11</v>
      </c>
      <c r="G7" s="3" t="str">
        <f>IF(G4=0,_xlfn.IFNA(INDEX(武器数据!A3:E200,MATCH(G4,武器数据!A3:A200,0),4),_xlfn.IFNA(INDEX(武器数据!G3:K200,MATCH(G4,武器数据!G3:G200,0),4),_xlfn.IFNA(INDEX(武器数据!M3:Q200,MATCH(G4,武器数据!M3:M200,0),4),_xlfn.IFNA(INDEX(武器数据!S3:W200,MATCH(G4,武器数据!S3:S200,0),4),_xlfn.IFNA(INDEX(武器数据!Y3:AC200,MATCH(G4,武器数据!Y3:Y200,0),4),_xlfn.IFNA(INDEX(武器数据!AE3:AI200,MATCH(G4,武器数据!AE3:AE200,0),4),"")))))),_xlfn.IFNA(INDEX(武器数据!A3:E200,MATCH(G4,武器数据!A3:A200,0),4),_xlfn.IFNA(INDEX(武器数据!G3:K200,MATCH(G4,武器数据!G3:G200,0),4),_xlfn.IFNA(INDEX(武器数据!M3:Q200,MATCH(G4,武器数据!M3:M200,0),4),_xlfn.IFNA(INDEX(武器数据!S3:W200,MATCH(G4,武器数据!S3:S200,0),4),_xlfn.IFNA(INDEX(武器数据!Y3:AC200,MATCH(G4,武器数据!Y3:Y200,0),4),_xlfn.IFNA(INDEX(武器数据!AE3:AI200,MATCH(G4,武器数据!AE3:AE200,0),4),_xlfn.IFNA(INDEX(武器数据!AK3:AO200,MATCH(G4,武器数据!AK3:AK200,0),4),_xlfn.IFNA(INDEX(武器数据!AQ3:AU200,MATCH(G4,武器数据!AQ3:AQ200,0),4),_xlfn.IFNA(IF(G4="手刀","可是别高兴的太早！",""),""))))))))))</f>
        <v/>
      </c>
      <c r="H7" s="8" t="s">
        <v>485</v>
      </c>
      <c r="I7" s="2" t="str">
        <f>IF(G4=0,_xlfn.IFNA(INDEX(锻造数据!A2:M200,MATCH(G4,锻造数据!A2:A200,0),5),_xlfn.IFNA(INDEX(锻造数据!O2:AA200,MATCH(G4,锻造数据!O2:O200,0),5),_xlfn.IFNA(INDEX(锻造数据!AC2:AO200,MATCH(G4,锻造数据!AC2:AC200,0),5),_xlfn.IFNA(INDEX(锻造数据!AQ2:BC200,MATCH(G4,锻造数据!AQ2:AQ200,0),5),_xlfn.IFNA(INDEX(锻造数据!BE2:BQ200,MATCH(G4,锻造数据!BE2:BE200,0),5),_xlfn.IFNA(INDEX(锻造数据!BS2:CE200,MATCH(G4,锻造数据!BS2:BS200,0),5),_xlfn.IFNA(INDEX(锻造数据!CG2:CS200,MATCH(G4,锻造数据!CG2:CG200,0),5),_xlfn.IFNA(INDEX(锻造数据!CU2:DG200,MATCH(G4,锻造数据!CU2:CU200,0),5),_xlfn.IFNA(INDEX(锻造数据!DI2:DU200,MATCH(G4,锻造数据!DI2:DI200,0),5),_xlfn.IFNA(INDEX(锻造数据!DX2:EJ200,MATCH(G4,锻造数据!DX2:DX200,0),5),"")))))))))),_xlfn.IFNA(INDEX(锻造数据!A2:M200,MATCH(G4,锻造数据!A2:A200,0),5),_xlfn.IFNA(INDEX(锻造数据!O2:AA200,MATCH(G4,锻造数据!O2:O200,0),5),_xlfn.IFNA(INDEX(锻造数据!AC2:AO200,MATCH(G4,锻造数据!AC2:AC200,0),5),_xlfn.IFNA(INDEX(锻造数据!AQ2:BC200,MATCH(G4,锻造数据!AQ2:AQ200,0),5),_xlfn.IFNA(INDEX(锻造数据!BE2:BQ200,MATCH(G4,锻造数据!BE2:BE200,0),5),_xlfn.IFNA(INDEX(锻造数据!BS2:CE200,MATCH(G4,锻造数据!BS2:BS200,0),5),_xlfn.IFNA(INDEX(锻造数据!CG2:CS200,MATCH(G4,锻造数据!CG2:CG200,0),5),_xlfn.IFNA(INDEX(锻造数据!CU2:DG200,MATCH(G4,锻造数据!CU2:CU200,0),5),_xlfn.IFNA(INDEX(锻造数据!DI2:DU200,MATCH(G4,锻造数据!DI2:DI200,0),5),_xlfn.IFNA(INDEX(锻造数据!DX2:EJ200,MATCH(G4,锻造数据!DX2:DX200,0),5),_xlfn.IFNA(IF(G4="手刀","收藏！",""),""))))))))))))</f>
        <v/>
      </c>
      <c r="J7" s="1" t="s">
        <v>409</v>
      </c>
      <c r="K7" s="3" t="str">
        <f>IF(G4=0,_xlfn.IFNA(INDEX(锻造数据!A2:M200,MATCH(G4,锻造数据!A2:A200,0),11),_xlfn.IFNA(INDEX(锻造数据!O2:AA200,MATCH(G4,锻造数据!O2:O200,0),11),_xlfn.IFNA(INDEX(锻造数据!AC2:AO200,MATCH(G4,锻造数据!AC2:AC200,0),11),_xlfn.IFNA(INDEX(锻造数据!AQ2:BC200,MATCH(G4,锻造数据!AQ2:AQ200,0),11),_xlfn.IFNA(INDEX(锻造数据!BE2:BQ200,MATCH(G4,锻造数据!BE2:BE200,0),11),_xlfn.IFNA(INDEX(锻造数据!BS2:CE200,MATCH(G4,锻造数据!BS2:BS200,0),11),_xlfn.IFNA(INDEX(锻造数据!CG2:CS200,MATCH(G4,锻造数据!CG2:CG200,0),11),_xlfn.IFNA(INDEX(锻造数据!CU2:DG200,MATCH(G4,锻造数据!CU2:CU200,0),11),_xlfn.IFNA(INDEX(锻造数据!DI2:DU200,MATCH(G4,锻造数据!DI2:DI200,0),11),_xlfn.IFNA(INDEX(锻造数据!DX2:EJ200,MATCH(G4,锻造数据!DX2:DX200,0),11),"")))))))))),_xlfn.IFNA(INDEX(锻造数据!A2:M200,MATCH(G4,锻造数据!A2:A200,0),11),_xlfn.IFNA(INDEX(锻造数据!O2:AA200,MATCH(G4,锻造数据!O2:O200,0),11),_xlfn.IFNA(INDEX(锻造数据!AC2:AO200,MATCH(G4,锻造数据!AC2:AC200,0),11),_xlfn.IFNA(INDEX(锻造数据!AQ2:BC200,MATCH(G4,锻造数据!AQ2:AQ200,0),11),_xlfn.IFNA(INDEX(锻造数据!BE2:BQ200,MATCH(G4,锻造数据!BE2:BE200,0),11),_xlfn.IFNA(INDEX(锻造数据!BS2:CE200,MATCH(G4,锻造数据!BS2:BS200,0),11),_xlfn.IFNA(INDEX(锻造数据!CG2:CS200,MATCH(G4,锻造数据!CG2:CG200,0),11),_xlfn.IFNA(INDEX(锻造数据!CU2:DG200,MATCH(G4,锻造数据!CU2:CU200,0),11),_xlfn.IFNA(INDEX(锻造数据!DI2:DU200,MATCH(G4,锻造数据!DI2:DI200,0),11),_xlfn.IFNA(INDEX(锻造数据!DX2:EJ200,MATCH(G4,锻造数据!DX2:DX200,0),11),_xlfn.IFNA(IF(G4="手刀","发评论！",""),""))))))))))))</f>
        <v/>
      </c>
      <c r="L7" s="106"/>
    </row>
    <row r="8" spans="1:12" x14ac:dyDescent="0.25">
      <c r="A8" s="12" t="s">
        <v>469</v>
      </c>
      <c r="B8" s="2">
        <f>COUNTA(武器数据!M3:M200)</f>
        <v>56</v>
      </c>
      <c r="C8" s="172"/>
      <c r="D8" s="173"/>
      <c r="E8" s="106"/>
      <c r="F8" s="8" t="s">
        <v>12</v>
      </c>
      <c r="G8" s="3" t="str">
        <f>IF(G4=0,_xlfn.IFNA(INDEX(武器数据!A3:E200,MATCH(G4,武器数据!A3:A200,0),5),_xlfn.IFNA(INDEX(武器数据!G3:K200,MATCH(G4,武器数据!G3:G200,0),5),_xlfn.IFNA(INDEX(武器数据!M3:Q200,MATCH(G4,武器数据!M3:M200,0),5),_xlfn.IFNA(INDEX(武器数据!S3:W200,MATCH(G4,武器数据!S3:S200,0),5),_xlfn.IFNA(INDEX(武器数据!Y3:AC200,MATCH(G4,武器数据!Y3:Y200,0),5),_xlfn.IFNA(INDEX(武器数据!AE3:AI200,MATCH(G4,武器数据!AE3:AE200,0),5),"")))))),_xlfn.IFNA(INDEX(武器数据!A3:E200,MATCH(G4,武器数据!A3:A200,0),5),_xlfn.IFNA(INDEX(武器数据!G3:K200,MATCH(G4,武器数据!G3:G200,0),5),_xlfn.IFNA(INDEX(武器数据!M3:Q200,MATCH(G4,武器数据!M3:M200,0),5),_xlfn.IFNA(INDEX(武器数据!S3:W200,MATCH(G4,武器数据!S3:S200,0),5),_xlfn.IFNA(INDEX(武器数据!Y3:AC200,MATCH(G4,武器数据!Y3:Y200,0),5),_xlfn.IFNA(INDEX(武器数据!AE3:AI200,MATCH(G4,武器数据!AE3:AE200,0),5),_xlfn.IFNA(INDEX(武器数据!AK3:AO200,MATCH(G4,武器数据!AK3:AK200,0),5),_xlfn.IFNA(INDEX(武器数据!AQ3:AU200,MATCH(G4,武器数据!AQ3:AQ200,0),5),_xlfn.IFNA(IF(G4="手刀","下面才是真正的挑战！",""),""))))))))))</f>
        <v/>
      </c>
      <c r="H8" s="8" t="s">
        <v>486</v>
      </c>
      <c r="I8" s="2" t="str">
        <f>IF(G4=0,_xlfn.IFNA(INDEX(锻造数据!A2:M200,MATCH(G4,锻造数据!A2:A200,0),6),_xlfn.IFNA(INDEX(锻造数据!O2:AA200,MATCH(G4,锻造数据!O2:O200,0),6),_xlfn.IFNA(INDEX(锻造数据!AC2:AO200,MATCH(G4,锻造数据!AC2:AC200,0),6),_xlfn.IFNA(INDEX(锻造数据!AQ2:BC200,MATCH(G4,锻造数据!AQ2:AQ200,0),6),_xlfn.IFNA(INDEX(锻造数据!BE2:BQ200,MATCH(G4,锻造数据!BE2:BE200,0),6),_xlfn.IFNA(INDEX(锻造数据!BS2:CE200,MATCH(G4,锻造数据!BS2:BS200,0),6),_xlfn.IFNA(INDEX(锻造数据!CG2:CS200,MATCH(G4,锻造数据!CG2:CG200,0),6),_xlfn.IFNA(INDEX(锻造数据!CU2:DG200,MATCH(G4,锻造数据!CU2:CU200,0),6),_xlfn.IFNA(INDEX(锻造数据!DI2:DU200,MATCH(G4,锻造数据!DI2:DI200,0),6),_xlfn.IFNA(INDEX(锻造数据!DX2:EJ200,MATCH(G4,锻造数据!DX2:DX200,0),6),"")))))))))),_xlfn.IFNA(INDEX(锻造数据!A2:M200,MATCH(G4,锻造数据!A2:A200,0),6),_xlfn.IFNA(INDEX(锻造数据!O2:AA200,MATCH(G4,锻造数据!O2:O200,0),6),_xlfn.IFNA(INDEX(锻造数据!AC2:AO200,MATCH(G4,锻造数据!AC2:AC200,0),6),_xlfn.IFNA(INDEX(锻造数据!AQ2:BC200,MATCH(G4,锻造数据!AQ2:AQ200,0),6),_xlfn.IFNA(INDEX(锻造数据!BE2:BQ200,MATCH(G4,锻造数据!BE2:BE200,0),6),_xlfn.IFNA(INDEX(锻造数据!BS2:CE200,MATCH(G4,锻造数据!BS2:BS200,0),6),_xlfn.IFNA(INDEX(锻造数据!CG2:CS200,MATCH(G4,锻造数据!CG2:CG200,0),6),_xlfn.IFNA(INDEX(锻造数据!CU2:DG200,MATCH(G4,锻造数据!CU2:CU200,0),6),_xlfn.IFNA(INDEX(锻造数据!DI2:DU200,MATCH(G4,锻造数据!DI2:DI200,0),6),_xlfn.IFNA(INDEX(锻造数据!DX2:EJ200,MATCH(G4,锻造数据!DX2:DX200,0),6),_xlfn.IFNA(IF(G4="手刀","分享！",""),""))))))))))))</f>
        <v/>
      </c>
      <c r="J8" s="1" t="s">
        <v>410</v>
      </c>
      <c r="K8" s="3" t="str">
        <f>IF(G4=0,_xlfn.IFNA(INDEX(锻造数据!A2:M200,MATCH(G4,锻造数据!A2:A200,0),12),_xlfn.IFNA(INDEX(锻造数据!O2:AA200,MATCH(G4,锻造数据!O2:O200,0),12),_xlfn.IFNA(INDEX(锻造数据!AC2:AO200,MATCH(G4,锻造数据!AC2:AC200,0),12),_xlfn.IFNA(INDEX(锻造数据!AQ2:BC200,MATCH(G4,锻造数据!AQ2:AQ200,0),12),_xlfn.IFNA(INDEX(锻造数据!BE2:BQ200,MATCH(G4,锻造数据!BE2:BE200,0),12),_xlfn.IFNA(INDEX(锻造数据!BS2:CE200,MATCH(G4,锻造数据!BS2:BS200,0),12),_xlfn.IFNA(INDEX(锻造数据!CG2:CS200,MATCH(G4,锻造数据!CG2:CG200,0),12),_xlfn.IFNA(INDEX(锻造数据!CU2:DG200,MATCH(G4,锻造数据!CU2:CU200,0),12),_xlfn.IFNA(INDEX(锻造数据!DI2:DU200,MATCH(G4,锻造数据!DI2:DI200,0),12),_xlfn.IFNA(INDEX(锻造数据!DX2:EJ200,MATCH(G4,锻造数据!DX2:DX200,0),12),"")))))))))),_xlfn.IFNA(INDEX(锻造数据!A2:M200,MATCH(G4,锻造数据!A2:A200,0),12),_xlfn.IFNA(INDEX(锻造数据!O2:AA200,MATCH(G4,锻造数据!O2:O200,0),12),_xlfn.IFNA(INDEX(锻造数据!AC2:AO200,MATCH(G4,锻造数据!AC2:AC200,0),12),_xlfn.IFNA(INDEX(锻造数据!AQ2:BC200,MATCH(G4,锻造数据!AQ2:AQ200,0),12),_xlfn.IFNA(INDEX(锻造数据!BE2:BQ200,MATCH(G4,锻造数据!BE2:BE200,0),12),_xlfn.IFNA(INDEX(锻造数据!BS2:CE200,MATCH(G4,锻造数据!BS2:BS200,0),12),_xlfn.IFNA(INDEX(锻造数据!CG2:CS200,MATCH(G4,锻造数据!CG2:CG200,0),12),_xlfn.IFNA(INDEX(锻造数据!CU2:DG200,MATCH(G4,锻造数据!CU2:CU200,0),12),_xlfn.IFNA(INDEX(锻造数据!DI2:DU200,MATCH(G4,锻造数据!DI2:DI200,0),12),_xlfn.IFNA(INDEX(锻造数据!DX2:EJ200,MATCH(G4,锻造数据!DX2:DX200,0),12),_xlfn.IFNA(IF(G4="手刀","发弹幕！",""),""))))))))))))</f>
        <v/>
      </c>
      <c r="L8" s="106"/>
    </row>
    <row r="9" spans="1:12" ht="12.6" customHeight="1" x14ac:dyDescent="0.25">
      <c r="A9" s="13" t="s">
        <v>470</v>
      </c>
      <c r="B9" s="2">
        <f>COUNTA(武器数据!Y3:Y200)</f>
        <v>24</v>
      </c>
      <c r="C9" s="172"/>
      <c r="D9" s="173"/>
      <c r="E9" s="106"/>
      <c r="F9" s="14" t="s">
        <v>487</v>
      </c>
      <c r="G9" s="6" t="str">
        <f>IF(G4=0,"",_xlfn.IFNA(IF(G4=INDEX(武器数据!A3:E200,MATCH(G4,武器数据!A3:A202,0),1),A6,""),_xlfn.IFNA(IF(G4=INDEX(武器数据!G3:K200,MATCH(G4,武器数据!G3:G202,0),1),A7,""),_xlfn.IFNA(IF(G4=INDEX(武器数据!M3:Q200,MATCH(G4,武器数据!M3:M202,0),1),A8,""),_xlfn.IFNA(IF(G4=INDEX(武器数据!S3:W200,MATCH(G4,武器数据!S3:S200,0),1),A9,""),_xlfn.IFNA(IF(G4=INDEX(武器数据!Y3:AC200,MATCH(G4,武器数据!Y3:Y200,0),1),A10,""),_xlfn.IFNA(IF(G4=INDEX(武器数据!AE3:AI200,MATCH(G4,武器数据!AE3:AE200,0),1),A11,""),_xlfn.IFNA(IF(G4=INDEX(武器数据!AK3:AO200,MATCH(G4,武器数据!AK3:AK200,0),1),A6,“”),_xlfn.IFNA(IF(G4=INDEX(武器数据!AQ3:AU200,MATCH(G4,武器数据!AQ3:AQ200,0),1),A7,""),_xlfn.IFNA(IF(G4="手刀","因为还有另一个彩蛋",""),""))))))))))</f>
        <v/>
      </c>
      <c r="H9" s="14" t="s">
        <v>377</v>
      </c>
      <c r="I9" s="5" t="str">
        <f>IF(G4=0,_xlfn.IFNA(INDEX(锻造数据!A2:M200,MATCH(G4,锻造数据!A2:A200,0),7),_xlfn.IFNA(INDEX(锻造数据!O2:AA200,MATCH(G4,锻造数据!O2:O200,0),7),_xlfn.IFNA(INDEX(锻造数据!AC2:AO200,MATCH(G4,锻造数据!AC2:AC200,0),7),_xlfn.IFNA(INDEX(锻造数据!AQ2:BC200,MATCH(G4,锻造数据!AQ2:AQ200,0),7),_xlfn.IFNA(INDEX(锻造数据!BE2:BQ200,MATCH(G4,锻造数据!BE2:BE200,0),7),_xlfn.IFNA(INDEX(锻造数据!BS2:CE200,MATCH(G4,锻造数据!BS2:BS200,0),7),_xlfn.IFNA(INDEX(锻造数据!CG2:CS200,MATCH(G4,锻造数据!CG2:CG200,0),7),_xlfn.IFNA(INDEX(锻造数据!CU2:DG200,MATCH(G4,锻造数据!CU2:CU200,0),7),_xlfn.IFNA(INDEX(锻造数据!DI2:DU200,MATCH(G4,锻造数据!DI2:DI200,0),7),_xlfn.IFNA(INDEX(锻造数据!DX2:EJ200,MATCH(G4,锻造数据!DX2:DX200,0),7),"")))))))))),_xlfn.IFNA(INDEX(锻造数据!A2:M200,MATCH(G4,锻造数据!A2:A200,0),7),_xlfn.IFNA(INDEX(锻造数据!O2:AA200,MATCH(G4,锻造数据!O2:O200,0),7),_xlfn.IFNA(INDEX(锻造数据!AC2:AO200,MATCH(G4,锻造数据!AC2:AC200,0),7),_xlfn.IFNA(INDEX(锻造数据!AQ2:BC200,MATCH(G4,锻造数据!AQ2:AQ200,0),7),_xlfn.IFNA(INDEX(锻造数据!BE2:BQ200,MATCH(G4,锻造数据!BE2:BE200,0),7),_xlfn.IFNA(INDEX(锻造数据!BS2:CE200,MATCH(G4,锻造数据!BS2:BS200,0),7),_xlfn.IFNA(INDEX(锻造数据!CG2:CS200,MATCH(G4,锻造数据!CG2:CG200,0),7),_xlfn.IFNA(INDEX(锻造数据!CU2:DG200,MATCH(G4,锻造数据!CU2:CU200,0),7),_xlfn.IFNA(INDEX(锻造数据!DI2:DU200,MATCH(G4,锻造数据!DI2:DI200,0),7),_xlfn.IFNA(INDEX(锻造数据!DX2:EJ200,MATCH(G4,锻造数据!DX2:DX200,0),7),_xlfn.IFNA(IF(G4="手刀","关注！",""),""))))))))))))</f>
        <v/>
      </c>
      <c r="J9" s="4" t="s">
        <v>488</v>
      </c>
      <c r="K9" s="6" t="str">
        <f>IF(G4=0,_xlfn.IFNA(INDEX(锻造数据!A2:M200,MATCH(G4,锻造数据!A2:A200,0),13),_xlfn.IFNA(INDEX(锻造数据!O2:AA200,MATCH(G4,锻造数据!O2:O200,0),13),_xlfn.IFNA(INDEX(锻造数据!AC2:AO200,MATCH(G4,锻造数据!AC2:AC200,0),13),_xlfn.IFNA(INDEX(锻造数据!AQ2:BC200,MATCH(G4,锻造数据!AQ2:AQ200,0),13),_xlfn.IFNA(INDEX(锻造数据!BE2:BQ200,MATCH(G4,锻造数据!BE2:BE200,0),13),_xlfn.IFNA(INDEX(锻造数据!BS2:CE200,MATCH(G4,锻造数据!BS2:BS200,0),13),_xlfn.IFNA(INDEX(锻造数据!CG2:CS200,MATCH(G4,锻造数据!CG2:CG200,0),13),_xlfn.IFNA(INDEX(锻造数据!CU2:DG200,MATCH(G4,锻造数据!CU2:CU200,0),13),_xlfn.IFNA(INDEX(锻造数据!DI2:DU200,MATCH(G4,锻造数据!DI2:DI200,0),13),_xlfn.IFNA(INDEX(锻造数据!DX2:EJ200,MATCH(G4,锻造数据!DX2:DX200,0),13),"")))))))))),_xlfn.IFNA(INDEX(锻造数据!A2:M200,MATCH(G4,锻造数据!A2:A200,0),13),_xlfn.IFNA(INDEX(锻造数据!O2:AA200,MATCH(G4,锻造数据!O2:O200,0),13),_xlfn.IFNA(INDEX(锻造数据!AC2:AO200,MATCH(G4,锻造数据!AC2:AC200,0),13),_xlfn.IFNA(INDEX(锻造数据!AQ2:BC200,MATCH(G4,锻造数据!AQ2:AQ200,0),13),_xlfn.IFNA(INDEX(锻造数据!BE2:BQ200,MATCH(G4,锻造数据!BE2:BE200,0),13),_xlfn.IFNA(INDEX(锻造数据!BS2:CE200,MATCH(G4,锻造数据!BS2:BS200,0),13),_xlfn.IFNA(INDEX(锻造数据!CG2:CS200,MATCH(G4,锻造数据!CG2:CG200,0),13),_xlfn.IFNA(INDEX(锻造数据!CU2:DG200,MATCH(G4,锻造数据!CU2:CU200,0),13),_xlfn.IFNA(INDEX(锻造数据!DI2:DU200,MATCH(G4,锻造数据!DI2:DI200,0),13),_xlfn.IFNA(INDEX(锻造数据!DX2:EJ200,MATCH(G4,锻造数据!DX2:DX200,0),13),_xlfn.IFNA(IF(G4="手刀","爱你哟！",""),""))))))))))))</f>
        <v/>
      </c>
      <c r="L9" s="106"/>
    </row>
    <row r="10" spans="1:12" x14ac:dyDescent="0.25">
      <c r="A10" s="15" t="s">
        <v>471</v>
      </c>
      <c r="B10" s="2">
        <f>COUNTA(武器数据!S3:S200)</f>
        <v>35</v>
      </c>
      <c r="C10" s="172"/>
      <c r="D10" s="173"/>
      <c r="E10" s="106"/>
      <c r="F10" s="16" t="s">
        <v>489</v>
      </c>
      <c r="G10" s="17" t="str">
        <f>_xlfn.IFNA(IF(G4="","",_xlfn.IFNA(IF(G4=INDEX(武器数据!A3:E200,MATCH(G4,武器数据!A3:A200,0),1),"此版本有这把武器",""),_xlfn.IFNA(IF(G4=INDEX(武器数据!G3:K200,MATCH(G4,武器数据!G3:G200,0),1),"此版本有这把武器",""),_xlfn.IFNA(IF(G4=INDEX(武器数据!M3:Q200,MATCH(G4,武器数据!M3:M200,0),1),"此版本有这把武器",""),_xlfn.IFNA(IF(G4=INDEX(武器数据!S3:W200,MATCH(G4,武器数据!S3:S200,0),1),"此版本有这把武器",""),_xlfn.IFNA(IF(G4=INDEX(武器数据!Y3:AC200,MATCH(G4,武器数据!Y3:Y200,0),1),"此版本有这把武器",""),_xlfn.IFNA(IF(G4=INDEX(武器数据!AE3:AI200,MATCH(G4,武器数据!AE3:AE200,0),1),"此版本有这把武器",""),_xlfn.IFNA(IF(G4=INDEX(武器数据!AK3:AO200,MATCH(G4,武器数据!AK3:AK200,0),1),"此版本有这把武器",""),_xlfn.IFNA(IF(G4=INDEX(武器数据!AQ3:AU200,MATCH(G4,武器数据!AQ3:AQ200,0),1),"此版本有这把武器",""),_xlfn.IFNA(IF(G4="手刀","尝试下面的表格吧~",""),"")))))))))),"此版本没有这把武器")</f>
        <v/>
      </c>
      <c r="H10" s="14" t="s">
        <v>490</v>
      </c>
      <c r="I10" s="157" t="str">
        <f>_xlfn.IFNA(IF(G4="","",_xlfn.IFNA(IF(G4=INDEX(锻造数据!A2:M200,MATCH(G4,锻造数据!A2:A200,0),1),"可锻造",""),_xlfn.IFNA(IF(G4=INDEX(锻造数据!O2:AA200,MATCH(G4,锻造数据!O2:O200,0),1),"可锻造",""),_xlfn.IFNA(IF(G4=INDEX(锻造数据!AC2:AO200,MATCH(G4,锻造数据!AC2:AC200,0),1),"可锻造",""),_xlfn.IFNA(IF(G4=INDEX(锻造数据!AQ2:BC200,MATCH(G4,锻造数据!AQ2:AQ200,0),1),"可锻造",""),_xlfn.IFNA(IF(G4=INDEX(锻造数据!BE2:BQ200,MATCH(G4,锻造数据!BE2:BE200,0),1),"可锻造",""),_xlfn.IFNA(IF(G4=INDEX(锻造数据!BS2:CE200,MATCH(G4,锻造数据!BS2:BS200,0),1),"可锻造",""),_xlfn.IFNA(IF(G4=INDEX(锻造数据!CG2:CS200,MATCH(G4,锻造数据!CG2:CG200,0),1),"可锻造",""),_xlfn.IFNA(IF(G4=INDEX(锻造数据!CU2:DG200,MATCH(G4,锻造数据!CU2:CU200,0),1),"可锻造",""),_xlfn.IFNA(IF(G4=INDEX(锻造数据!DI2:DU200,MATCH(G4,锻造数据!DI2:DI200,0),1),"可锻造",""),_xlfn.IFNA(IF(G4=INDEX(锻造数据!DX2:EJ200,MATCH(G4,锻造数据!DX2:DX200,0),1),"可锻造",""),_xlfn.IFNA(IF(G4=INDEX(锻造数据!EM3:EM200,MATCH(G4,锻造数据!EM3:EM200,0),1),"合成武器，不可锻造",""),_xlfn.IFNA(IF(G4=INDEX(锻造数据!EN3:EN200,MATCH(G4,锻造数据!EN3:EN200,0),1),"单人模式用嘤嘤鹰重铸有几率获得，不可锻造",""),_xlfn.IFNA(IF(G4=INDEX(锻造数据!EO3:EO200,MATCH(G4,锻造数据!EO3:EO200,0),1),"强化过后的初始武器，不可锻造",""),_xlfn.IFNA(IF(G4="手刀","我知道我不要脸，但是别忘了还有一个彩蛋喔",""),""))))))))))))))),"不可锻造")</f>
        <v/>
      </c>
      <c r="J10" s="158"/>
      <c r="K10" s="159"/>
      <c r="L10" s="106"/>
    </row>
    <row r="11" spans="1:12" x14ac:dyDescent="0.25">
      <c r="A11" s="18" t="s">
        <v>472</v>
      </c>
      <c r="B11" s="5">
        <f>COUNTA(武器数据!AE3:AE200)</f>
        <v>31</v>
      </c>
      <c r="C11" s="174"/>
      <c r="D11" s="175"/>
      <c r="E11" s="106"/>
      <c r="F11" s="106"/>
      <c r="G11" s="106"/>
      <c r="H11" s="106"/>
      <c r="I11" s="106"/>
      <c r="J11" s="106"/>
      <c r="K11" s="106"/>
      <c r="L11" s="106"/>
    </row>
    <row r="12" spans="1:12" x14ac:dyDescent="0.25">
      <c r="A12" s="107"/>
      <c r="B12" s="107"/>
      <c r="C12" s="109"/>
      <c r="D12" s="109"/>
      <c r="E12" s="106"/>
      <c r="F12" s="160" t="s">
        <v>491</v>
      </c>
      <c r="G12" s="161"/>
      <c r="H12" s="149" t="s">
        <v>492</v>
      </c>
      <c r="I12" s="162"/>
      <c r="J12" s="162"/>
      <c r="K12" s="150"/>
      <c r="L12" s="106"/>
    </row>
    <row r="13" spans="1:12" ht="15" customHeight="1" x14ac:dyDescent="0.25">
      <c r="A13" s="176" t="s">
        <v>493</v>
      </c>
      <c r="B13" s="176"/>
      <c r="C13" s="176"/>
      <c r="D13" s="177"/>
      <c r="E13" s="106"/>
      <c r="F13" s="7" t="s">
        <v>473</v>
      </c>
      <c r="G13" s="83"/>
      <c r="H13" s="7" t="s">
        <v>8</v>
      </c>
      <c r="I13" s="22" t="str">
        <f>_xlfn.IFNA(INDEX(角色数据!A2:G200,MATCH(G13,角色数据!A2:A200,0),6),_xlfn.IFNA(IF(G13="曲奇君","什么？",""),""))</f>
        <v/>
      </c>
      <c r="J13" s="9" t="s">
        <v>8</v>
      </c>
      <c r="K13" s="23" t="str">
        <f>_xlfn.IFNA(INDEX(角色数据!A2:G200,MATCH(G13,角色数据!A2:A200,0),7),_xlfn.IFNA(IF(G13="曲奇君","哇塞",""),""))</f>
        <v/>
      </c>
      <c r="L13" s="106"/>
    </row>
    <row r="14" spans="1:12" ht="14.4" customHeight="1" x14ac:dyDescent="0.25">
      <c r="A14" s="178" t="s">
        <v>494</v>
      </c>
      <c r="B14" s="178"/>
      <c r="C14" s="178"/>
      <c r="D14" s="179"/>
      <c r="E14" s="106"/>
      <c r="F14" s="8" t="s">
        <v>432</v>
      </c>
      <c r="G14" s="3" t="str">
        <f>_xlfn.IFNA(INDEX(角色数据!A2:E200,MATCH(G13,角色数据!A2:A200,0),2),_xlfn.IFNA(IF(G13="曲奇君","你找到我啦",""),""))</f>
        <v/>
      </c>
      <c r="H14" s="8" t="s">
        <v>9</v>
      </c>
      <c r="I14" s="2" t="str">
        <f>_xlfn.IFNA(INDEX(武器数据!A3:E200,MATCH(I13,武器数据!A3:A200,0),2),_xlfn.IFNA(IF(G13="曲奇君","你怎么做到的！",""),""))</f>
        <v/>
      </c>
      <c r="J14" s="1" t="s">
        <v>9</v>
      </c>
      <c r="K14" s="3" t="str">
        <f>_xlfn.IFNA(INDEX(武器数据!AQ3:AU200,MATCH(K13,武器数据!AQ3:AQ200,0),2),_xlfn.IFNA(IF(G13="曲奇君","偶买噶！",""),""))</f>
        <v/>
      </c>
      <c r="L14" s="106"/>
    </row>
    <row r="15" spans="1:12" ht="14.4" customHeight="1" x14ac:dyDescent="0.25">
      <c r="A15" s="178" t="s">
        <v>495</v>
      </c>
      <c r="B15" s="178"/>
      <c r="C15" s="178"/>
      <c r="D15" s="179"/>
      <c r="E15" s="106"/>
      <c r="F15" s="8" t="s">
        <v>433</v>
      </c>
      <c r="G15" s="3" t="str">
        <f>_xlfn.IFNA(INDEX(角色数据!A2:E200,MATCH(G13,角色数据!A2:A200,0),3),_xlfn.IFNA(IF(G13="曲奇君","啊哈哈哈",""),""))</f>
        <v/>
      </c>
      <c r="H15" s="8" t="s">
        <v>10</v>
      </c>
      <c r="I15" s="2" t="str">
        <f>_xlfn.IFNA(INDEX(武器数据!A3:E200,MATCH(I13,武器数据!A3:A200,0),3),_xlfn.IFNA(IF(G13="曲奇君","tql",""),""))</f>
        <v/>
      </c>
      <c r="J15" s="1" t="s">
        <v>10</v>
      </c>
      <c r="K15" s="3" t="str">
        <f>_xlfn.IFNA(INDEX(武器数据!AQ3:AU200,MATCH(K13,武器数据!AQ3:AQ200,0),3),_xlfn.IFNA(IF(G13="曲奇君","不行不行",""),""))</f>
        <v/>
      </c>
      <c r="L15" s="106"/>
    </row>
    <row r="16" spans="1:12" ht="14.4" customHeight="1" x14ac:dyDescent="0.25">
      <c r="A16" s="178" t="s">
        <v>496</v>
      </c>
      <c r="B16" s="178"/>
      <c r="C16" s="178"/>
      <c r="D16" s="179"/>
      <c r="E16" s="106"/>
      <c r="F16" s="8" t="s">
        <v>497</v>
      </c>
      <c r="G16" s="3" t="str">
        <f>_xlfn.IFNA(INDEX(角色数据!A2:E200,MATCH(G13,角色数据!A2:A200,0),4),_xlfn.IFNA(IF(G13="曲奇君","是不是开心到哭了",""),""))</f>
        <v/>
      </c>
      <c r="H16" s="8" t="s">
        <v>11</v>
      </c>
      <c r="I16" s="2" t="str">
        <f>_xlfn.IFNA(INDEX(武器数据!A3:E200,MATCH(I13,武器数据!A3:A200,0),4),_xlfn.IFNA(IF(G13="曲奇君","sdl",""),""))</f>
        <v/>
      </c>
      <c r="J16" s="1" t="s">
        <v>11</v>
      </c>
      <c r="K16" s="3" t="str">
        <f>_xlfn.IFNA(INDEX(武器数据!AQ3:AU200,MATCH(K13,武器数据!AQ3:AQ200,0),4),_xlfn.IFNA(IF(G13="曲奇君","呼~冷静一下",""),""))</f>
        <v/>
      </c>
      <c r="L16" s="106"/>
    </row>
    <row r="17" spans="1:12" ht="14.4" customHeight="1" x14ac:dyDescent="0.25">
      <c r="A17" s="178"/>
      <c r="B17" s="178"/>
      <c r="C17" s="178"/>
      <c r="D17" s="179"/>
      <c r="E17" s="106"/>
      <c r="F17" s="20" t="s">
        <v>11</v>
      </c>
      <c r="G17" s="21" t="str">
        <f>_xlfn.IFNA(INDEX(角色数据!A2:E200,MATCH(G13,角色数据!A2:A200,0),5),_xlfn.IFNA(IF(G13="曲奇君","快看看下面的消息吧~",""),""))</f>
        <v/>
      </c>
      <c r="H17" s="20" t="s">
        <v>12</v>
      </c>
      <c r="I17" s="24" t="str">
        <f>_xlfn.IFNA(INDEX(武器数据!A3:E200,MATCH(I13,武器数据!A3:A200,0),5),_xlfn.IFNA(IF(G13="曲奇君","awsl",""),""))</f>
        <v/>
      </c>
      <c r="J17" s="25" t="s">
        <v>12</v>
      </c>
      <c r="K17" s="21" t="str">
        <f>_xlfn.IFNA(INDEX(武器数据!AQ3:AU200,MATCH(K13,武器数据!AQ3:AQ200,0),5),_xlfn.IFNA(IF(G13="曲奇君","看看下面吧↓",""),""))</f>
        <v/>
      </c>
      <c r="L17" s="106"/>
    </row>
    <row r="18" spans="1:12" x14ac:dyDescent="0.25">
      <c r="A18" s="163"/>
      <c r="B18" s="163"/>
      <c r="C18" s="163"/>
      <c r="D18" s="164"/>
      <c r="E18" s="106"/>
      <c r="F18" s="7" t="s">
        <v>436</v>
      </c>
      <c r="G18" s="165" t="str">
        <f>_xlfn.IFNA(INDEX(角色数据!A2:H200,MATCH(G13,角色数据!A2:A200,0),8),_xlfn.IFNA(IF(G13="曲奇君","B站私信曲奇君の世界然后领取奖励吧~（只限2位）",""),""))</f>
        <v/>
      </c>
      <c r="H18" s="165"/>
      <c r="I18" s="165"/>
      <c r="J18" s="165"/>
      <c r="K18" s="166"/>
      <c r="L18" s="106"/>
    </row>
    <row r="19" spans="1:12" x14ac:dyDescent="0.25">
      <c r="A19" s="106"/>
      <c r="B19" s="106"/>
      <c r="C19" s="107"/>
      <c r="D19" s="107"/>
      <c r="E19" s="106"/>
      <c r="F19" s="14" t="s">
        <v>489</v>
      </c>
      <c r="G19" s="167" t="str">
        <f>_xlfn.IFNA(IF(G13="","",_xlfn.IFNA(IF(G13=INDEX(角色数据!A2:E200,MATCH(G13,角色数据!A2:A200,0),1),"此版本有这个角色","此版本没有这个角色"),_xlfn.IFNA(IF(G13="曲奇君","需要发给UP主的信息：我已找到你的彩蛋，快给我月度大会员！",""),""))),"此版本没有这个角色")</f>
        <v/>
      </c>
      <c r="H19" s="168"/>
      <c r="I19" s="168"/>
      <c r="J19" s="168"/>
      <c r="K19" s="169"/>
      <c r="L19" s="106"/>
    </row>
    <row r="20" spans="1:12" x14ac:dyDescent="0.25">
      <c r="A20" s="106"/>
      <c r="B20" s="106"/>
      <c r="C20" s="107"/>
      <c r="D20" s="107"/>
      <c r="E20" s="106"/>
      <c r="F20" s="106"/>
      <c r="G20" s="106"/>
      <c r="H20" s="106"/>
      <c r="I20" s="106"/>
      <c r="J20" s="106"/>
      <c r="K20" s="106"/>
      <c r="L20" s="106"/>
    </row>
    <row r="21" spans="1:12" x14ac:dyDescent="0.25">
      <c r="A21" s="106"/>
      <c r="B21" s="106"/>
      <c r="C21" s="107"/>
      <c r="D21" s="107"/>
      <c r="E21" s="106"/>
      <c r="F21" s="106"/>
      <c r="G21" s="106"/>
      <c r="H21" s="106"/>
      <c r="I21" s="106"/>
      <c r="J21" s="106"/>
      <c r="K21" s="106"/>
      <c r="L21" s="106"/>
    </row>
    <row r="22" spans="1:12" x14ac:dyDescent="0.25">
      <c r="A22" s="106"/>
      <c r="B22" s="106"/>
      <c r="C22" s="107"/>
      <c r="D22" s="107"/>
      <c r="E22" s="106"/>
      <c r="F22" s="106"/>
      <c r="G22" s="106"/>
      <c r="H22" s="106"/>
      <c r="I22" s="106"/>
      <c r="J22" s="106"/>
      <c r="K22" s="106"/>
      <c r="L22" s="106"/>
    </row>
    <row r="23" spans="1:12" x14ac:dyDescent="0.2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</row>
  </sheetData>
  <sheetProtection algorithmName="SHA-512" hashValue="hGSg9Og7HWkEmmJfWycbIGATdZxRTS8kvgdneDFmBlXGjxtk1Ki7NlGCSFV6AjI3dijX+VP0YR3S6CFWco7jug==" saltValue="e85cOSCSN6+LBctx0rLSWg==" spinCount="100000" sheet="1" selectLockedCells="1"/>
  <mergeCells count="23">
    <mergeCell ref="A18:D18"/>
    <mergeCell ref="G18:K18"/>
    <mergeCell ref="G19:K19"/>
    <mergeCell ref="C6:D11"/>
    <mergeCell ref="A13:D13"/>
    <mergeCell ref="A14:D14"/>
    <mergeCell ref="A15:D15"/>
    <mergeCell ref="A16:D16"/>
    <mergeCell ref="A17:D17"/>
    <mergeCell ref="C4:D4"/>
    <mergeCell ref="A5:B5"/>
    <mergeCell ref="C5:D5"/>
    <mergeCell ref="I10:K10"/>
    <mergeCell ref="F12:G12"/>
    <mergeCell ref="H12:K12"/>
    <mergeCell ref="A1:D1"/>
    <mergeCell ref="F1:K1"/>
    <mergeCell ref="A2:B2"/>
    <mergeCell ref="C2:D2"/>
    <mergeCell ref="A3:B3"/>
    <mergeCell ref="C3:D3"/>
    <mergeCell ref="F3:G3"/>
    <mergeCell ref="H3:K3"/>
  </mergeCells>
  <phoneticPr fontId="26" type="noConversion"/>
  <conditionalFormatting sqref="G9">
    <cfRule type="expression" dxfId="14" priority="5">
      <formula>$G$9="红武"</formula>
    </cfRule>
    <cfRule type="expression" dxfId="13" priority="6">
      <formula>$G$9="橙武"</formula>
    </cfRule>
    <cfRule type="expression" dxfId="12" priority="7">
      <formula>$G$9="紫武"</formula>
    </cfRule>
    <cfRule type="expression" dxfId="11" priority="8">
      <formula>$G$9="蓝武"</formula>
    </cfRule>
    <cfRule type="expression" dxfId="10" priority="9">
      <formula>$G$9="绿武"</formula>
    </cfRule>
    <cfRule type="expression" dxfId="9" priority="11">
      <formula>$G$9="白武"</formula>
    </cfRule>
  </conditionalFormatting>
  <conditionalFormatting sqref="G10">
    <cfRule type="expression" dxfId="8" priority="24">
      <formula>$G$10="此版本没有这把武器"</formula>
    </cfRule>
    <cfRule type="expression" dxfId="7" priority="25">
      <formula>$G$10="此版本有这把武器"</formula>
    </cfRule>
  </conditionalFormatting>
  <conditionalFormatting sqref="I10:K10">
    <cfRule type="expression" dxfId="6" priority="1">
      <formula>$I$10="强化过后的初始武器，不可锻造"</formula>
    </cfRule>
    <cfRule type="expression" dxfId="5" priority="2">
      <formula>$I$10="单人模式用嘤嘤鹰重铸有几率获得，不可锻造"</formula>
    </cfRule>
    <cfRule type="expression" dxfId="4" priority="3">
      <formula>$I$10="合成武器，不可锻造"</formula>
    </cfRule>
    <cfRule type="expression" dxfId="3" priority="14">
      <formula>$I$10="不可锻造"</formula>
    </cfRule>
    <cfRule type="expression" dxfId="2" priority="17">
      <formula>$I$10="可锻造"</formula>
    </cfRule>
  </conditionalFormatting>
  <conditionalFormatting sqref="G19">
    <cfRule type="expression" dxfId="1" priority="18">
      <formula>$G$19="此版本没有这个角色"</formula>
    </cfRule>
    <cfRule type="expression" dxfId="0" priority="19">
      <formula>$G$19="此版本有这个角色"</formula>
    </cfRule>
  </conditionalFormatting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武器，角色名单</vt:lpstr>
      <vt:lpstr>搜索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曲奇君Sqookie</cp:lastModifiedBy>
  <cp:lastPrinted>2020-01-19T17:38:13Z</cp:lastPrinted>
  <dcterms:created xsi:type="dcterms:W3CDTF">2019-09-18T08:02:00Z</dcterms:created>
  <dcterms:modified xsi:type="dcterms:W3CDTF">2020-01-24T01:34:28Z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