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8445\Documents\WeChat Files\jishigeluobo\Files\"/>
    </mc:Choice>
  </mc:AlternateContent>
  <xr:revisionPtr revIDLastSave="0" documentId="13_ncr:1_{A8811D31-412B-4DBF-959D-670BA22EF7EC}" xr6:coauthVersionLast="40" xr6:coauthVersionMax="40" xr10:uidLastSave="{00000000-0000-0000-0000-000000000000}"/>
  <bookViews>
    <workbookView xWindow="0" yWindow="0" windowWidth="28800" windowHeight="12468" xr2:uid="{00000000-000D-0000-FFFF-FFFF00000000}"/>
  </bookViews>
  <sheets>
    <sheet name="综合办固定资产台账表" sheetId="1" r:id="rId1"/>
    <sheet name="固定资产明细账表" sheetId="2" r:id="rId2"/>
  </sheets>
  <definedNames>
    <definedName name="_xlnm._FilterDatabase" localSheetId="0" hidden="1">综合办固定资产台账表!$B$4:$Q$24</definedName>
  </definedNames>
  <calcPr calcId="181029"/>
</workbook>
</file>

<file path=xl/calcChain.xml><?xml version="1.0" encoding="utf-8"?>
<calcChain xmlns="http://schemas.openxmlformats.org/spreadsheetml/2006/main">
  <c r="O28" i="2" l="1"/>
  <c r="S28" i="2" s="1"/>
  <c r="O27" i="2"/>
  <c r="S27" i="2" s="1"/>
  <c r="O26" i="2"/>
  <c r="S26" i="2" s="1"/>
  <c r="O25" i="2"/>
  <c r="S25" i="2" s="1"/>
  <c r="S24" i="2"/>
  <c r="O24" i="2"/>
  <c r="O23" i="2"/>
  <c r="S23" i="2" s="1"/>
  <c r="S22" i="2"/>
  <c r="O22" i="2"/>
  <c r="S21" i="2"/>
  <c r="O21" i="2"/>
  <c r="S20" i="2"/>
  <c r="O20" i="2"/>
  <c r="O19" i="2"/>
  <c r="S19" i="2" s="1"/>
  <c r="O18" i="2"/>
  <c r="S18" i="2" s="1"/>
  <c r="O17" i="2"/>
  <c r="S17" i="2" s="1"/>
  <c r="O16" i="2"/>
  <c r="S16" i="2" s="1"/>
  <c r="E16" i="2"/>
  <c r="D16" i="2"/>
  <c r="O15" i="2"/>
  <c r="S15" i="2" s="1"/>
  <c r="E15" i="2"/>
  <c r="D15" i="2"/>
  <c r="O14" i="2"/>
  <c r="S14" i="2" s="1"/>
  <c r="E14" i="2"/>
  <c r="D14" i="2"/>
  <c r="O13" i="2"/>
  <c r="S13" i="2" s="1"/>
  <c r="E13" i="2"/>
  <c r="D13" i="2"/>
  <c r="S12" i="2"/>
  <c r="O12" i="2"/>
  <c r="E12" i="2"/>
  <c r="D12" i="2"/>
  <c r="S11" i="2"/>
  <c r="O11" i="2"/>
  <c r="E11" i="2"/>
  <c r="D11" i="2"/>
  <c r="S10" i="2"/>
  <c r="O10" i="2"/>
  <c r="E10" i="2"/>
  <c r="D10" i="2"/>
  <c r="O9" i="2"/>
  <c r="S9" i="2" s="1"/>
  <c r="E9" i="2"/>
  <c r="D9" i="2"/>
  <c r="O8" i="2"/>
  <c r="S8" i="2" s="1"/>
  <c r="E8" i="2"/>
  <c r="D8" i="2"/>
  <c r="O7" i="2"/>
  <c r="S7" i="2" s="1"/>
  <c r="E7" i="2"/>
  <c r="D7" i="2"/>
  <c r="O6" i="2"/>
  <c r="S6" i="2" s="1"/>
  <c r="E6" i="2"/>
  <c r="D6" i="2"/>
  <c r="T5" i="2"/>
  <c r="O5" i="2"/>
  <c r="E5" i="2"/>
  <c r="D5" i="2"/>
  <c r="U2" i="2"/>
  <c r="O5" i="1"/>
  <c r="N5" i="1"/>
  <c r="M5" i="1"/>
  <c r="L5" i="1"/>
  <c r="K5" i="1"/>
  <c r="J5" i="1"/>
  <c r="I5" i="1"/>
  <c r="E5" i="1"/>
  <c r="D5" i="1"/>
  <c r="C5" i="1"/>
  <c r="S3" i="1"/>
  <c r="K3" i="1"/>
  <c r="T6" i="2" l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</calcChain>
</file>

<file path=xl/sharedStrings.xml><?xml version="1.0" encoding="utf-8"?>
<sst xmlns="http://schemas.openxmlformats.org/spreadsheetml/2006/main" count="295" uniqueCount="113">
  <si>
    <t>固定资产台账汇总表</t>
  </si>
  <si>
    <t>查询区域</t>
  </si>
  <si>
    <t>固定资产编号</t>
  </si>
  <si>
    <t>数量</t>
  </si>
  <si>
    <t>存放地点</t>
  </si>
  <si>
    <t>保管人</t>
  </si>
  <si>
    <t>合同编号</t>
  </si>
  <si>
    <t>说明：</t>
  </si>
  <si>
    <t>查询点时，输入固资编号，即可显示相关数据；若查看明细账页时，双击固资编号即可带出明细账页。</t>
  </si>
  <si>
    <t>登录时间：</t>
  </si>
  <si>
    <t>GZ0001</t>
  </si>
  <si>
    <t>明和工地</t>
  </si>
  <si>
    <t>XXX</t>
  </si>
  <si>
    <t>NO.0001</t>
  </si>
  <si>
    <t>序号</t>
  </si>
  <si>
    <t>固定资产名称</t>
  </si>
  <si>
    <t>型号/规格</t>
  </si>
  <si>
    <t>单位</t>
  </si>
  <si>
    <t>币种</t>
  </si>
  <si>
    <t>当前原值（不含税）</t>
  </si>
  <si>
    <t>制（建）造商</t>
  </si>
  <si>
    <t>供应商</t>
  </si>
  <si>
    <t>启用日期</t>
  </si>
  <si>
    <t>入帐日期</t>
  </si>
  <si>
    <t>合同编号
采购申请单号</t>
  </si>
  <si>
    <t>备注</t>
  </si>
  <si>
    <t>台</t>
  </si>
  <si>
    <t>RMB</t>
  </si>
  <si>
    <t>=固定资产明细账表!Z2</t>
  </si>
  <si>
    <t>核对人：</t>
  </si>
  <si>
    <t>仓库：</t>
  </si>
  <si>
    <t>库管员：</t>
  </si>
  <si>
    <t>固 定 资 产 管 理 台 账</t>
  </si>
  <si>
    <t>资产编号：</t>
  </si>
  <si>
    <t>资产名称：</t>
  </si>
  <si>
    <t>塔吊</t>
  </si>
  <si>
    <t>规格型号：</t>
  </si>
  <si>
    <t>0000000</t>
  </si>
  <si>
    <t>生产厂家：</t>
  </si>
  <si>
    <t>江苏盐城天通</t>
  </si>
  <si>
    <t>供应商：</t>
  </si>
  <si>
    <t>登录日期：</t>
  </si>
  <si>
    <t>合同编号：</t>
  </si>
  <si>
    <t>NO.</t>
  </si>
  <si>
    <t>0001</t>
  </si>
  <si>
    <t>总库</t>
  </si>
  <si>
    <t>序
号</t>
  </si>
  <si>
    <t>会计年度</t>
  </si>
  <si>
    <t>类别</t>
  </si>
  <si>
    <t>资产
编码</t>
  </si>
  <si>
    <t>资产
名称</t>
  </si>
  <si>
    <t>规格
型号</t>
  </si>
  <si>
    <t>购置
日期</t>
  </si>
  <si>
    <t>使用
年限</t>
  </si>
  <si>
    <t>存放
地点</t>
  </si>
  <si>
    <t>使用
部门</t>
  </si>
  <si>
    <t>使用人</t>
  </si>
  <si>
    <t>计量
单位</t>
  </si>
  <si>
    <t>资产原值</t>
  </si>
  <si>
    <t>残值</t>
  </si>
  <si>
    <t>累计折旧</t>
  </si>
  <si>
    <t>资产净值</t>
  </si>
  <si>
    <t>入库登记</t>
  </si>
  <si>
    <t>出库登记</t>
  </si>
  <si>
    <t>使用状态（在相应位置打√）</t>
  </si>
  <si>
    <t>单价</t>
  </si>
  <si>
    <t>金额</t>
  </si>
  <si>
    <t>折旧方法</t>
  </si>
  <si>
    <t>月折旧率</t>
  </si>
  <si>
    <t>金额  （月 ）</t>
  </si>
  <si>
    <t>入库
日期</t>
  </si>
  <si>
    <t>入库单
编号</t>
  </si>
  <si>
    <t>领用
日期</t>
  </si>
  <si>
    <t>出库单
编号</t>
  </si>
  <si>
    <t>领用人</t>
  </si>
  <si>
    <t>在库</t>
  </si>
  <si>
    <t>在用</t>
  </si>
  <si>
    <t>停用</t>
  </si>
  <si>
    <t>毁损</t>
  </si>
  <si>
    <t>盘亏</t>
  </si>
  <si>
    <t>2018-01-01-2018-01-31</t>
  </si>
  <si>
    <t>设备</t>
  </si>
  <si>
    <t>ABC</t>
  </si>
  <si>
    <t>2018.01.01</t>
  </si>
  <si>
    <t>民和工地</t>
  </si>
  <si>
    <t>项目部</t>
  </si>
  <si>
    <t>年限平均法</t>
  </si>
  <si>
    <t>**</t>
  </si>
  <si>
    <t>0002351</t>
  </si>
  <si>
    <t>0005012541</t>
  </si>
  <si>
    <t>√</t>
  </si>
  <si>
    <t>2018-02-01-2018-02-28</t>
  </si>
  <si>
    <t>2018-03-01-2018-03-31</t>
  </si>
  <si>
    <t>AA</t>
  </si>
  <si>
    <t>2018-04-01-2018-04-30</t>
  </si>
  <si>
    <t>2018-05-01-2018-05-31</t>
  </si>
  <si>
    <t>西宁和鸣家园</t>
  </si>
  <si>
    <t>CC</t>
  </si>
  <si>
    <t>2018-06-01-2018-06-30</t>
  </si>
  <si>
    <t>CCC</t>
  </si>
  <si>
    <t>2018-07-01-2018-07-31</t>
  </si>
  <si>
    <t>2018-08-01-2018-08-31</t>
  </si>
  <si>
    <t>2018-09-01-2018-09-30</t>
  </si>
  <si>
    <t>大通景阳</t>
  </si>
  <si>
    <t>总库房</t>
  </si>
  <si>
    <t>DDD</t>
  </si>
  <si>
    <t>2018-10-01-2018-10-31</t>
  </si>
  <si>
    <t>2018-11-01-2018-11-30</t>
  </si>
  <si>
    <t>2018-12-01-2018-12-31</t>
  </si>
  <si>
    <t>合            计：</t>
  </si>
  <si>
    <t>——</t>
  </si>
  <si>
    <t>李玉德</t>
  </si>
  <si>
    <t>录入人：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</si>
</sst>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#,##0.00_ "/>
    <numFmt numFmtId="179" formatCode="#,##0.00_);[Red]\(#,##0.00\)"/>
  </numFmts>
  <fonts count="27">
    <font>
      <sz val="12"/>
      <name val="宋体"/>
      <charset val="134"/>
    </font>
    <font>
      <sz val="9"/>
      <name val="宋体"/>
      <charset val="134"/>
    </font>
    <font>
      <sz val="8"/>
      <name val="宋体"/>
      <charset val="134"/>
    </font>
    <font>
      <b/>
      <sz val="28"/>
      <name val="宋体"/>
      <charset val="134"/>
    </font>
    <font>
      <b/>
      <sz val="9"/>
      <color theme="7" tint="-0.499984740745262"/>
      <name val="宋体"/>
      <charset val="134"/>
    </font>
    <font>
      <b/>
      <sz val="9"/>
      <color theme="1" tint="4.9989318521683403E-2"/>
      <name val="宋体"/>
      <charset val="134"/>
    </font>
    <font>
      <b/>
      <sz val="9"/>
      <color theme="1" tint="4.9989318521683403E-2"/>
      <name val="Times New Roman"/>
    </font>
    <font>
      <sz val="8"/>
      <name val="Times New Roman"/>
    </font>
    <font>
      <sz val="8"/>
      <name val="宋体"/>
      <charset val="134"/>
    </font>
    <font>
      <b/>
      <sz val="9"/>
      <color theme="1" tint="4.9989318521683403E-2"/>
      <name val="宋体"/>
      <charset val="134"/>
    </font>
    <font>
      <sz val="9"/>
      <name val="宋体"/>
      <charset val="134"/>
    </font>
    <font>
      <sz val="9"/>
      <name val="Times New Roman"/>
    </font>
    <font>
      <b/>
      <sz val="9"/>
      <name val="宋体"/>
      <charset val="134"/>
    </font>
    <font>
      <b/>
      <sz val="9"/>
      <name val="Times New Roman"/>
    </font>
    <font>
      <sz val="8"/>
      <name val="Arial"/>
    </font>
    <font>
      <b/>
      <sz val="28"/>
      <name val="楷体_GB2312"/>
      <charset val="134"/>
    </font>
    <font>
      <b/>
      <sz val="12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z val="16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C00000"/>
      <name val="宋体"/>
      <family val="3"/>
      <charset val="134"/>
    </font>
    <font>
      <sz val="10"/>
      <name val="宋体"/>
      <family val="3"/>
      <charset val="134"/>
    </font>
    <font>
      <b/>
      <sz val="14"/>
      <color theme="0" tint="-4.9989318521683403E-2"/>
      <name val="宋体"/>
      <family val="3"/>
      <charset val="134"/>
    </font>
    <font>
      <sz val="14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ck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n">
        <color theme="8" tint="0.59996337778862885"/>
      </bottom>
      <diagonal/>
    </border>
    <border>
      <left style="thick">
        <color theme="8" tint="0.59996337778862885"/>
      </left>
      <right/>
      <top style="thick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ck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ck">
        <color theme="8" tint="0.59996337778862885"/>
      </top>
      <bottom style="thin">
        <color theme="8" tint="0.59996337778862885"/>
      </bottom>
      <diagonal/>
    </border>
    <border>
      <left/>
      <right/>
      <top style="thick">
        <color theme="8" tint="0.59996337778862885"/>
      </top>
      <bottom style="thin">
        <color theme="8" tint="0.59996337778862885"/>
      </bottom>
      <diagonal/>
    </border>
    <border>
      <left style="thick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ck">
        <color theme="8" tint="0.59996337778862885"/>
      </left>
      <right/>
      <top style="thin">
        <color theme="8" tint="0.59996337778862885"/>
      </top>
      <bottom style="thick">
        <color theme="8" tint="0.59996337778862885"/>
      </bottom>
      <diagonal/>
    </border>
    <border>
      <left/>
      <right/>
      <top style="thin">
        <color theme="8" tint="0.59996337778862885"/>
      </top>
      <bottom style="thick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ck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ck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ck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/>
      <bottom/>
      <diagonal/>
    </border>
  </borders>
  <cellStyleXfs count="2">
    <xf numFmtId="0" fontId="0" fillId="0" borderId="0">
      <alignment vertical="center"/>
    </xf>
    <xf numFmtId="43" fontId="25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5" fillId="6" borderId="8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vertical="center"/>
    </xf>
    <xf numFmtId="0" fontId="8" fillId="0" borderId="8" xfId="0" applyNumberFormat="1" applyFont="1" applyFill="1" applyBorder="1" applyAlignment="1" applyProtection="1">
      <alignment vertical="center"/>
    </xf>
    <xf numFmtId="0" fontId="7" fillId="0" borderId="8" xfId="0" applyFont="1" applyFill="1" applyBorder="1" applyAlignment="1" applyProtection="1">
      <alignment vertical="center"/>
    </xf>
    <xf numFmtId="14" fontId="7" fillId="0" borderId="8" xfId="0" applyNumberFormat="1" applyFont="1" applyFill="1" applyBorder="1" applyAlignment="1" applyProtection="1">
      <alignment vertical="center"/>
    </xf>
    <xf numFmtId="0" fontId="7" fillId="0" borderId="8" xfId="0" applyNumberFormat="1" applyFont="1" applyFill="1" applyBorder="1" applyAlignment="1" applyProtection="1">
      <alignment horizontal="center" vertical="center"/>
    </xf>
    <xf numFmtId="176" fontId="10" fillId="7" borderId="12" xfId="0" applyNumberFormat="1" applyFont="1" applyFill="1" applyBorder="1" applyAlignment="1" applyProtection="1">
      <alignment horizontal="center" vertical="center"/>
    </xf>
    <xf numFmtId="0" fontId="11" fillId="8" borderId="0" xfId="0" applyFont="1" applyFill="1" applyAlignment="1" applyProtection="1">
      <alignment horizontal="center" vertical="center"/>
    </xf>
    <xf numFmtId="0" fontId="4" fillId="5" borderId="4" xfId="0" applyFont="1" applyFill="1" applyBorder="1" applyAlignment="1" applyProtection="1">
      <alignment vertical="center"/>
    </xf>
    <xf numFmtId="0" fontId="4" fillId="5" borderId="5" xfId="0" applyFont="1" applyFill="1" applyBorder="1" applyAlignment="1" applyProtection="1">
      <alignment vertical="center"/>
    </xf>
    <xf numFmtId="0" fontId="5" fillId="6" borderId="8" xfId="0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/>
    </xf>
    <xf numFmtId="43" fontId="7" fillId="0" borderId="8" xfId="1" applyFont="1" applyFill="1" applyBorder="1" applyAlignment="1" applyProtection="1">
      <alignment vertical="center"/>
    </xf>
    <xf numFmtId="176" fontId="7" fillId="0" borderId="8" xfId="0" applyNumberFormat="1" applyFont="1" applyFill="1" applyBorder="1" applyAlignment="1" applyProtection="1">
      <alignment vertical="center"/>
    </xf>
    <xf numFmtId="0" fontId="11" fillId="7" borderId="12" xfId="1" applyNumberFormat="1" applyFont="1" applyFill="1" applyBorder="1" applyAlignment="1" applyProtection="1">
      <alignment horizontal="center" vertical="center"/>
    </xf>
    <xf numFmtId="0" fontId="11" fillId="8" borderId="0" xfId="0" applyNumberFormat="1" applyFont="1" applyFill="1" applyAlignment="1" applyProtection="1">
      <alignment horizontal="center" vertical="center"/>
    </xf>
    <xf numFmtId="0" fontId="4" fillId="5" borderId="2" xfId="0" applyFont="1" applyFill="1" applyBorder="1" applyAlignment="1" applyProtection="1">
      <alignment vertical="center"/>
    </xf>
    <xf numFmtId="176" fontId="8" fillId="0" borderId="8" xfId="0" applyNumberFormat="1" applyFont="1" applyFill="1" applyBorder="1" applyAlignment="1" applyProtection="1">
      <alignment vertical="center"/>
    </xf>
    <xf numFmtId="176" fontId="7" fillId="0" borderId="8" xfId="0" applyNumberFormat="1" applyFont="1" applyFill="1" applyBorder="1" applyAlignment="1" applyProtection="1">
      <alignment horizontal="center" vertical="center"/>
    </xf>
    <xf numFmtId="176" fontId="11" fillId="7" borderId="12" xfId="0" applyNumberFormat="1" applyFont="1" applyFill="1" applyBorder="1" applyAlignment="1" applyProtection="1">
      <alignment vertical="center"/>
    </xf>
    <xf numFmtId="0" fontId="4" fillId="5" borderId="5" xfId="0" applyFont="1" applyFill="1" applyBorder="1" applyAlignment="1" applyProtection="1">
      <alignment horizontal="right" vertical="center"/>
    </xf>
    <xf numFmtId="0" fontId="9" fillId="6" borderId="8" xfId="0" applyFont="1" applyFill="1" applyBorder="1" applyAlignment="1" applyProtection="1">
      <alignment horizontal="center" vertical="center" wrapText="1"/>
    </xf>
    <xf numFmtId="0" fontId="14" fillId="0" borderId="8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6" fillId="10" borderId="17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19" fillId="13" borderId="19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22" fontId="21" fillId="9" borderId="0" xfId="0" applyNumberFormat="1" applyFont="1" applyFill="1" applyAlignment="1">
      <alignment horizontal="center" vertical="center"/>
    </xf>
    <xf numFmtId="0" fontId="22" fillId="13" borderId="19" xfId="0" applyFont="1" applyFill="1" applyBorder="1" applyAlignment="1">
      <alignment horizontal="center" vertical="center" wrapText="1"/>
    </xf>
    <xf numFmtId="179" fontId="16" fillId="10" borderId="17" xfId="0" applyNumberFormat="1" applyFont="1" applyFill="1" applyBorder="1" applyAlignment="1">
      <alignment horizontal="center" vertical="center" wrapText="1"/>
    </xf>
    <xf numFmtId="14" fontId="16" fillId="10" borderId="17" xfId="0" applyNumberFormat="1" applyFont="1" applyFill="1" applyBorder="1" applyAlignment="1">
      <alignment horizontal="center" vertical="center" wrapText="1"/>
    </xf>
    <xf numFmtId="14" fontId="16" fillId="10" borderId="21" xfId="0" applyNumberFormat="1" applyFont="1" applyFill="1" applyBorder="1" applyAlignment="1">
      <alignment horizontal="center" vertical="center" wrapText="1"/>
    </xf>
    <xf numFmtId="0" fontId="16" fillId="10" borderId="21" xfId="0" applyFont="1" applyFill="1" applyBorder="1" applyAlignment="1">
      <alignment horizontal="center" vertical="center" wrapText="1"/>
    </xf>
    <xf numFmtId="179" fontId="17" fillId="11" borderId="17" xfId="0" applyNumberFormat="1" applyFont="1" applyFill="1" applyBorder="1" applyAlignment="1">
      <alignment horizontal="center" vertical="center" wrapText="1"/>
    </xf>
    <xf numFmtId="14" fontId="17" fillId="11" borderId="17" xfId="0" applyNumberFormat="1" applyFont="1" applyFill="1" applyBorder="1" applyAlignment="1">
      <alignment horizontal="center" vertical="center" wrapText="1"/>
    </xf>
    <xf numFmtId="49" fontId="17" fillId="11" borderId="17" xfId="0" applyNumberFormat="1" applyFont="1" applyFill="1" applyBorder="1" applyAlignment="1">
      <alignment horizontal="center" vertical="center" wrapText="1"/>
    </xf>
    <xf numFmtId="179" fontId="17" fillId="0" borderId="17" xfId="0" applyNumberFormat="1" applyFont="1" applyFill="1" applyBorder="1" applyAlignment="1">
      <alignment horizontal="center" vertical="center" wrapText="1"/>
    </xf>
    <xf numFmtId="14" fontId="17" fillId="0" borderId="17" xfId="0" applyNumberFormat="1" applyFont="1" applyFill="1" applyBorder="1" applyAlignment="1">
      <alignment horizontal="center" vertical="center" wrapText="1"/>
    </xf>
    <xf numFmtId="49" fontId="17" fillId="0" borderId="17" xfId="0" applyNumberFormat="1" applyFont="1" applyFill="1" applyBorder="1" applyAlignment="1">
      <alignment horizontal="center" vertical="center" wrapText="1"/>
    </xf>
    <xf numFmtId="49" fontId="19" fillId="13" borderId="19" xfId="0" applyNumberFormat="1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17" fillId="11" borderId="17" xfId="0" quotePrefix="1" applyFont="1" applyFill="1" applyBorder="1" applyAlignment="1">
      <alignment horizontal="center" vertical="center" wrapText="1"/>
    </xf>
    <xf numFmtId="0" fontId="4" fillId="5" borderId="5" xfId="0" quotePrefix="1" applyFont="1" applyFill="1" applyBorder="1" applyAlignment="1" applyProtection="1">
      <alignment vertical="center"/>
    </xf>
    <xf numFmtId="0" fontId="7" fillId="0" borderId="8" xfId="0" quotePrefix="1" applyFont="1" applyFill="1" applyBorder="1" applyAlignment="1" applyProtection="1">
      <alignment vertical="center"/>
    </xf>
    <xf numFmtId="0" fontId="15" fillId="9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distributed"/>
    </xf>
    <xf numFmtId="0" fontId="16" fillId="10" borderId="22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17" fillId="11" borderId="22" xfId="0" applyFont="1" applyFill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4" fontId="18" fillId="13" borderId="18" xfId="0" applyNumberFormat="1" applyFont="1" applyFill="1" applyBorder="1" applyAlignment="1">
      <alignment horizontal="center" vertical="center" wrapText="1"/>
    </xf>
    <xf numFmtId="14" fontId="18" fillId="13" borderId="20" xfId="0" applyNumberFormat="1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5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5" borderId="5" xfId="0" applyFont="1" applyFill="1" applyBorder="1" applyAlignment="1" applyProtection="1">
      <alignment horizontal="center" vertical="center"/>
    </xf>
    <xf numFmtId="0" fontId="4" fillId="5" borderId="6" xfId="0" applyFont="1" applyFill="1" applyBorder="1" applyAlignment="1" applyProtection="1">
      <alignment horizontal="center" vertical="center"/>
    </xf>
    <xf numFmtId="22" fontId="4" fillId="5" borderId="5" xfId="0" applyNumberFormat="1" applyFont="1" applyFill="1" applyBorder="1" applyAlignment="1" applyProtection="1">
      <alignment horizontal="center" vertical="center"/>
    </xf>
    <xf numFmtId="49" fontId="4" fillId="5" borderId="6" xfId="0" applyNumberFormat="1" applyFont="1" applyFill="1" applyBorder="1" applyAlignment="1" applyProtection="1">
      <alignment horizontal="center" vertical="center"/>
    </xf>
    <xf numFmtId="49" fontId="4" fillId="5" borderId="4" xfId="0" applyNumberFormat="1" applyFont="1" applyFill="1" applyBorder="1" applyAlignment="1" applyProtection="1">
      <alignment horizontal="center" vertical="center"/>
    </xf>
    <xf numFmtId="0" fontId="5" fillId="6" borderId="8" xfId="0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center" vertical="center" wrapText="1"/>
    </xf>
    <xf numFmtId="0" fontId="9" fillId="7" borderId="9" xfId="0" applyFont="1" applyFill="1" applyBorder="1" applyAlignment="1" applyProtection="1">
      <alignment horizontal="center" vertical="center"/>
    </xf>
    <xf numFmtId="0" fontId="6" fillId="7" borderId="10" xfId="0" applyFont="1" applyFill="1" applyBorder="1" applyAlignment="1" applyProtection="1">
      <alignment horizontal="center" vertical="center"/>
    </xf>
    <xf numFmtId="0" fontId="6" fillId="7" borderId="11" xfId="0" applyFont="1" applyFill="1" applyBorder="1" applyAlignment="1" applyProtection="1">
      <alignment horizontal="center" vertical="center"/>
    </xf>
    <xf numFmtId="0" fontId="12" fillId="8" borderId="0" xfId="0" applyFont="1" applyFill="1" applyAlignment="1" applyProtection="1">
      <alignment horizontal="center" vertical="center"/>
    </xf>
    <xf numFmtId="0" fontId="13" fillId="8" borderId="0" xfId="0" applyFont="1" applyFill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 vertical="center"/>
    </xf>
    <xf numFmtId="0" fontId="11" fillId="8" borderId="0" xfId="0" applyFont="1" applyFill="1" applyAlignment="1" applyProtection="1">
      <alignment horizontal="center" vertical="center"/>
    </xf>
    <xf numFmtId="0" fontId="5" fillId="6" borderId="7" xfId="0" applyFont="1" applyFill="1" applyBorder="1" applyAlignment="1" applyProtection="1">
      <alignment horizontal="center" vertical="center" wrapText="1"/>
    </xf>
    <xf numFmtId="0" fontId="6" fillId="6" borderId="7" xfId="0" applyFont="1" applyFill="1" applyBorder="1" applyAlignment="1" applyProtection="1">
      <alignment horizontal="center" vertical="center" wrapText="1"/>
    </xf>
    <xf numFmtId="0" fontId="5" fillId="6" borderId="13" xfId="0" applyFont="1" applyFill="1" applyBorder="1" applyAlignment="1" applyProtection="1">
      <alignment horizontal="center" vertical="center" wrapText="1"/>
    </xf>
    <xf numFmtId="0" fontId="5" fillId="6" borderId="14" xfId="0" applyFont="1" applyFill="1" applyBorder="1" applyAlignment="1" applyProtection="1">
      <alignment horizontal="center" vertical="center" wrapText="1"/>
    </xf>
    <xf numFmtId="0" fontId="5" fillId="6" borderId="15" xfId="0" applyFont="1" applyFill="1" applyBorder="1" applyAlignment="1" applyProtection="1">
      <alignment horizontal="center" vertical="center" wrapText="1"/>
    </xf>
    <xf numFmtId="0" fontId="6" fillId="6" borderId="15" xfId="0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806000"/>
      <color rgb="FF989B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2" name="Text Box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3" name="Text Box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76200</xdr:colOff>
      <xdr:row>1</xdr:row>
      <xdr:rowOff>238760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781675" y="533400"/>
          <a:ext cx="76200" cy="2387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7"/>
  <sheetViews>
    <sheetView showGridLines="0" tabSelected="1" topLeftCell="A4" zoomScale="70" zoomScaleNormal="70" workbookViewId="0">
      <selection activeCell="Y10" sqref="Y10"/>
    </sheetView>
  </sheetViews>
  <sheetFormatPr defaultColWidth="9" defaultRowHeight="15.6"/>
  <cols>
    <col min="1" max="1" width="0.8984375" customWidth="1"/>
    <col min="2" max="2" width="9.296875" customWidth="1"/>
    <col min="3" max="3" width="15.8984375" customWidth="1"/>
    <col min="4" max="4" width="15.59765625" style="33" customWidth="1"/>
    <col min="5" max="5" width="14.5" style="33" customWidth="1"/>
    <col min="6" max="6" width="6.69921875" style="33" customWidth="1"/>
    <col min="7" max="7" width="6.3984375" style="33" customWidth="1"/>
    <col min="8" max="8" width="6.5" style="33" customWidth="1"/>
    <col min="9" max="9" width="20.69921875" style="33" customWidth="1"/>
    <col min="10" max="10" width="14.59765625" style="33" customWidth="1"/>
    <col min="11" max="11" width="19.796875" style="33" customWidth="1"/>
    <col min="12" max="12" width="15.5" style="33" customWidth="1"/>
    <col min="13" max="13" width="16.3984375" style="33" customWidth="1"/>
    <col min="14" max="14" width="17.09765625" style="33" customWidth="1"/>
    <col min="15" max="15" width="13.69921875" style="33" customWidth="1"/>
    <col min="16" max="16" width="15" style="33" customWidth="1"/>
    <col min="17" max="17" width="20" style="33" customWidth="1"/>
    <col min="18" max="18" width="12.69921875" customWidth="1"/>
    <col min="19" max="19" width="12" customWidth="1"/>
  </cols>
  <sheetData>
    <row r="1" spans="2:27" ht="48" customHeight="1"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2:27" ht="51" customHeight="1">
      <c r="B2" s="62" t="s">
        <v>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71" t="s">
        <v>1</v>
      </c>
      <c r="N2" s="42" t="s">
        <v>2</v>
      </c>
      <c r="O2" s="42" t="s">
        <v>3</v>
      </c>
      <c r="P2" s="42" t="s">
        <v>4</v>
      </c>
      <c r="Q2" s="57" t="s">
        <v>5</v>
      </c>
      <c r="R2" s="57" t="s">
        <v>6</v>
      </c>
      <c r="S2" s="57" t="s">
        <v>5</v>
      </c>
      <c r="U2" s="58" t="s">
        <v>7</v>
      </c>
      <c r="V2" s="63" t="s">
        <v>8</v>
      </c>
      <c r="W2" s="63"/>
      <c r="X2" s="63"/>
      <c r="Y2" s="63"/>
      <c r="Z2" s="63"/>
      <c r="AA2" s="63"/>
    </row>
    <row r="3" spans="2:27" ht="36" customHeight="1">
      <c r="B3" s="36"/>
      <c r="C3" s="36"/>
      <c r="D3" s="36"/>
      <c r="E3" s="36"/>
      <c r="F3" s="36"/>
      <c r="G3" s="36"/>
      <c r="H3" s="36"/>
      <c r="I3" s="43"/>
      <c r="J3" s="44" t="s">
        <v>9</v>
      </c>
      <c r="K3" s="45">
        <f ca="1">NOW()</f>
        <v>43479.861375</v>
      </c>
      <c r="L3" s="43"/>
      <c r="M3" s="72"/>
      <c r="N3" s="46" t="s">
        <v>10</v>
      </c>
      <c r="O3" s="46">
        <v>1</v>
      </c>
      <c r="P3" s="46" t="s">
        <v>11</v>
      </c>
      <c r="Q3" s="46" t="s">
        <v>12</v>
      </c>
      <c r="R3" s="46" t="s">
        <v>13</v>
      </c>
      <c r="S3" s="46" t="str">
        <f>O5</f>
        <v>李玉德</v>
      </c>
    </row>
    <row r="4" spans="2:27" ht="49.95" customHeight="1">
      <c r="B4" s="37" t="s">
        <v>14</v>
      </c>
      <c r="C4" s="37" t="s">
        <v>2</v>
      </c>
      <c r="D4" s="37" t="s">
        <v>15</v>
      </c>
      <c r="E4" s="37" t="s">
        <v>16</v>
      </c>
      <c r="F4" s="37" t="s">
        <v>17</v>
      </c>
      <c r="G4" s="37" t="s">
        <v>3</v>
      </c>
      <c r="H4" s="37" t="s">
        <v>18</v>
      </c>
      <c r="I4" s="47" t="s">
        <v>19</v>
      </c>
      <c r="J4" s="37" t="s">
        <v>20</v>
      </c>
      <c r="K4" s="37" t="s">
        <v>21</v>
      </c>
      <c r="L4" s="48" t="s">
        <v>22</v>
      </c>
      <c r="M4" s="49" t="s">
        <v>23</v>
      </c>
      <c r="N4" s="50" t="s">
        <v>4</v>
      </c>
      <c r="O4" s="50" t="s">
        <v>5</v>
      </c>
      <c r="P4" s="50" t="s">
        <v>24</v>
      </c>
      <c r="Q4" s="64" t="s">
        <v>25</v>
      </c>
      <c r="R4" s="65"/>
      <c r="S4" s="65"/>
    </row>
    <row r="5" spans="2:27" ht="25.95" customHeight="1">
      <c r="B5" s="38">
        <v>1</v>
      </c>
      <c r="C5" s="38" t="str">
        <f>固定资产明细账表!C2</f>
        <v>GZ0001</v>
      </c>
      <c r="D5" s="38" t="str">
        <f>固定资产明细账表!G2</f>
        <v>塔吊</v>
      </c>
      <c r="E5" s="59" t="str">
        <f>固定资产明细账表!J2</f>
        <v>0000000</v>
      </c>
      <c r="F5" s="38" t="s">
        <v>26</v>
      </c>
      <c r="G5" s="38">
        <v>1</v>
      </c>
      <c r="H5" s="38" t="s">
        <v>27</v>
      </c>
      <c r="I5" s="51">
        <f>固定资产明细账表!O5</f>
        <v>1000000</v>
      </c>
      <c r="J5" s="38" t="str">
        <f>固定资产明细账表!L2</f>
        <v>江苏盐城天通</v>
      </c>
      <c r="K5" s="38" t="str">
        <f>固定资产明细账表!P2</f>
        <v>江苏盐城天通</v>
      </c>
      <c r="L5" s="52" t="str">
        <f>固定资产明细账表!G5</f>
        <v>2018.01.01</v>
      </c>
      <c r="M5" s="52" t="str">
        <f>固定资产明细账表!G5</f>
        <v>2018.01.01</v>
      </c>
      <c r="N5" s="38" t="str">
        <f>固定资产明细账表!I5</f>
        <v>民和工地</v>
      </c>
      <c r="O5" s="38" t="str">
        <f>固定资产明细账表!V30</f>
        <v>李玉德</v>
      </c>
      <c r="P5" s="53" t="s">
        <v>28</v>
      </c>
      <c r="Q5" s="66"/>
      <c r="R5" s="67"/>
      <c r="S5" s="67"/>
    </row>
    <row r="6" spans="2:27" ht="25.95" customHeight="1">
      <c r="B6" s="39">
        <v>2</v>
      </c>
      <c r="C6" s="39"/>
      <c r="D6" s="39"/>
      <c r="E6" s="39"/>
      <c r="F6" s="39" t="s">
        <v>26</v>
      </c>
      <c r="G6" s="39">
        <v>1</v>
      </c>
      <c r="H6" s="39" t="s">
        <v>27</v>
      </c>
      <c r="I6" s="54"/>
      <c r="J6" s="39"/>
      <c r="K6" s="39"/>
      <c r="L6" s="55"/>
      <c r="M6" s="55"/>
      <c r="N6" s="39"/>
      <c r="O6" s="39"/>
      <c r="P6" s="56"/>
      <c r="Q6" s="68"/>
      <c r="R6" s="69"/>
      <c r="S6" s="69"/>
    </row>
    <row r="7" spans="2:27" ht="25.95" customHeight="1">
      <c r="B7" s="38">
        <v>3</v>
      </c>
      <c r="C7" s="38"/>
      <c r="D7" s="38"/>
      <c r="E7" s="38"/>
      <c r="F7" s="38" t="s">
        <v>26</v>
      </c>
      <c r="G7" s="38">
        <v>1</v>
      </c>
      <c r="H7" s="38" t="s">
        <v>27</v>
      </c>
      <c r="I7" s="51"/>
      <c r="J7" s="38"/>
      <c r="K7" s="38"/>
      <c r="L7" s="52"/>
      <c r="M7" s="52"/>
      <c r="N7" s="38"/>
      <c r="O7" s="38"/>
      <c r="P7" s="53"/>
      <c r="Q7" s="66"/>
      <c r="R7" s="67"/>
      <c r="S7" s="67"/>
    </row>
    <row r="8" spans="2:27" ht="25.95" customHeight="1">
      <c r="B8" s="39">
        <v>4</v>
      </c>
      <c r="C8" s="39"/>
      <c r="D8" s="39"/>
      <c r="E8" s="39"/>
      <c r="F8" s="39" t="s">
        <v>26</v>
      </c>
      <c r="G8" s="39">
        <v>1</v>
      </c>
      <c r="H8" s="39" t="s">
        <v>27</v>
      </c>
      <c r="I8" s="54"/>
      <c r="J8" s="39"/>
      <c r="K8" s="39"/>
      <c r="L8" s="55"/>
      <c r="M8" s="55"/>
      <c r="N8" s="39"/>
      <c r="O8" s="39"/>
      <c r="P8" s="56"/>
      <c r="Q8" s="68"/>
      <c r="R8" s="69"/>
      <c r="S8" s="69"/>
    </row>
    <row r="9" spans="2:27" ht="25.95" customHeight="1">
      <c r="B9" s="38">
        <v>5</v>
      </c>
      <c r="C9" s="38"/>
      <c r="D9" s="38"/>
      <c r="E9" s="38"/>
      <c r="F9" s="38" t="s">
        <v>26</v>
      </c>
      <c r="G9" s="38">
        <v>1</v>
      </c>
      <c r="H9" s="38" t="s">
        <v>27</v>
      </c>
      <c r="I9" s="51"/>
      <c r="J9" s="38"/>
      <c r="K9" s="38"/>
      <c r="L9" s="52"/>
      <c r="M9" s="52"/>
      <c r="N9" s="38"/>
      <c r="O9" s="38"/>
      <c r="P9" s="53"/>
      <c r="Q9" s="66"/>
      <c r="R9" s="67"/>
      <c r="S9" s="67"/>
    </row>
    <row r="10" spans="2:27" ht="25.95" customHeight="1">
      <c r="B10" s="39">
        <v>6</v>
      </c>
      <c r="C10" s="39"/>
      <c r="D10" s="39"/>
      <c r="E10" s="39"/>
      <c r="F10" s="39" t="s">
        <v>26</v>
      </c>
      <c r="G10" s="39">
        <v>1</v>
      </c>
      <c r="H10" s="39" t="s">
        <v>27</v>
      </c>
      <c r="I10" s="54"/>
      <c r="J10" s="39"/>
      <c r="K10" s="39"/>
      <c r="L10" s="55"/>
      <c r="M10" s="55"/>
      <c r="N10" s="39"/>
      <c r="O10" s="39"/>
      <c r="P10" s="56"/>
      <c r="Q10" s="68"/>
      <c r="R10" s="69"/>
      <c r="S10" s="69"/>
    </row>
    <row r="11" spans="2:27" ht="25.95" customHeight="1">
      <c r="B11" s="38">
        <v>7</v>
      </c>
      <c r="C11" s="38"/>
      <c r="D11" s="38"/>
      <c r="E11" s="38"/>
      <c r="F11" s="38" t="s">
        <v>26</v>
      </c>
      <c r="G11" s="38">
        <v>1</v>
      </c>
      <c r="H11" s="38" t="s">
        <v>27</v>
      </c>
      <c r="I11" s="51"/>
      <c r="J11" s="38"/>
      <c r="K11" s="38"/>
      <c r="L11" s="52"/>
      <c r="M11" s="52"/>
      <c r="N11" s="38"/>
      <c r="O11" s="38"/>
      <c r="P11" s="53"/>
      <c r="Q11" s="66"/>
      <c r="R11" s="67"/>
      <c r="S11" s="67"/>
    </row>
    <row r="12" spans="2:27" ht="25.95" customHeight="1">
      <c r="B12" s="39">
        <v>8</v>
      </c>
      <c r="C12" s="39"/>
      <c r="D12" s="39"/>
      <c r="E12" s="39"/>
      <c r="F12" s="39" t="s">
        <v>26</v>
      </c>
      <c r="G12" s="39">
        <v>1</v>
      </c>
      <c r="H12" s="39" t="s">
        <v>27</v>
      </c>
      <c r="I12" s="54"/>
      <c r="J12" s="39"/>
      <c r="K12" s="39"/>
      <c r="L12" s="55"/>
      <c r="M12" s="55"/>
      <c r="N12" s="39"/>
      <c r="O12" s="39"/>
      <c r="P12" s="56"/>
      <c r="Q12" s="68"/>
      <c r="R12" s="69"/>
      <c r="S12" s="69"/>
    </row>
    <row r="13" spans="2:27" ht="25.95" customHeight="1">
      <c r="B13" s="38">
        <v>9</v>
      </c>
      <c r="C13" s="38"/>
      <c r="D13" s="38"/>
      <c r="E13" s="38"/>
      <c r="F13" s="38" t="s">
        <v>26</v>
      </c>
      <c r="G13" s="38">
        <v>1</v>
      </c>
      <c r="H13" s="38" t="s">
        <v>27</v>
      </c>
      <c r="I13" s="51"/>
      <c r="J13" s="38"/>
      <c r="K13" s="38"/>
      <c r="L13" s="52"/>
      <c r="M13" s="52"/>
      <c r="N13" s="38"/>
      <c r="O13" s="38"/>
      <c r="P13" s="53"/>
      <c r="Q13" s="66"/>
      <c r="R13" s="67"/>
      <c r="S13" s="67"/>
    </row>
    <row r="14" spans="2:27" ht="25.95" customHeight="1">
      <c r="B14" s="39">
        <v>10</v>
      </c>
      <c r="C14" s="39"/>
      <c r="D14" s="39"/>
      <c r="E14" s="39"/>
      <c r="F14" s="39" t="s">
        <v>26</v>
      </c>
      <c r="G14" s="39">
        <v>1</v>
      </c>
      <c r="H14" s="39" t="s">
        <v>27</v>
      </c>
      <c r="I14" s="54"/>
      <c r="J14" s="39"/>
      <c r="K14" s="39"/>
      <c r="L14" s="55"/>
      <c r="M14" s="55"/>
      <c r="N14" s="39"/>
      <c r="O14" s="39"/>
      <c r="P14" s="56"/>
      <c r="Q14" s="68"/>
      <c r="R14" s="69"/>
      <c r="S14" s="69"/>
    </row>
    <row r="15" spans="2:27" ht="25.95" customHeight="1">
      <c r="B15" s="38">
        <v>11</v>
      </c>
      <c r="C15" s="38"/>
      <c r="D15" s="38"/>
      <c r="E15" s="38"/>
      <c r="F15" s="38" t="s">
        <v>26</v>
      </c>
      <c r="G15" s="38">
        <v>1</v>
      </c>
      <c r="H15" s="38" t="s">
        <v>27</v>
      </c>
      <c r="I15" s="51"/>
      <c r="J15" s="38"/>
      <c r="K15" s="38"/>
      <c r="L15" s="52"/>
      <c r="M15" s="52"/>
      <c r="N15" s="38"/>
      <c r="O15" s="38"/>
      <c r="P15" s="53"/>
      <c r="Q15" s="66"/>
      <c r="R15" s="67"/>
      <c r="S15" s="67"/>
    </row>
    <row r="16" spans="2:27" ht="25.95" customHeight="1">
      <c r="B16" s="39">
        <v>12</v>
      </c>
      <c r="C16" s="39"/>
      <c r="D16" s="39"/>
      <c r="E16" s="39"/>
      <c r="F16" s="39" t="s">
        <v>26</v>
      </c>
      <c r="G16" s="39">
        <v>1</v>
      </c>
      <c r="H16" s="39" t="s">
        <v>27</v>
      </c>
      <c r="I16" s="54"/>
      <c r="J16" s="39"/>
      <c r="K16" s="39"/>
      <c r="L16" s="55"/>
      <c r="M16" s="55"/>
      <c r="N16" s="39"/>
      <c r="O16" s="39"/>
      <c r="P16" s="56"/>
      <c r="Q16" s="68"/>
      <c r="R16" s="69"/>
      <c r="S16" s="69"/>
    </row>
    <row r="17" spans="2:19" ht="25.95" customHeight="1">
      <c r="B17" s="38">
        <v>13</v>
      </c>
      <c r="C17" s="38"/>
      <c r="D17" s="38"/>
      <c r="E17" s="38"/>
      <c r="F17" s="38" t="s">
        <v>26</v>
      </c>
      <c r="G17" s="38">
        <v>1</v>
      </c>
      <c r="H17" s="38" t="s">
        <v>27</v>
      </c>
      <c r="I17" s="51"/>
      <c r="J17" s="38"/>
      <c r="K17" s="38"/>
      <c r="L17" s="52"/>
      <c r="M17" s="52"/>
      <c r="N17" s="38"/>
      <c r="O17" s="38"/>
      <c r="P17" s="53"/>
      <c r="Q17" s="66"/>
      <c r="R17" s="67"/>
      <c r="S17" s="67"/>
    </row>
    <row r="18" spans="2:19" ht="25.95" customHeight="1">
      <c r="B18" s="39">
        <v>14</v>
      </c>
      <c r="C18" s="39"/>
      <c r="D18" s="39"/>
      <c r="E18" s="39"/>
      <c r="F18" s="39" t="s">
        <v>26</v>
      </c>
      <c r="G18" s="39">
        <v>1</v>
      </c>
      <c r="H18" s="39" t="s">
        <v>27</v>
      </c>
      <c r="I18" s="54"/>
      <c r="J18" s="39"/>
      <c r="K18" s="39"/>
      <c r="L18" s="55"/>
      <c r="M18" s="55"/>
      <c r="N18" s="39"/>
      <c r="O18" s="39"/>
      <c r="P18" s="56"/>
      <c r="Q18" s="68"/>
      <c r="R18" s="69"/>
      <c r="S18" s="69"/>
    </row>
    <row r="19" spans="2:19" ht="25.95" customHeight="1">
      <c r="B19" s="38">
        <v>15</v>
      </c>
      <c r="C19" s="38"/>
      <c r="D19" s="38"/>
      <c r="E19" s="38"/>
      <c r="F19" s="38" t="s">
        <v>26</v>
      </c>
      <c r="G19" s="38">
        <v>1</v>
      </c>
      <c r="H19" s="38" t="s">
        <v>27</v>
      </c>
      <c r="I19" s="51"/>
      <c r="J19" s="38"/>
      <c r="K19" s="38"/>
      <c r="L19" s="52"/>
      <c r="M19" s="52"/>
      <c r="N19" s="38"/>
      <c r="O19" s="38"/>
      <c r="P19" s="53"/>
      <c r="Q19" s="66"/>
      <c r="R19" s="67"/>
      <c r="S19" s="67"/>
    </row>
    <row r="20" spans="2:19" ht="25.95" customHeight="1">
      <c r="B20" s="39">
        <v>16</v>
      </c>
      <c r="C20" s="39"/>
      <c r="D20" s="39"/>
      <c r="E20" s="39"/>
      <c r="F20" s="39" t="s">
        <v>26</v>
      </c>
      <c r="G20" s="39">
        <v>1</v>
      </c>
      <c r="H20" s="39" t="s">
        <v>27</v>
      </c>
      <c r="I20" s="54"/>
      <c r="J20" s="39"/>
      <c r="K20" s="39"/>
      <c r="L20" s="55"/>
      <c r="M20" s="55"/>
      <c r="N20" s="39"/>
      <c r="O20" s="39"/>
      <c r="P20" s="56"/>
      <c r="Q20" s="68"/>
      <c r="R20" s="69"/>
      <c r="S20" s="69"/>
    </row>
    <row r="21" spans="2:19" ht="25.95" customHeight="1">
      <c r="B21" s="38">
        <v>17</v>
      </c>
      <c r="C21" s="38"/>
      <c r="D21" s="38"/>
      <c r="E21" s="38"/>
      <c r="F21" s="38" t="s">
        <v>26</v>
      </c>
      <c r="G21" s="38">
        <v>1</v>
      </c>
      <c r="H21" s="38" t="s">
        <v>27</v>
      </c>
      <c r="I21" s="51"/>
      <c r="J21" s="38"/>
      <c r="K21" s="38"/>
      <c r="L21" s="52"/>
      <c r="M21" s="52"/>
      <c r="N21" s="38"/>
      <c r="O21" s="38"/>
      <c r="P21" s="53"/>
      <c r="Q21" s="66"/>
      <c r="R21" s="67"/>
      <c r="S21" s="67"/>
    </row>
    <row r="22" spans="2:19" ht="25.95" customHeight="1">
      <c r="B22" s="39">
        <v>18</v>
      </c>
      <c r="C22" s="39"/>
      <c r="D22" s="39"/>
      <c r="E22" s="39"/>
      <c r="F22" s="39" t="s">
        <v>26</v>
      </c>
      <c r="G22" s="39">
        <v>1</v>
      </c>
      <c r="H22" s="39" t="s">
        <v>27</v>
      </c>
      <c r="I22" s="54"/>
      <c r="J22" s="39"/>
      <c r="K22" s="39"/>
      <c r="L22" s="55"/>
      <c r="M22" s="55"/>
      <c r="N22" s="39"/>
      <c r="O22" s="39"/>
      <c r="P22" s="56"/>
      <c r="Q22" s="68"/>
      <c r="R22" s="69"/>
      <c r="S22" s="69"/>
    </row>
    <row r="23" spans="2:19" ht="25.95" customHeight="1">
      <c r="B23" s="38">
        <v>19</v>
      </c>
      <c r="C23" s="38"/>
      <c r="D23" s="38"/>
      <c r="E23" s="38"/>
      <c r="F23" s="38" t="s">
        <v>26</v>
      </c>
      <c r="G23" s="38">
        <v>1</v>
      </c>
      <c r="H23" s="38" t="s">
        <v>27</v>
      </c>
      <c r="I23" s="51"/>
      <c r="J23" s="38"/>
      <c r="K23" s="38"/>
      <c r="L23" s="52"/>
      <c r="M23" s="52"/>
      <c r="N23" s="38"/>
      <c r="O23" s="38"/>
      <c r="P23" s="53"/>
      <c r="Q23" s="66"/>
      <c r="R23" s="67"/>
      <c r="S23" s="67"/>
    </row>
    <row r="24" spans="2:19" ht="25.95" customHeight="1">
      <c r="B24" s="39">
        <v>20</v>
      </c>
      <c r="C24" s="39"/>
      <c r="D24" s="39"/>
      <c r="E24" s="39"/>
      <c r="F24" s="39" t="s">
        <v>26</v>
      </c>
      <c r="G24" s="39">
        <v>1</v>
      </c>
      <c r="H24" s="39" t="s">
        <v>27</v>
      </c>
      <c r="I24" s="54"/>
      <c r="J24" s="39"/>
      <c r="K24" s="39"/>
      <c r="L24" s="55"/>
      <c r="M24" s="55"/>
      <c r="N24" s="39"/>
      <c r="O24" s="39"/>
      <c r="P24" s="56"/>
      <c r="Q24" s="68"/>
      <c r="R24" s="69"/>
      <c r="S24" s="69"/>
    </row>
    <row r="25" spans="2:19">
      <c r="B25" s="40"/>
      <c r="C25" s="40"/>
      <c r="D25" s="41"/>
      <c r="E25" s="41"/>
      <c r="F25" s="41"/>
      <c r="G25" s="41"/>
      <c r="H25" s="41"/>
      <c r="I25" s="70" t="s">
        <v>29</v>
      </c>
      <c r="J25" s="41"/>
      <c r="K25" s="41"/>
      <c r="L25" s="70" t="s">
        <v>30</v>
      </c>
      <c r="M25" s="41"/>
      <c r="N25" s="41"/>
      <c r="O25" s="41"/>
      <c r="P25" s="70" t="s">
        <v>31</v>
      </c>
      <c r="Q25" s="73"/>
      <c r="R25" s="40"/>
      <c r="S25" s="40"/>
    </row>
    <row r="26" spans="2:19">
      <c r="B26" s="40"/>
      <c r="C26" s="40"/>
      <c r="D26" s="41"/>
      <c r="E26" s="41"/>
      <c r="F26" s="41"/>
      <c r="G26" s="41"/>
      <c r="H26" s="41"/>
      <c r="I26" s="70"/>
      <c r="J26" s="41"/>
      <c r="K26" s="41"/>
      <c r="L26" s="70"/>
      <c r="M26" s="41"/>
      <c r="N26" s="41"/>
      <c r="O26" s="41"/>
      <c r="P26" s="70"/>
      <c r="Q26" s="73"/>
      <c r="R26" s="40"/>
      <c r="S26" s="40"/>
    </row>
    <row r="27" spans="2:19">
      <c r="B27" s="40"/>
      <c r="C27" s="40"/>
      <c r="D27" s="41"/>
      <c r="E27" s="41"/>
      <c r="F27" s="41"/>
      <c r="G27" s="41"/>
      <c r="H27" s="41"/>
      <c r="I27" s="70"/>
      <c r="J27" s="41"/>
      <c r="K27" s="41"/>
      <c r="L27" s="70"/>
      <c r="M27" s="41"/>
      <c r="N27" s="41"/>
      <c r="O27" s="41"/>
      <c r="P27" s="70"/>
      <c r="Q27" s="73"/>
      <c r="R27" s="40"/>
      <c r="S27" s="40"/>
    </row>
  </sheetData>
  <mergeCells count="28">
    <mergeCell ref="Q22:S22"/>
    <mergeCell ref="Q23:S23"/>
    <mergeCell ref="Q24:S24"/>
    <mergeCell ref="I25:I27"/>
    <mergeCell ref="L25:L27"/>
    <mergeCell ref="P25:P27"/>
    <mergeCell ref="Q25:Q27"/>
    <mergeCell ref="Q17:S17"/>
    <mergeCell ref="Q18:S18"/>
    <mergeCell ref="Q19:S19"/>
    <mergeCell ref="Q20:S20"/>
    <mergeCell ref="Q21:S21"/>
    <mergeCell ref="Q12:S12"/>
    <mergeCell ref="Q13:S13"/>
    <mergeCell ref="Q14:S14"/>
    <mergeCell ref="Q15:S15"/>
    <mergeCell ref="Q16:S16"/>
    <mergeCell ref="Q7:S7"/>
    <mergeCell ref="Q8:S8"/>
    <mergeCell ref="Q9:S9"/>
    <mergeCell ref="Q10:S10"/>
    <mergeCell ref="Q11:S11"/>
    <mergeCell ref="B2:L2"/>
    <mergeCell ref="V2:AA2"/>
    <mergeCell ref="Q4:S4"/>
    <mergeCell ref="Q5:S5"/>
    <mergeCell ref="Q6:S6"/>
    <mergeCell ref="M2:M3"/>
  </mergeCells>
  <phoneticPr fontId="26" type="noConversion"/>
  <dataValidations count="1">
    <dataValidation type="list" allowBlank="1" showInputMessage="1" showErrorMessage="1" sqref="N3" xr:uid="{00000000-0002-0000-0000-000000000000}">
      <formula1>$C$5:$C$24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14"/>
  <sheetViews>
    <sheetView workbookViewId="0">
      <selection activeCell="X22" sqref="X22"/>
    </sheetView>
  </sheetViews>
  <sheetFormatPr defaultColWidth="9" defaultRowHeight="15.6"/>
  <cols>
    <col min="1" max="1" width="3.19921875" customWidth="1"/>
    <col min="2" max="2" width="15.5" customWidth="1"/>
    <col min="3" max="3" width="5.19921875" customWidth="1"/>
    <col min="4" max="4" width="6" customWidth="1"/>
    <col min="5" max="5" width="7.8984375" customWidth="1"/>
    <col min="6" max="7" width="7.59765625" customWidth="1"/>
    <col min="8" max="8" width="4.5" customWidth="1"/>
    <col min="9" max="9" width="9.8984375" customWidth="1"/>
    <col min="10" max="10" width="8.3984375" customWidth="1"/>
    <col min="11" max="11" width="8.09765625" customWidth="1"/>
    <col min="12" max="12" width="3.09765625" customWidth="1"/>
    <col min="13" max="13" width="4.59765625" customWidth="1"/>
    <col min="14" max="14" width="10"/>
    <col min="15" max="15" width="9.59765625"/>
    <col min="17" max="17" width="8" customWidth="1"/>
    <col min="18" max="18" width="4.5" customWidth="1"/>
    <col min="19" max="19" width="7.69921875" customWidth="1"/>
    <col min="20" max="20" width="9.3984375" customWidth="1"/>
    <col min="21" max="21" width="7.09765625" customWidth="1"/>
    <col min="22" max="22" width="7" customWidth="1"/>
    <col min="23" max="23" width="7.19921875" customWidth="1"/>
    <col min="24" max="24" width="8.69921875" customWidth="1"/>
    <col min="25" max="25" width="6.5" customWidth="1"/>
    <col min="26" max="26" width="5.09765625" customWidth="1"/>
    <col min="27" max="27" width="5.5" customWidth="1"/>
    <col min="28" max="28" width="5.69921875" customWidth="1"/>
    <col min="29" max="29" width="6.3984375" customWidth="1"/>
    <col min="30" max="30" width="6.09765625" customWidth="1"/>
    <col min="31" max="31" width="8.09765625" customWidth="1"/>
    <col min="32" max="64" width="9" style="5"/>
  </cols>
  <sheetData>
    <row r="1" spans="1:64" ht="42" customHeight="1">
      <c r="A1" s="74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6"/>
    </row>
    <row r="2" spans="1:64" s="1" customFormat="1" ht="22.05" customHeight="1">
      <c r="A2" s="77" t="s">
        <v>33</v>
      </c>
      <c r="B2" s="78"/>
      <c r="C2" s="79" t="s">
        <v>10</v>
      </c>
      <c r="D2" s="78"/>
      <c r="E2" s="79" t="s">
        <v>34</v>
      </c>
      <c r="F2" s="78"/>
      <c r="G2" s="79" t="s">
        <v>35</v>
      </c>
      <c r="H2" s="80"/>
      <c r="I2" s="16" t="s">
        <v>36</v>
      </c>
      <c r="J2" s="60" t="s">
        <v>37</v>
      </c>
      <c r="K2" s="17" t="s">
        <v>38</v>
      </c>
      <c r="L2" s="79" t="s">
        <v>39</v>
      </c>
      <c r="M2" s="80"/>
      <c r="N2" s="80"/>
      <c r="O2" s="16" t="s">
        <v>40</v>
      </c>
      <c r="P2" s="79" t="s">
        <v>39</v>
      </c>
      <c r="Q2" s="80"/>
      <c r="R2" s="78"/>
      <c r="S2" s="79" t="s">
        <v>41</v>
      </c>
      <c r="T2" s="78"/>
      <c r="U2" s="81">
        <f ca="1">NOW()</f>
        <v>43479.861375</v>
      </c>
      <c r="V2" s="80"/>
      <c r="W2" s="78"/>
      <c r="X2" s="24" t="s">
        <v>42</v>
      </c>
      <c r="Y2" s="28" t="s">
        <v>43</v>
      </c>
      <c r="Z2" s="82" t="s">
        <v>44</v>
      </c>
      <c r="AA2" s="83"/>
      <c r="AB2" s="79" t="s">
        <v>30</v>
      </c>
      <c r="AC2" s="78"/>
      <c r="AD2" s="79" t="s">
        <v>45</v>
      </c>
      <c r="AE2" s="80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spans="1:64" s="2" customFormat="1" ht="30" customHeight="1">
      <c r="A3" s="93" t="s">
        <v>46</v>
      </c>
      <c r="B3" s="84" t="s">
        <v>47</v>
      </c>
      <c r="C3" s="84" t="s">
        <v>48</v>
      </c>
      <c r="D3" s="84" t="s">
        <v>49</v>
      </c>
      <c r="E3" s="84" t="s">
        <v>50</v>
      </c>
      <c r="F3" s="84" t="s">
        <v>51</v>
      </c>
      <c r="G3" s="84" t="s">
        <v>52</v>
      </c>
      <c r="H3" s="84" t="s">
        <v>53</v>
      </c>
      <c r="I3" s="84" t="s">
        <v>54</v>
      </c>
      <c r="J3" s="84" t="s">
        <v>55</v>
      </c>
      <c r="K3" s="84" t="s">
        <v>56</v>
      </c>
      <c r="L3" s="84" t="s">
        <v>57</v>
      </c>
      <c r="M3" s="84" t="s">
        <v>58</v>
      </c>
      <c r="N3" s="85"/>
      <c r="O3" s="85"/>
      <c r="P3" s="95" t="s">
        <v>59</v>
      </c>
      <c r="Q3" s="84" t="s">
        <v>60</v>
      </c>
      <c r="R3" s="85"/>
      <c r="S3" s="85"/>
      <c r="T3" s="6" t="s">
        <v>61</v>
      </c>
      <c r="U3" s="84" t="s">
        <v>62</v>
      </c>
      <c r="V3" s="84"/>
      <c r="W3" s="84" t="s">
        <v>63</v>
      </c>
      <c r="X3" s="84"/>
      <c r="Y3" s="84"/>
      <c r="Z3" s="84" t="s">
        <v>64</v>
      </c>
      <c r="AA3" s="84"/>
      <c r="AB3" s="84"/>
      <c r="AC3" s="84"/>
      <c r="AD3" s="84"/>
      <c r="AE3" s="97" t="s">
        <v>25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64" s="2" customFormat="1" ht="21.6">
      <c r="A4" s="94"/>
      <c r="B4" s="84"/>
      <c r="C4" s="85"/>
      <c r="D4" s="85"/>
      <c r="E4" s="85"/>
      <c r="F4" s="85"/>
      <c r="G4" s="85"/>
      <c r="H4" s="84"/>
      <c r="I4" s="85"/>
      <c r="J4" s="85"/>
      <c r="K4" s="85"/>
      <c r="L4" s="85"/>
      <c r="M4" s="18" t="s">
        <v>3</v>
      </c>
      <c r="N4" s="18" t="s">
        <v>65</v>
      </c>
      <c r="O4" s="6" t="s">
        <v>66</v>
      </c>
      <c r="P4" s="96"/>
      <c r="Q4" s="18" t="s">
        <v>67</v>
      </c>
      <c r="R4" s="18" t="s">
        <v>68</v>
      </c>
      <c r="S4" s="6" t="s">
        <v>69</v>
      </c>
      <c r="T4" s="18" t="s">
        <v>3</v>
      </c>
      <c r="U4" s="6" t="s">
        <v>70</v>
      </c>
      <c r="V4" s="6" t="s">
        <v>71</v>
      </c>
      <c r="W4" s="6" t="s">
        <v>72</v>
      </c>
      <c r="X4" s="6" t="s">
        <v>73</v>
      </c>
      <c r="Y4" s="29" t="s">
        <v>74</v>
      </c>
      <c r="Z4" s="6" t="s">
        <v>75</v>
      </c>
      <c r="AA4" s="6" t="s">
        <v>76</v>
      </c>
      <c r="AB4" s="6" t="s">
        <v>77</v>
      </c>
      <c r="AC4" s="6" t="s">
        <v>78</v>
      </c>
      <c r="AD4" s="6" t="s">
        <v>79</v>
      </c>
      <c r="AE4" s="98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spans="1:64" s="3" customFormat="1" ht="15" customHeight="1">
      <c r="A5" s="7">
        <v>1</v>
      </c>
      <c r="B5" s="8" t="s">
        <v>80</v>
      </c>
      <c r="C5" s="9" t="s">
        <v>81</v>
      </c>
      <c r="D5" s="8" t="str">
        <f>C2</f>
        <v>GZ0001</v>
      </c>
      <c r="E5" s="10" t="str">
        <f>G2</f>
        <v>塔吊</v>
      </c>
      <c r="F5" s="11" t="s">
        <v>82</v>
      </c>
      <c r="G5" s="12" t="s">
        <v>83</v>
      </c>
      <c r="H5" s="13">
        <v>10</v>
      </c>
      <c r="I5" s="10" t="s">
        <v>84</v>
      </c>
      <c r="J5" s="10" t="s">
        <v>85</v>
      </c>
      <c r="K5" s="11" t="s">
        <v>12</v>
      </c>
      <c r="L5" s="9" t="s">
        <v>26</v>
      </c>
      <c r="M5" s="19">
        <v>1</v>
      </c>
      <c r="N5" s="20">
        <v>1000000</v>
      </c>
      <c r="O5" s="21">
        <f t="shared" ref="O5:O16" si="0">M5*N5</f>
        <v>1000000</v>
      </c>
      <c r="P5" s="21">
        <v>5000</v>
      </c>
      <c r="Q5" s="25" t="s">
        <v>86</v>
      </c>
      <c r="R5" s="21"/>
      <c r="S5" s="26" t="s">
        <v>87</v>
      </c>
      <c r="T5" s="21">
        <f>IF(OR(O5="",),"",(O5))</f>
        <v>1000000</v>
      </c>
      <c r="U5" s="11" t="s">
        <v>83</v>
      </c>
      <c r="V5" s="61" t="s">
        <v>88</v>
      </c>
      <c r="W5" s="11" t="s">
        <v>83</v>
      </c>
      <c r="X5" s="61" t="s">
        <v>89</v>
      </c>
      <c r="Y5" s="11"/>
      <c r="Z5" s="11"/>
      <c r="AA5" s="11"/>
      <c r="AB5" s="30" t="s">
        <v>90</v>
      </c>
      <c r="AC5" s="11"/>
      <c r="AD5" s="11"/>
      <c r="AE5" s="31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</row>
    <row r="6" spans="1:64" s="3" customFormat="1" ht="15" customHeight="1">
      <c r="A6" s="7">
        <v>2</v>
      </c>
      <c r="B6" s="8" t="s">
        <v>91</v>
      </c>
      <c r="C6" s="9" t="s">
        <v>81</v>
      </c>
      <c r="D6" s="8" t="str">
        <f>C2</f>
        <v>GZ0001</v>
      </c>
      <c r="E6" s="10" t="str">
        <f>G2</f>
        <v>塔吊</v>
      </c>
      <c r="F6" s="11" t="s">
        <v>82</v>
      </c>
      <c r="G6" s="12" t="s">
        <v>83</v>
      </c>
      <c r="H6" s="13">
        <v>10</v>
      </c>
      <c r="I6" s="10" t="s">
        <v>84</v>
      </c>
      <c r="J6" s="10" t="s">
        <v>85</v>
      </c>
      <c r="K6" s="11" t="s">
        <v>12</v>
      </c>
      <c r="L6" s="9" t="s">
        <v>26</v>
      </c>
      <c r="M6" s="19">
        <v>1</v>
      </c>
      <c r="N6" s="20">
        <v>1000000</v>
      </c>
      <c r="O6" s="21">
        <f t="shared" si="0"/>
        <v>1000000</v>
      </c>
      <c r="P6" s="21">
        <v>50000</v>
      </c>
      <c r="Q6" s="25" t="s">
        <v>86</v>
      </c>
      <c r="R6" s="21"/>
      <c r="S6" s="21">
        <f t="shared" ref="S6:S28" si="1">IF(OR(O6="",P6="",H6=""),"",(O6-P6)/H6/12)</f>
        <v>7916.666666666667</v>
      </c>
      <c r="T6" s="21">
        <f>IF(OR(T5="",S6=""),"",(T5-S6))</f>
        <v>992083.33333333337</v>
      </c>
      <c r="U6" s="11"/>
      <c r="V6" s="11"/>
      <c r="W6" s="11"/>
      <c r="X6" s="11"/>
      <c r="Y6" s="11"/>
      <c r="Z6" s="11"/>
      <c r="AA6" s="11"/>
      <c r="AB6" s="30" t="s">
        <v>90</v>
      </c>
      <c r="AC6" s="11"/>
      <c r="AD6" s="11"/>
      <c r="AE6" s="31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</row>
    <row r="7" spans="1:64" s="3" customFormat="1" ht="15" customHeight="1">
      <c r="A7" s="7">
        <v>3</v>
      </c>
      <c r="B7" s="8" t="s">
        <v>92</v>
      </c>
      <c r="C7" s="9" t="s">
        <v>81</v>
      </c>
      <c r="D7" s="8" t="str">
        <f>C2</f>
        <v>GZ0001</v>
      </c>
      <c r="E7" s="10" t="str">
        <f>G2</f>
        <v>塔吊</v>
      </c>
      <c r="F7" s="11" t="s">
        <v>82</v>
      </c>
      <c r="G7" s="12" t="s">
        <v>83</v>
      </c>
      <c r="H7" s="13">
        <v>10</v>
      </c>
      <c r="I7" s="10" t="s">
        <v>84</v>
      </c>
      <c r="J7" s="10" t="s">
        <v>85</v>
      </c>
      <c r="K7" s="11" t="s">
        <v>93</v>
      </c>
      <c r="L7" s="9" t="s">
        <v>26</v>
      </c>
      <c r="M7" s="19">
        <v>1</v>
      </c>
      <c r="N7" s="20">
        <v>1000000</v>
      </c>
      <c r="O7" s="21">
        <f t="shared" si="0"/>
        <v>1000000</v>
      </c>
      <c r="P7" s="21">
        <v>50000</v>
      </c>
      <c r="Q7" s="25" t="s">
        <v>86</v>
      </c>
      <c r="R7" s="21"/>
      <c r="S7" s="21">
        <f t="shared" si="1"/>
        <v>7916.666666666667</v>
      </c>
      <c r="T7" s="21">
        <f t="shared" ref="T7:T28" si="2">IF(OR(T6="",S7=""),"",(T6-S7))</f>
        <v>984166.66666666674</v>
      </c>
      <c r="U7" s="11"/>
      <c r="V7" s="11"/>
      <c r="W7" s="11"/>
      <c r="X7" s="11"/>
      <c r="Y7" s="11"/>
      <c r="Z7" s="11"/>
      <c r="AA7" s="11"/>
      <c r="AB7" s="30" t="s">
        <v>90</v>
      </c>
      <c r="AC7" s="11"/>
      <c r="AD7" s="11"/>
      <c r="AE7" s="31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</row>
    <row r="8" spans="1:64" s="3" customFormat="1" ht="15" customHeight="1">
      <c r="A8" s="7">
        <v>4</v>
      </c>
      <c r="B8" s="8" t="s">
        <v>94</v>
      </c>
      <c r="C8" s="9" t="s">
        <v>81</v>
      </c>
      <c r="D8" s="8" t="str">
        <f>C2</f>
        <v>GZ0001</v>
      </c>
      <c r="E8" s="10" t="str">
        <f>G2</f>
        <v>塔吊</v>
      </c>
      <c r="F8" s="11" t="s">
        <v>82</v>
      </c>
      <c r="G8" s="12" t="s">
        <v>83</v>
      </c>
      <c r="H8" s="13">
        <v>10</v>
      </c>
      <c r="I8" s="10" t="s">
        <v>84</v>
      </c>
      <c r="J8" s="10" t="s">
        <v>85</v>
      </c>
      <c r="K8" s="11" t="s">
        <v>93</v>
      </c>
      <c r="L8" s="9" t="s">
        <v>26</v>
      </c>
      <c r="M8" s="19">
        <v>1</v>
      </c>
      <c r="N8" s="20">
        <v>1000000</v>
      </c>
      <c r="O8" s="21">
        <f t="shared" si="0"/>
        <v>1000000</v>
      </c>
      <c r="P8" s="21">
        <v>50000</v>
      </c>
      <c r="Q8" s="25" t="s">
        <v>86</v>
      </c>
      <c r="R8" s="21"/>
      <c r="S8" s="21">
        <f t="shared" si="1"/>
        <v>7916.666666666667</v>
      </c>
      <c r="T8" s="21">
        <f t="shared" si="2"/>
        <v>976250.00000000012</v>
      </c>
      <c r="U8" s="11"/>
      <c r="V8" s="11"/>
      <c r="W8" s="11"/>
      <c r="X8" s="11"/>
      <c r="Y8" s="11"/>
      <c r="Z8" s="11"/>
      <c r="AA8" s="11"/>
      <c r="AB8" s="30" t="s">
        <v>90</v>
      </c>
      <c r="AC8" s="11"/>
      <c r="AD8" s="11"/>
      <c r="AE8" s="31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s="3" customFormat="1" ht="15" customHeight="1">
      <c r="A9" s="7">
        <v>5</v>
      </c>
      <c r="B9" s="8" t="s">
        <v>95</v>
      </c>
      <c r="C9" s="9" t="s">
        <v>81</v>
      </c>
      <c r="D9" s="8" t="str">
        <f>C2</f>
        <v>GZ0001</v>
      </c>
      <c r="E9" s="10" t="str">
        <f>G2</f>
        <v>塔吊</v>
      </c>
      <c r="F9" s="11" t="s">
        <v>82</v>
      </c>
      <c r="G9" s="12" t="s">
        <v>83</v>
      </c>
      <c r="H9" s="13">
        <v>10</v>
      </c>
      <c r="I9" s="9" t="s">
        <v>96</v>
      </c>
      <c r="J9" s="10" t="s">
        <v>85</v>
      </c>
      <c r="K9" s="11" t="s">
        <v>97</v>
      </c>
      <c r="L9" s="9" t="s">
        <v>26</v>
      </c>
      <c r="M9" s="19">
        <v>1</v>
      </c>
      <c r="N9" s="20">
        <v>1000000</v>
      </c>
      <c r="O9" s="21">
        <f t="shared" si="0"/>
        <v>1000000</v>
      </c>
      <c r="P9" s="21">
        <v>50000</v>
      </c>
      <c r="Q9" s="25" t="s">
        <v>86</v>
      </c>
      <c r="R9" s="21"/>
      <c r="S9" s="21">
        <f t="shared" si="1"/>
        <v>7916.666666666667</v>
      </c>
      <c r="T9" s="21">
        <f t="shared" si="2"/>
        <v>968333.33333333349</v>
      </c>
      <c r="U9" s="11"/>
      <c r="V9" s="11"/>
      <c r="W9" s="11"/>
      <c r="X9" s="11"/>
      <c r="Y9" s="11"/>
      <c r="Z9" s="11"/>
      <c r="AA9" s="11"/>
      <c r="AB9" s="30" t="s">
        <v>90</v>
      </c>
      <c r="AC9" s="11"/>
      <c r="AD9" s="11"/>
      <c r="AE9" s="31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</row>
    <row r="10" spans="1:64" s="3" customFormat="1" ht="15" customHeight="1">
      <c r="A10" s="7">
        <v>6</v>
      </c>
      <c r="B10" s="8" t="s">
        <v>98</v>
      </c>
      <c r="C10" s="9" t="s">
        <v>81</v>
      </c>
      <c r="D10" s="8" t="str">
        <f>C2</f>
        <v>GZ0001</v>
      </c>
      <c r="E10" s="10" t="str">
        <f>G2</f>
        <v>塔吊</v>
      </c>
      <c r="F10" s="11" t="s">
        <v>82</v>
      </c>
      <c r="G10" s="12" t="s">
        <v>83</v>
      </c>
      <c r="H10" s="13">
        <v>10</v>
      </c>
      <c r="I10" s="9" t="s">
        <v>96</v>
      </c>
      <c r="J10" s="10" t="s">
        <v>85</v>
      </c>
      <c r="K10" s="11" t="s">
        <v>99</v>
      </c>
      <c r="L10" s="9" t="s">
        <v>26</v>
      </c>
      <c r="M10" s="19">
        <v>1</v>
      </c>
      <c r="N10" s="20">
        <v>1000000</v>
      </c>
      <c r="O10" s="21">
        <f t="shared" si="0"/>
        <v>1000000</v>
      </c>
      <c r="P10" s="21">
        <v>50000</v>
      </c>
      <c r="Q10" s="25" t="s">
        <v>86</v>
      </c>
      <c r="R10" s="21"/>
      <c r="S10" s="21">
        <f t="shared" si="1"/>
        <v>7916.666666666667</v>
      </c>
      <c r="T10" s="21">
        <f t="shared" si="2"/>
        <v>960416.66666666686</v>
      </c>
      <c r="U10" s="11"/>
      <c r="V10" s="11"/>
      <c r="W10" s="11"/>
      <c r="X10" s="11"/>
      <c r="Y10" s="11"/>
      <c r="Z10" s="11"/>
      <c r="AA10" s="11"/>
      <c r="AB10" s="30" t="s">
        <v>90</v>
      </c>
      <c r="AC10" s="11"/>
      <c r="AD10" s="11"/>
      <c r="AE10" s="31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</row>
    <row r="11" spans="1:64" s="3" customFormat="1" ht="15" customHeight="1">
      <c r="A11" s="7">
        <v>7</v>
      </c>
      <c r="B11" s="8" t="s">
        <v>100</v>
      </c>
      <c r="C11" s="9" t="s">
        <v>81</v>
      </c>
      <c r="D11" s="8" t="str">
        <f>C2</f>
        <v>GZ0001</v>
      </c>
      <c r="E11" s="10" t="str">
        <f>G2</f>
        <v>塔吊</v>
      </c>
      <c r="F11" s="11" t="s">
        <v>82</v>
      </c>
      <c r="G11" s="12" t="s">
        <v>83</v>
      </c>
      <c r="H11" s="13">
        <v>10</v>
      </c>
      <c r="I11" s="9" t="s">
        <v>96</v>
      </c>
      <c r="J11" s="10" t="s">
        <v>85</v>
      </c>
      <c r="K11" s="11" t="s">
        <v>99</v>
      </c>
      <c r="L11" s="9" t="s">
        <v>26</v>
      </c>
      <c r="M11" s="19">
        <v>1</v>
      </c>
      <c r="N11" s="20">
        <v>1000000</v>
      </c>
      <c r="O11" s="21">
        <f t="shared" si="0"/>
        <v>1000000</v>
      </c>
      <c r="P11" s="21">
        <v>50000</v>
      </c>
      <c r="Q11" s="25" t="s">
        <v>86</v>
      </c>
      <c r="R11" s="21"/>
      <c r="S11" s="21">
        <f t="shared" si="1"/>
        <v>7916.666666666667</v>
      </c>
      <c r="T11" s="21">
        <f t="shared" si="2"/>
        <v>952500.00000000023</v>
      </c>
      <c r="U11" s="11"/>
      <c r="V11" s="11"/>
      <c r="W11" s="11"/>
      <c r="X11" s="11"/>
      <c r="Y11" s="11"/>
      <c r="Z11" s="11"/>
      <c r="AA11" s="11"/>
      <c r="AB11" s="30" t="s">
        <v>90</v>
      </c>
      <c r="AC11" s="11"/>
      <c r="AD11" s="11"/>
      <c r="AE11" s="31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</row>
    <row r="12" spans="1:64" s="3" customFormat="1" ht="15" customHeight="1">
      <c r="A12" s="7">
        <v>8</v>
      </c>
      <c r="B12" s="8" t="s">
        <v>101</v>
      </c>
      <c r="C12" s="9" t="s">
        <v>81</v>
      </c>
      <c r="D12" s="8" t="str">
        <f>C2</f>
        <v>GZ0001</v>
      </c>
      <c r="E12" s="10" t="str">
        <f>G2</f>
        <v>塔吊</v>
      </c>
      <c r="F12" s="11" t="s">
        <v>82</v>
      </c>
      <c r="G12" s="12" t="s">
        <v>83</v>
      </c>
      <c r="H12" s="13">
        <v>10</v>
      </c>
      <c r="I12" s="9" t="s">
        <v>96</v>
      </c>
      <c r="J12" s="10" t="s">
        <v>85</v>
      </c>
      <c r="K12" s="11" t="s">
        <v>99</v>
      </c>
      <c r="L12" s="9" t="s">
        <v>26</v>
      </c>
      <c r="M12" s="19">
        <v>1</v>
      </c>
      <c r="N12" s="20">
        <v>1000000</v>
      </c>
      <c r="O12" s="21">
        <f t="shared" si="0"/>
        <v>1000000</v>
      </c>
      <c r="P12" s="21">
        <v>50000</v>
      </c>
      <c r="Q12" s="25" t="s">
        <v>86</v>
      </c>
      <c r="R12" s="21"/>
      <c r="S12" s="21">
        <f t="shared" si="1"/>
        <v>7916.666666666667</v>
      </c>
      <c r="T12" s="21">
        <f t="shared" si="2"/>
        <v>944583.3333333336</v>
      </c>
      <c r="U12" s="11"/>
      <c r="V12" s="11"/>
      <c r="W12" s="11"/>
      <c r="X12" s="11"/>
      <c r="Y12" s="11"/>
      <c r="Z12" s="11"/>
      <c r="AA12" s="11"/>
      <c r="AB12" s="30" t="s">
        <v>90</v>
      </c>
      <c r="AC12" s="11"/>
      <c r="AD12" s="11"/>
      <c r="AE12" s="31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</row>
    <row r="13" spans="1:64" s="3" customFormat="1" ht="15" customHeight="1">
      <c r="A13" s="7">
        <v>9</v>
      </c>
      <c r="B13" s="8" t="s">
        <v>102</v>
      </c>
      <c r="C13" s="9" t="s">
        <v>81</v>
      </c>
      <c r="D13" s="8" t="str">
        <f>C2</f>
        <v>GZ0001</v>
      </c>
      <c r="E13" s="10" t="str">
        <f>G2</f>
        <v>塔吊</v>
      </c>
      <c r="F13" s="11" t="s">
        <v>82</v>
      </c>
      <c r="G13" s="12" t="s">
        <v>83</v>
      </c>
      <c r="H13" s="13">
        <v>10</v>
      </c>
      <c r="I13" s="9" t="s">
        <v>103</v>
      </c>
      <c r="J13" s="9" t="s">
        <v>104</v>
      </c>
      <c r="K13" s="11" t="s">
        <v>105</v>
      </c>
      <c r="L13" s="9" t="s">
        <v>26</v>
      </c>
      <c r="M13" s="19">
        <v>1</v>
      </c>
      <c r="N13" s="20">
        <v>1000000</v>
      </c>
      <c r="O13" s="21">
        <f t="shared" si="0"/>
        <v>1000000</v>
      </c>
      <c r="P13" s="21">
        <v>50000</v>
      </c>
      <c r="Q13" s="25" t="s">
        <v>86</v>
      </c>
      <c r="R13" s="21"/>
      <c r="S13" s="21">
        <f t="shared" si="1"/>
        <v>7916.666666666667</v>
      </c>
      <c r="T13" s="21">
        <f t="shared" si="2"/>
        <v>936666.66666666698</v>
      </c>
      <c r="U13" s="11"/>
      <c r="V13" s="11"/>
      <c r="W13" s="11"/>
      <c r="X13" s="11"/>
      <c r="Y13" s="11"/>
      <c r="Z13" s="11"/>
      <c r="AA13" s="11"/>
      <c r="AB13" s="30" t="s">
        <v>90</v>
      </c>
      <c r="AC13" s="11"/>
      <c r="AD13" s="11"/>
      <c r="AE13" s="31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</row>
    <row r="14" spans="1:64" s="3" customFormat="1" ht="15" customHeight="1">
      <c r="A14" s="7">
        <v>10</v>
      </c>
      <c r="B14" s="8" t="s">
        <v>106</v>
      </c>
      <c r="C14" s="9" t="s">
        <v>81</v>
      </c>
      <c r="D14" s="8" t="str">
        <f>C2</f>
        <v>GZ0001</v>
      </c>
      <c r="E14" s="10" t="str">
        <f>G2</f>
        <v>塔吊</v>
      </c>
      <c r="F14" s="11" t="s">
        <v>82</v>
      </c>
      <c r="G14" s="12" t="s">
        <v>83</v>
      </c>
      <c r="H14" s="13">
        <v>10</v>
      </c>
      <c r="I14" s="9" t="s">
        <v>103</v>
      </c>
      <c r="J14" s="9" t="s">
        <v>104</v>
      </c>
      <c r="K14" s="11" t="s">
        <v>105</v>
      </c>
      <c r="L14" s="9" t="s">
        <v>26</v>
      </c>
      <c r="M14" s="19">
        <v>1</v>
      </c>
      <c r="N14" s="20">
        <v>1000000</v>
      </c>
      <c r="O14" s="21">
        <f t="shared" si="0"/>
        <v>1000000</v>
      </c>
      <c r="P14" s="21">
        <v>50000</v>
      </c>
      <c r="Q14" s="25" t="s">
        <v>86</v>
      </c>
      <c r="R14" s="21"/>
      <c r="S14" s="21">
        <f t="shared" si="1"/>
        <v>7916.666666666667</v>
      </c>
      <c r="T14" s="21">
        <f t="shared" si="2"/>
        <v>928750.00000000035</v>
      </c>
      <c r="U14" s="11"/>
      <c r="V14" s="11"/>
      <c r="W14" s="11"/>
      <c r="X14" s="11"/>
      <c r="Y14" s="11"/>
      <c r="Z14" s="11"/>
      <c r="AA14" s="11"/>
      <c r="AB14" s="30" t="s">
        <v>90</v>
      </c>
      <c r="AC14" s="11"/>
      <c r="AD14" s="11"/>
      <c r="AE14" s="31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</row>
    <row r="15" spans="1:64" s="3" customFormat="1" ht="15" customHeight="1">
      <c r="A15" s="7">
        <v>11</v>
      </c>
      <c r="B15" s="8" t="s">
        <v>107</v>
      </c>
      <c r="C15" s="9" t="s">
        <v>81</v>
      </c>
      <c r="D15" s="8" t="str">
        <f>C2</f>
        <v>GZ0001</v>
      </c>
      <c r="E15" s="10" t="str">
        <f>G2</f>
        <v>塔吊</v>
      </c>
      <c r="F15" s="11" t="s">
        <v>82</v>
      </c>
      <c r="G15" s="12" t="s">
        <v>83</v>
      </c>
      <c r="H15" s="13">
        <v>10</v>
      </c>
      <c r="I15" s="9" t="s">
        <v>103</v>
      </c>
      <c r="J15" s="9" t="s">
        <v>104</v>
      </c>
      <c r="K15" s="11" t="s">
        <v>105</v>
      </c>
      <c r="L15" s="9" t="s">
        <v>26</v>
      </c>
      <c r="M15" s="19">
        <v>1</v>
      </c>
      <c r="N15" s="20">
        <v>1000000</v>
      </c>
      <c r="O15" s="21">
        <f t="shared" si="0"/>
        <v>1000000</v>
      </c>
      <c r="P15" s="21">
        <v>50000</v>
      </c>
      <c r="Q15" s="25" t="s">
        <v>86</v>
      </c>
      <c r="R15" s="21"/>
      <c r="S15" s="21">
        <f t="shared" si="1"/>
        <v>7916.666666666667</v>
      </c>
      <c r="T15" s="21">
        <f t="shared" si="2"/>
        <v>920833.33333333372</v>
      </c>
      <c r="U15" s="11"/>
      <c r="V15" s="11"/>
      <c r="W15" s="11"/>
      <c r="X15" s="11"/>
      <c r="Y15" s="11"/>
      <c r="Z15" s="11"/>
      <c r="AA15" s="11"/>
      <c r="AB15" s="30" t="s">
        <v>90</v>
      </c>
      <c r="AC15" s="11"/>
      <c r="AD15" s="11"/>
      <c r="AE15" s="31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</row>
    <row r="16" spans="1:64" s="3" customFormat="1" ht="15" customHeight="1">
      <c r="A16" s="7">
        <v>12</v>
      </c>
      <c r="B16" s="8" t="s">
        <v>108</v>
      </c>
      <c r="C16" s="9" t="s">
        <v>81</v>
      </c>
      <c r="D16" s="8" t="str">
        <f>C2</f>
        <v>GZ0001</v>
      </c>
      <c r="E16" s="10" t="str">
        <f>G2</f>
        <v>塔吊</v>
      </c>
      <c r="F16" s="11" t="s">
        <v>82</v>
      </c>
      <c r="G16" s="12" t="s">
        <v>83</v>
      </c>
      <c r="H16" s="13">
        <v>10</v>
      </c>
      <c r="I16" s="9" t="s">
        <v>103</v>
      </c>
      <c r="J16" s="9" t="s">
        <v>104</v>
      </c>
      <c r="K16" s="11" t="s">
        <v>105</v>
      </c>
      <c r="L16" s="9" t="s">
        <v>26</v>
      </c>
      <c r="M16" s="19">
        <v>1</v>
      </c>
      <c r="N16" s="20">
        <v>1000000</v>
      </c>
      <c r="O16" s="21">
        <f t="shared" si="0"/>
        <v>1000000</v>
      </c>
      <c r="P16" s="21">
        <v>50000</v>
      </c>
      <c r="Q16" s="25" t="s">
        <v>86</v>
      </c>
      <c r="R16" s="21"/>
      <c r="S16" s="21">
        <f t="shared" si="1"/>
        <v>7916.666666666667</v>
      </c>
      <c r="T16" s="21">
        <f t="shared" si="2"/>
        <v>912916.66666666709</v>
      </c>
      <c r="U16" s="11"/>
      <c r="V16" s="11"/>
      <c r="W16" s="11"/>
      <c r="X16" s="11"/>
      <c r="Y16" s="11"/>
      <c r="Z16" s="11"/>
      <c r="AA16" s="11"/>
      <c r="AB16" s="30" t="s">
        <v>90</v>
      </c>
      <c r="AC16" s="11"/>
      <c r="AD16" s="11"/>
      <c r="AE16" s="31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</row>
    <row r="17" spans="1:64" s="3" customFormat="1" ht="15" customHeight="1">
      <c r="A17" s="7">
        <v>13</v>
      </c>
      <c r="B17" s="11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9"/>
      <c r="N17" s="20">
        <v>1000000</v>
      </c>
      <c r="O17" s="21">
        <f t="shared" ref="O17:O28" si="3">M17*N17</f>
        <v>0</v>
      </c>
      <c r="P17" s="21">
        <v>50000</v>
      </c>
      <c r="Q17" s="25" t="s">
        <v>86</v>
      </c>
      <c r="R17" s="21"/>
      <c r="S17" s="21" t="str">
        <f t="shared" si="1"/>
        <v/>
      </c>
      <c r="T17" s="21" t="str">
        <f t="shared" si="2"/>
        <v/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31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</row>
    <row r="18" spans="1:64" s="3" customFormat="1" ht="15" customHeight="1">
      <c r="A18" s="7">
        <v>14</v>
      </c>
      <c r="B18" s="11"/>
      <c r="C18" s="11"/>
      <c r="D18" s="11"/>
      <c r="E18" s="11"/>
      <c r="F18" s="11"/>
      <c r="G18" s="12"/>
      <c r="H18" s="13"/>
      <c r="I18" s="11"/>
      <c r="J18" s="11"/>
      <c r="K18" s="11"/>
      <c r="L18" s="11"/>
      <c r="M18" s="19"/>
      <c r="N18" s="20">
        <v>1000000</v>
      </c>
      <c r="O18" s="21">
        <f t="shared" si="3"/>
        <v>0</v>
      </c>
      <c r="P18" s="21">
        <v>50000</v>
      </c>
      <c r="Q18" s="25" t="s">
        <v>86</v>
      </c>
      <c r="R18" s="21"/>
      <c r="S18" s="21" t="str">
        <f t="shared" si="1"/>
        <v/>
      </c>
      <c r="T18" s="21" t="str">
        <f t="shared" si="2"/>
        <v/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31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</row>
    <row r="19" spans="1:64" s="3" customFormat="1" ht="15" customHeight="1">
      <c r="A19" s="7">
        <v>15</v>
      </c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9"/>
      <c r="N19" s="20">
        <v>1000000</v>
      </c>
      <c r="O19" s="21">
        <f t="shared" si="3"/>
        <v>0</v>
      </c>
      <c r="P19" s="21">
        <v>50000</v>
      </c>
      <c r="Q19" s="25" t="s">
        <v>86</v>
      </c>
      <c r="R19" s="21"/>
      <c r="S19" s="21" t="str">
        <f t="shared" si="1"/>
        <v/>
      </c>
      <c r="T19" s="21" t="str">
        <f t="shared" si="2"/>
        <v/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31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</row>
    <row r="20" spans="1:64" s="3" customFormat="1" ht="15" customHeight="1">
      <c r="A20" s="7">
        <v>16</v>
      </c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9"/>
      <c r="N20" s="20">
        <v>1000000</v>
      </c>
      <c r="O20" s="21">
        <f t="shared" si="3"/>
        <v>0</v>
      </c>
      <c r="P20" s="21">
        <v>50000</v>
      </c>
      <c r="Q20" s="25" t="s">
        <v>86</v>
      </c>
      <c r="R20" s="21"/>
      <c r="S20" s="21" t="str">
        <f t="shared" si="1"/>
        <v/>
      </c>
      <c r="T20" s="21" t="str">
        <f t="shared" si="2"/>
        <v/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31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</row>
    <row r="21" spans="1:64" s="3" customFormat="1" ht="15" customHeight="1">
      <c r="A21" s="7">
        <v>17</v>
      </c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9"/>
      <c r="N21" s="20">
        <v>1000000</v>
      </c>
      <c r="O21" s="21">
        <f t="shared" si="3"/>
        <v>0</v>
      </c>
      <c r="P21" s="21">
        <v>50000</v>
      </c>
      <c r="Q21" s="25" t="s">
        <v>86</v>
      </c>
      <c r="R21" s="21"/>
      <c r="S21" s="21" t="str">
        <f t="shared" si="1"/>
        <v/>
      </c>
      <c r="T21" s="21" t="str">
        <f t="shared" si="2"/>
        <v/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31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</row>
    <row r="22" spans="1:64" s="3" customFormat="1" ht="15" customHeight="1">
      <c r="A22" s="7">
        <v>18</v>
      </c>
      <c r="B22" s="11"/>
      <c r="C22" s="11"/>
      <c r="D22" s="11"/>
      <c r="E22" s="11"/>
      <c r="F22" s="11"/>
      <c r="G22" s="12"/>
      <c r="H22" s="13"/>
      <c r="I22" s="11"/>
      <c r="J22" s="11"/>
      <c r="K22" s="11"/>
      <c r="L22" s="11"/>
      <c r="M22" s="19"/>
      <c r="N22" s="20">
        <v>1000000</v>
      </c>
      <c r="O22" s="21">
        <f t="shared" si="3"/>
        <v>0</v>
      </c>
      <c r="P22" s="21">
        <v>50000</v>
      </c>
      <c r="Q22" s="25" t="s">
        <v>86</v>
      </c>
      <c r="R22" s="21"/>
      <c r="S22" s="21" t="str">
        <f t="shared" si="1"/>
        <v/>
      </c>
      <c r="T22" s="21" t="str">
        <f t="shared" si="2"/>
        <v/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31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</row>
    <row r="23" spans="1:64" s="3" customFormat="1" ht="15" customHeight="1">
      <c r="A23" s="7">
        <v>19</v>
      </c>
      <c r="B23" s="11"/>
      <c r="C23" s="11"/>
      <c r="D23" s="11"/>
      <c r="E23" s="11"/>
      <c r="F23" s="11"/>
      <c r="G23" s="12"/>
      <c r="H23" s="13"/>
      <c r="I23" s="11"/>
      <c r="J23" s="11"/>
      <c r="K23" s="11"/>
      <c r="L23" s="11"/>
      <c r="M23" s="19"/>
      <c r="N23" s="20">
        <v>1000000</v>
      </c>
      <c r="O23" s="21">
        <f t="shared" si="3"/>
        <v>0</v>
      </c>
      <c r="P23" s="21">
        <v>50000</v>
      </c>
      <c r="Q23" s="25" t="s">
        <v>86</v>
      </c>
      <c r="R23" s="21"/>
      <c r="S23" s="21" t="str">
        <f t="shared" si="1"/>
        <v/>
      </c>
      <c r="T23" s="21" t="str">
        <f t="shared" si="2"/>
        <v/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31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</row>
    <row r="24" spans="1:64" s="3" customFormat="1" ht="15" customHeight="1">
      <c r="A24" s="7">
        <v>20</v>
      </c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9"/>
      <c r="N24" s="20">
        <v>1000000</v>
      </c>
      <c r="O24" s="21">
        <f t="shared" si="3"/>
        <v>0</v>
      </c>
      <c r="P24" s="21">
        <v>50000</v>
      </c>
      <c r="Q24" s="25" t="s">
        <v>86</v>
      </c>
      <c r="R24" s="21"/>
      <c r="S24" s="21" t="str">
        <f t="shared" si="1"/>
        <v/>
      </c>
      <c r="T24" s="21" t="str">
        <f t="shared" si="2"/>
        <v/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31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</row>
    <row r="25" spans="1:64" s="3" customFormat="1" ht="15" customHeight="1">
      <c r="A25" s="7">
        <v>21</v>
      </c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9"/>
      <c r="N25" s="20">
        <v>1000000</v>
      </c>
      <c r="O25" s="21">
        <f t="shared" si="3"/>
        <v>0</v>
      </c>
      <c r="P25" s="21">
        <v>50000</v>
      </c>
      <c r="Q25" s="25" t="s">
        <v>86</v>
      </c>
      <c r="R25" s="21"/>
      <c r="S25" s="21" t="str">
        <f t="shared" si="1"/>
        <v/>
      </c>
      <c r="T25" s="21" t="str">
        <f t="shared" si="2"/>
        <v/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31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</row>
    <row r="26" spans="1:64" s="3" customFormat="1" ht="15" customHeight="1">
      <c r="A26" s="7">
        <v>22</v>
      </c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9"/>
      <c r="N26" s="20">
        <v>1000000</v>
      </c>
      <c r="O26" s="21">
        <f t="shared" si="3"/>
        <v>0</v>
      </c>
      <c r="P26" s="21">
        <v>50000</v>
      </c>
      <c r="Q26" s="25" t="s">
        <v>86</v>
      </c>
      <c r="R26" s="21"/>
      <c r="S26" s="21" t="str">
        <f t="shared" si="1"/>
        <v/>
      </c>
      <c r="T26" s="21" t="str">
        <f t="shared" si="2"/>
        <v/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31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</row>
    <row r="27" spans="1:64" s="3" customFormat="1" ht="15" customHeight="1">
      <c r="A27" s="7">
        <v>23</v>
      </c>
      <c r="B27" s="11"/>
      <c r="C27" s="11"/>
      <c r="D27" s="11"/>
      <c r="E27" s="11"/>
      <c r="F27" s="11"/>
      <c r="G27" s="12"/>
      <c r="H27" s="13"/>
      <c r="I27" s="11"/>
      <c r="J27" s="11"/>
      <c r="K27" s="11"/>
      <c r="L27" s="11"/>
      <c r="M27" s="19"/>
      <c r="N27" s="20">
        <v>1000000</v>
      </c>
      <c r="O27" s="21">
        <f t="shared" si="3"/>
        <v>0</v>
      </c>
      <c r="P27" s="21">
        <v>50000</v>
      </c>
      <c r="Q27" s="25" t="s">
        <v>86</v>
      </c>
      <c r="R27" s="21"/>
      <c r="S27" s="21" t="str">
        <f t="shared" si="1"/>
        <v/>
      </c>
      <c r="T27" s="21" t="str">
        <f t="shared" si="2"/>
        <v/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31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</row>
    <row r="28" spans="1:64" s="3" customFormat="1" ht="15" customHeight="1">
      <c r="A28" s="7">
        <v>24</v>
      </c>
      <c r="B28" s="11"/>
      <c r="C28" s="11"/>
      <c r="D28" s="11"/>
      <c r="E28" s="11"/>
      <c r="F28" s="11"/>
      <c r="G28" s="12"/>
      <c r="H28" s="13"/>
      <c r="I28" s="11"/>
      <c r="J28" s="11"/>
      <c r="K28" s="11"/>
      <c r="L28" s="11"/>
      <c r="M28" s="19"/>
      <c r="N28" s="20">
        <v>1000000</v>
      </c>
      <c r="O28" s="21">
        <f t="shared" si="3"/>
        <v>0</v>
      </c>
      <c r="P28" s="21">
        <v>50000</v>
      </c>
      <c r="Q28" s="25" t="s">
        <v>86</v>
      </c>
      <c r="R28" s="21"/>
      <c r="S28" s="21" t="str">
        <f t="shared" si="1"/>
        <v/>
      </c>
      <c r="T28" s="21" t="str">
        <f t="shared" si="2"/>
        <v/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31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</row>
    <row r="29" spans="1:64" s="2" customFormat="1" ht="34.049999999999997" customHeight="1">
      <c r="A29" s="86" t="s">
        <v>109</v>
      </c>
      <c r="B29" s="87"/>
      <c r="C29" s="87"/>
      <c r="D29" s="88"/>
      <c r="E29" s="14" t="s">
        <v>110</v>
      </c>
      <c r="F29" s="14" t="s">
        <v>110</v>
      </c>
      <c r="G29" s="14" t="s">
        <v>110</v>
      </c>
      <c r="H29" s="14" t="s">
        <v>110</v>
      </c>
      <c r="I29" s="14" t="s">
        <v>110</v>
      </c>
      <c r="J29" s="14" t="s">
        <v>110</v>
      </c>
      <c r="K29" s="14" t="s">
        <v>110</v>
      </c>
      <c r="L29" s="14" t="s">
        <v>110</v>
      </c>
      <c r="M29" s="22"/>
      <c r="N29" s="14" t="s">
        <v>110</v>
      </c>
      <c r="O29" s="14" t="s">
        <v>110</v>
      </c>
      <c r="P29" s="14" t="s">
        <v>110</v>
      </c>
      <c r="Q29" s="14" t="s">
        <v>110</v>
      </c>
      <c r="R29" s="27"/>
      <c r="S29" s="14" t="s">
        <v>110</v>
      </c>
      <c r="T29" s="14" t="s">
        <v>110</v>
      </c>
      <c r="U29" s="14" t="s">
        <v>110</v>
      </c>
      <c r="V29" s="14" t="s">
        <v>110</v>
      </c>
      <c r="W29" s="14" t="s">
        <v>110</v>
      </c>
      <c r="X29" s="14" t="s">
        <v>110</v>
      </c>
      <c r="Y29" s="14" t="s">
        <v>110</v>
      </c>
      <c r="Z29" s="14" t="s">
        <v>110</v>
      </c>
      <c r="AA29" s="14" t="s">
        <v>110</v>
      </c>
      <c r="AB29" s="14" t="s">
        <v>110</v>
      </c>
      <c r="AC29" s="14" t="s">
        <v>110</v>
      </c>
      <c r="AD29" s="14" t="s">
        <v>110</v>
      </c>
      <c r="AE29" s="14" t="s">
        <v>110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4" s="2" customFormat="1" ht="24" customHeight="1">
      <c r="A30" s="15"/>
      <c r="B30" s="15"/>
      <c r="C30" s="15"/>
      <c r="D30" s="15"/>
      <c r="E30" s="15"/>
      <c r="F30" s="15"/>
      <c r="G30" s="15"/>
      <c r="H30" s="15"/>
      <c r="I30" s="23"/>
      <c r="J30" s="15"/>
      <c r="K30" s="15"/>
      <c r="L30" s="15"/>
      <c r="M30" s="15"/>
      <c r="N30" s="15"/>
      <c r="O30" s="23"/>
      <c r="P30" s="23"/>
      <c r="Q30" s="23"/>
      <c r="R30" s="23"/>
      <c r="S30" s="23"/>
      <c r="T30" s="89" t="s">
        <v>31</v>
      </c>
      <c r="U30" s="90"/>
      <c r="V30" s="91" t="s">
        <v>111</v>
      </c>
      <c r="W30" s="92"/>
      <c r="X30" s="15"/>
      <c r="Y30" s="89" t="s">
        <v>112</v>
      </c>
      <c r="Z30" s="90"/>
      <c r="AA30" s="92"/>
      <c r="AB30" s="92"/>
      <c r="AC30" s="15"/>
      <c r="AD30" s="15"/>
      <c r="AE30" s="15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4" s="4" customFormat="1" ht="15" customHeight="1"/>
    <row r="32" spans="1:64" s="5" customFormat="1" ht="15" customHeight="1"/>
    <row r="33" s="5" customFormat="1"/>
    <row r="34" s="5" customFormat="1"/>
    <row r="35" s="5" customFormat="1"/>
    <row r="36" s="5" customFormat="1"/>
    <row r="37" s="5" customFormat="1"/>
    <row r="38" s="5" customFormat="1"/>
    <row r="39" s="5" customFormat="1"/>
    <row r="40" s="5" customFormat="1"/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</sheetData>
  <mergeCells count="36">
    <mergeCell ref="K3:K4"/>
    <mergeCell ref="L3:L4"/>
    <mergeCell ref="P3:P4"/>
    <mergeCell ref="AE3:AE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A29:D29"/>
    <mergeCell ref="T30:U30"/>
    <mergeCell ref="V30:W30"/>
    <mergeCell ref="Y30:Z30"/>
    <mergeCell ref="AA30:AB30"/>
    <mergeCell ref="M3:O3"/>
    <mergeCell ref="Q3:S3"/>
    <mergeCell ref="U3:V3"/>
    <mergeCell ref="W3:Y3"/>
    <mergeCell ref="Z3:AD3"/>
    <mergeCell ref="A1:AE1"/>
    <mergeCell ref="A2:B2"/>
    <mergeCell ref="C2:D2"/>
    <mergeCell ref="E2:F2"/>
    <mergeCell ref="G2:H2"/>
    <mergeCell ref="L2:N2"/>
    <mergeCell ref="P2:R2"/>
    <mergeCell ref="S2:T2"/>
    <mergeCell ref="U2:W2"/>
    <mergeCell ref="Z2:AA2"/>
    <mergeCell ref="AB2:AC2"/>
    <mergeCell ref="AD2:AE2"/>
  </mergeCells>
  <phoneticPr fontId="26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综合办固定资产台账表</vt:lpstr>
      <vt:lpstr>固定资产明细账表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28445</cp:lastModifiedBy>
  <dcterms:created xsi:type="dcterms:W3CDTF">2018-07-10T05:10:00Z</dcterms:created>
  <dcterms:modified xsi:type="dcterms:W3CDTF">2019-01-15T02:58:45Z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