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3" activeTab="10"/>
  </bookViews>
  <sheets>
    <sheet name="24V 450A" sheetId="5" r:id="rId1"/>
    <sheet name="48V 275A" sheetId="10" r:id="rId2"/>
    <sheet name="48V 350A" sheetId="11" r:id="rId3"/>
    <sheet name="48V 450A" sheetId="6" r:id="rId4"/>
    <sheet name="48V 650A" sheetId="4" r:id="rId5"/>
    <sheet name="60V 350A" sheetId="9" r:id="rId6"/>
    <sheet name="72V 350A" sheetId="8" r:id="rId7"/>
    <sheet name="72V 550A" sheetId="1" r:id="rId8"/>
    <sheet name="84V 350A" sheetId="12" r:id="rId9"/>
    <sheet name="96V 550A" sheetId="7" r:id="rId10"/>
    <sheet name="110V 300A 96V" sheetId="14" r:id="rId11"/>
    <sheet name="110V 300A" sheetId="13" r:id="rId12"/>
  </sheets>
  <calcPr calcId="125725"/>
</workbook>
</file>

<file path=xl/calcChain.xml><?xml version="1.0" encoding="utf-8"?>
<calcChain xmlns="http://schemas.openxmlformats.org/spreadsheetml/2006/main">
  <c r="B34" i="14"/>
  <c r="B33"/>
  <c r="B32"/>
  <c r="B29"/>
  <c r="D29" s="1"/>
  <c r="D31" s="1"/>
  <c r="B28"/>
  <c r="D28" s="1"/>
  <c r="D32" s="1"/>
  <c r="B26"/>
  <c r="D26" s="1"/>
  <c r="D34" s="1"/>
  <c r="D25"/>
  <c r="D33" s="1"/>
  <c r="C23"/>
  <c r="D23" s="1"/>
  <c r="C22"/>
  <c r="C21"/>
  <c r="C19"/>
  <c r="D19" s="1"/>
  <c r="C18"/>
  <c r="D18" s="1"/>
  <c r="C17"/>
  <c r="D17" s="1"/>
  <c r="C16"/>
  <c r="D16" s="1"/>
  <c r="C15"/>
  <c r="D15" s="1"/>
  <c r="C14"/>
  <c r="D14" s="1"/>
  <c r="C13"/>
  <c r="D13" s="1"/>
  <c r="C12"/>
  <c r="D12" s="1"/>
  <c r="C11"/>
  <c r="D11" s="1"/>
  <c r="C9"/>
  <c r="D9" s="1"/>
  <c r="C8"/>
  <c r="D8" s="1"/>
  <c r="C7"/>
  <c r="D7" s="1"/>
  <c r="C6"/>
  <c r="D6" s="1"/>
  <c r="C5"/>
  <c r="D5" s="1"/>
  <c r="C4"/>
  <c r="D4" s="1"/>
  <c r="B34" i="13"/>
  <c r="B33"/>
  <c r="B32"/>
  <c r="B29"/>
  <c r="D29" s="1"/>
  <c r="D31" s="1"/>
  <c r="B28"/>
  <c r="D28" s="1"/>
  <c r="D32" s="1"/>
  <c r="B26"/>
  <c r="D26" s="1"/>
  <c r="D34" s="1"/>
  <c r="D25"/>
  <c r="D33" s="1"/>
  <c r="C23"/>
  <c r="D23" s="1"/>
  <c r="C22"/>
  <c r="C21"/>
  <c r="C19"/>
  <c r="D19" s="1"/>
  <c r="C18"/>
  <c r="D18" s="1"/>
  <c r="C17"/>
  <c r="D17" s="1"/>
  <c r="C16"/>
  <c r="D16" s="1"/>
  <c r="C15"/>
  <c r="D15" s="1"/>
  <c r="C14"/>
  <c r="D14" s="1"/>
  <c r="C13"/>
  <c r="D13" s="1"/>
  <c r="C12"/>
  <c r="D12" s="1"/>
  <c r="C11"/>
  <c r="D11" s="1"/>
  <c r="C9"/>
  <c r="D9" s="1"/>
  <c r="C8"/>
  <c r="D8" s="1"/>
  <c r="C7"/>
  <c r="D7" s="1"/>
  <c r="C6"/>
  <c r="D6" s="1"/>
  <c r="C5"/>
  <c r="D5" s="1"/>
  <c r="C4"/>
  <c r="D4" s="1"/>
  <c r="B34" i="12"/>
  <c r="B33"/>
  <c r="B32"/>
  <c r="B29"/>
  <c r="D29" s="1"/>
  <c r="D31" s="1"/>
  <c r="B28"/>
  <c r="D28" s="1"/>
  <c r="D32" s="1"/>
  <c r="B26"/>
  <c r="D26" s="1"/>
  <c r="D34" s="1"/>
  <c r="D25"/>
  <c r="D33" s="1"/>
  <c r="C23"/>
  <c r="D23" s="1"/>
  <c r="C22"/>
  <c r="C21"/>
  <c r="C19"/>
  <c r="D19" s="1"/>
  <c r="C18"/>
  <c r="D18" s="1"/>
  <c r="C17"/>
  <c r="D17" s="1"/>
  <c r="C16"/>
  <c r="D16" s="1"/>
  <c r="C15"/>
  <c r="D15" s="1"/>
  <c r="C14"/>
  <c r="D14" s="1"/>
  <c r="C13"/>
  <c r="D13" s="1"/>
  <c r="C12"/>
  <c r="D12" s="1"/>
  <c r="C11"/>
  <c r="D11" s="1"/>
  <c r="C9"/>
  <c r="D9" s="1"/>
  <c r="C8"/>
  <c r="D8" s="1"/>
  <c r="C7"/>
  <c r="D7" s="1"/>
  <c r="C6"/>
  <c r="D6" s="1"/>
  <c r="C5"/>
  <c r="D5" s="1"/>
  <c r="C4"/>
  <c r="D4" s="1"/>
  <c r="B34" i="11" l="1"/>
  <c r="B33"/>
  <c r="B32"/>
  <c r="B29"/>
  <c r="D29" s="1"/>
  <c r="D31" s="1"/>
  <c r="B28"/>
  <c r="D28" s="1"/>
  <c r="D32" s="1"/>
  <c r="B26"/>
  <c r="D26" s="1"/>
  <c r="D34" s="1"/>
  <c r="D25"/>
  <c r="D33" s="1"/>
  <c r="C23"/>
  <c r="D23" s="1"/>
  <c r="C22"/>
  <c r="C21"/>
  <c r="C19"/>
  <c r="D19" s="1"/>
  <c r="C18"/>
  <c r="D18" s="1"/>
  <c r="C17"/>
  <c r="D17" s="1"/>
  <c r="C16"/>
  <c r="D16" s="1"/>
  <c r="C15"/>
  <c r="D15" s="1"/>
  <c r="C14"/>
  <c r="D14" s="1"/>
  <c r="C13"/>
  <c r="D13" s="1"/>
  <c r="C12"/>
  <c r="D12" s="1"/>
  <c r="C11"/>
  <c r="D11" s="1"/>
  <c r="C9"/>
  <c r="D9" s="1"/>
  <c r="C8"/>
  <c r="D8" s="1"/>
  <c r="C7"/>
  <c r="D7" s="1"/>
  <c r="C6"/>
  <c r="D6" s="1"/>
  <c r="C5"/>
  <c r="D5" s="1"/>
  <c r="C4"/>
  <c r="D4" s="1"/>
  <c r="B34" i="7"/>
  <c r="B33"/>
  <c r="B32"/>
  <c r="B29"/>
  <c r="D29" s="1"/>
  <c r="D31" s="1"/>
  <c r="D28"/>
  <c r="D32" s="1"/>
  <c r="B28"/>
  <c r="B26"/>
  <c r="D26" s="1"/>
  <c r="D34" s="1"/>
  <c r="D25"/>
  <c r="D33" s="1"/>
  <c r="B34" i="1"/>
  <c r="B33"/>
  <c r="B32"/>
  <c r="B29"/>
  <c r="D29" s="1"/>
  <c r="D31" s="1"/>
  <c r="B28"/>
  <c r="D28" s="1"/>
  <c r="B26"/>
  <c r="D26" s="1"/>
  <c r="D34" s="1"/>
  <c r="D25"/>
  <c r="D33" s="1"/>
  <c r="B34" i="8"/>
  <c r="B33"/>
  <c r="B32"/>
  <c r="B29"/>
  <c r="D29" s="1"/>
  <c r="D31" s="1"/>
  <c r="B28"/>
  <c r="D28" s="1"/>
  <c r="D32" s="1"/>
  <c r="B26"/>
  <c r="D26" s="1"/>
  <c r="D25"/>
  <c r="D33" s="1"/>
  <c r="B45" i="9"/>
  <c r="D44"/>
  <c r="B44"/>
  <c r="B43"/>
  <c r="B40"/>
  <c r="D40" s="1"/>
  <c r="D42" s="1"/>
  <c r="B39"/>
  <c r="D39" s="1"/>
  <c r="D43" s="1"/>
  <c r="B37"/>
  <c r="D37" s="1"/>
  <c r="D36"/>
  <c r="B34" i="5"/>
  <c r="D33"/>
  <c r="B33"/>
  <c r="B32"/>
  <c r="B29"/>
  <c r="D29" s="1"/>
  <c r="D31" s="1"/>
  <c r="B28"/>
  <c r="D28" s="1"/>
  <c r="D32" s="1"/>
  <c r="B26"/>
  <c r="D26" s="1"/>
  <c r="D25"/>
  <c r="B34" i="4"/>
  <c r="B33"/>
  <c r="B32"/>
  <c r="B29"/>
  <c r="D29" s="1"/>
  <c r="D31" s="1"/>
  <c r="D28"/>
  <c r="D32" s="1"/>
  <c r="B28"/>
  <c r="B26"/>
  <c r="D26" s="1"/>
  <c r="D34" s="1"/>
  <c r="D25"/>
  <c r="D33" s="1"/>
  <c r="B34" i="6"/>
  <c r="B33"/>
  <c r="B32"/>
  <c r="D29"/>
  <c r="D31" s="1"/>
  <c r="B29"/>
  <c r="B28"/>
  <c r="D28" s="1"/>
  <c r="D32" s="1"/>
  <c r="D26"/>
  <c r="D34" s="1"/>
  <c r="B26"/>
  <c r="D25"/>
  <c r="D33" s="1"/>
  <c r="B34" i="10"/>
  <c r="B33"/>
  <c r="B32"/>
  <c r="B28"/>
  <c r="B29"/>
  <c r="D29" s="1"/>
  <c r="D31" s="1"/>
  <c r="B26"/>
  <c r="D26" s="1"/>
  <c r="D28"/>
  <c r="D32" s="1"/>
  <c r="D25"/>
  <c r="C23"/>
  <c r="D23" s="1"/>
  <c r="C22"/>
  <c r="C21"/>
  <c r="C19"/>
  <c r="D19" s="1"/>
  <c r="C18"/>
  <c r="D18" s="1"/>
  <c r="C17"/>
  <c r="D17" s="1"/>
  <c r="C16"/>
  <c r="D16" s="1"/>
  <c r="C15"/>
  <c r="D15" s="1"/>
  <c r="C14"/>
  <c r="D14" s="1"/>
  <c r="C13"/>
  <c r="D13" s="1"/>
  <c r="C12"/>
  <c r="D12" s="1"/>
  <c r="C11"/>
  <c r="D11" s="1"/>
  <c r="C9"/>
  <c r="D9" s="1"/>
  <c r="C8"/>
  <c r="D8" s="1"/>
  <c r="C7"/>
  <c r="D7" s="1"/>
  <c r="C6"/>
  <c r="D6" s="1"/>
  <c r="C5"/>
  <c r="D5" s="1"/>
  <c r="C4"/>
  <c r="D4" s="1"/>
  <c r="D34" i="5" l="1"/>
  <c r="D45" i="9"/>
  <c r="D34" i="8"/>
  <c r="D32" i="1"/>
  <c r="D34" i="10"/>
  <c r="D33"/>
  <c r="D29" i="9"/>
  <c r="D31" s="1"/>
  <c r="D28"/>
  <c r="D32" s="1"/>
  <c r="D26"/>
  <c r="D34" s="1"/>
  <c r="D25"/>
  <c r="D33" s="1"/>
  <c r="C23"/>
  <c r="D23" s="1"/>
  <c r="C22"/>
  <c r="C21"/>
  <c r="C19"/>
  <c r="D19" s="1"/>
  <c r="C18"/>
  <c r="D18" s="1"/>
  <c r="C17"/>
  <c r="D17" s="1"/>
  <c r="C16"/>
  <c r="D16" s="1"/>
  <c r="C15"/>
  <c r="D15" s="1"/>
  <c r="C14"/>
  <c r="D14" s="1"/>
  <c r="C13"/>
  <c r="D13" s="1"/>
  <c r="C12"/>
  <c r="D12" s="1"/>
  <c r="C11"/>
  <c r="D11" s="1"/>
  <c r="C9"/>
  <c r="D9" s="1"/>
  <c r="C8"/>
  <c r="D8" s="1"/>
  <c r="C7"/>
  <c r="D7" s="1"/>
  <c r="C6"/>
  <c r="D6" s="1"/>
  <c r="C5"/>
  <c r="D5" s="1"/>
  <c r="C4"/>
  <c r="D4" s="1"/>
  <c r="C23" i="8"/>
  <c r="D23" s="1"/>
  <c r="C22"/>
  <c r="C21"/>
  <c r="C19"/>
  <c r="D19" s="1"/>
  <c r="C18"/>
  <c r="D18" s="1"/>
  <c r="D17"/>
  <c r="C17"/>
  <c r="C16"/>
  <c r="D16" s="1"/>
  <c r="C15"/>
  <c r="D15" s="1"/>
  <c r="C14"/>
  <c r="D14" s="1"/>
  <c r="C13"/>
  <c r="D13" s="1"/>
  <c r="D12"/>
  <c r="C12"/>
  <c r="C11"/>
  <c r="D11" s="1"/>
  <c r="C9"/>
  <c r="D9" s="1"/>
  <c r="C8"/>
  <c r="D8" s="1"/>
  <c r="C7"/>
  <c r="D7" s="1"/>
  <c r="C6"/>
  <c r="D6" s="1"/>
  <c r="C5"/>
  <c r="D5" s="1"/>
  <c r="C4"/>
  <c r="D4" s="1"/>
  <c r="C23" i="7"/>
  <c r="D23" s="1"/>
  <c r="C22"/>
  <c r="C21"/>
  <c r="C19"/>
  <c r="D19" s="1"/>
  <c r="C18"/>
  <c r="D18" s="1"/>
  <c r="C17"/>
  <c r="D17" s="1"/>
  <c r="C16"/>
  <c r="D16" s="1"/>
  <c r="C15"/>
  <c r="D15" s="1"/>
  <c r="C14"/>
  <c r="D14" s="1"/>
  <c r="C13"/>
  <c r="D13" s="1"/>
  <c r="C12"/>
  <c r="D12" s="1"/>
  <c r="C11"/>
  <c r="D11" s="1"/>
  <c r="C9"/>
  <c r="D9" s="1"/>
  <c r="C8"/>
  <c r="D8" s="1"/>
  <c r="C7"/>
  <c r="D7" s="1"/>
  <c r="C6"/>
  <c r="D6" s="1"/>
  <c r="C5"/>
  <c r="D5" s="1"/>
  <c r="C4"/>
  <c r="D4" s="1"/>
  <c r="C23" i="6" l="1"/>
  <c r="D23" s="1"/>
  <c r="C22"/>
  <c r="C21"/>
  <c r="C19"/>
  <c r="D19" s="1"/>
  <c r="C18"/>
  <c r="D18" s="1"/>
  <c r="C17"/>
  <c r="D17" s="1"/>
  <c r="C16"/>
  <c r="D16" s="1"/>
  <c r="C15"/>
  <c r="D15" s="1"/>
  <c r="C14"/>
  <c r="D14" s="1"/>
  <c r="C13"/>
  <c r="D13" s="1"/>
  <c r="C12"/>
  <c r="D12" s="1"/>
  <c r="C11"/>
  <c r="D11" s="1"/>
  <c r="C9"/>
  <c r="D9" s="1"/>
  <c r="C8"/>
  <c r="D8" s="1"/>
  <c r="C7"/>
  <c r="D7" s="1"/>
  <c r="C6"/>
  <c r="D6" s="1"/>
  <c r="C5"/>
  <c r="D5" s="1"/>
  <c r="C4"/>
  <c r="D4" s="1"/>
  <c r="C9" i="5" l="1"/>
  <c r="D9" s="1"/>
  <c r="C9" i="4"/>
  <c r="D9" s="1"/>
  <c r="C23" i="5"/>
  <c r="D23" s="1"/>
  <c r="C22"/>
  <c r="C21"/>
  <c r="C19"/>
  <c r="D19" s="1"/>
  <c r="D18"/>
  <c r="C18"/>
  <c r="C17"/>
  <c r="D17" s="1"/>
  <c r="C16"/>
  <c r="D16" s="1"/>
  <c r="C15"/>
  <c r="D15" s="1"/>
  <c r="C14"/>
  <c r="D14" s="1"/>
  <c r="C13"/>
  <c r="D13" s="1"/>
  <c r="C12"/>
  <c r="D12" s="1"/>
  <c r="C11"/>
  <c r="D11" s="1"/>
  <c r="C8"/>
  <c r="D8" s="1"/>
  <c r="C7"/>
  <c r="D7" s="1"/>
  <c r="C6"/>
  <c r="D6" s="1"/>
  <c r="C5"/>
  <c r="D5" s="1"/>
  <c r="C4"/>
  <c r="D4" s="1"/>
  <c r="C23" i="4" l="1"/>
  <c r="D23" s="1"/>
  <c r="C22"/>
  <c r="C21"/>
  <c r="C19"/>
  <c r="D19" s="1"/>
  <c r="C18"/>
  <c r="D18" s="1"/>
  <c r="C17"/>
  <c r="D17" s="1"/>
  <c r="C16"/>
  <c r="D16" s="1"/>
  <c r="C15"/>
  <c r="D15" s="1"/>
  <c r="C14"/>
  <c r="D14" s="1"/>
  <c r="C13"/>
  <c r="D13" s="1"/>
  <c r="C12"/>
  <c r="D12" s="1"/>
  <c r="C11"/>
  <c r="D11" s="1"/>
  <c r="C8"/>
  <c r="D8" s="1"/>
  <c r="C7"/>
  <c r="D7" s="1"/>
  <c r="C6"/>
  <c r="D6" s="1"/>
  <c r="C5"/>
  <c r="D5" s="1"/>
  <c r="C4"/>
  <c r="D4" s="1"/>
  <c r="D7" i="1"/>
  <c r="D16"/>
  <c r="D4"/>
  <c r="C5"/>
  <c r="D5" s="1"/>
  <c r="C6"/>
  <c r="D6" s="1"/>
  <c r="C7"/>
  <c r="C8"/>
  <c r="D8" s="1"/>
  <c r="C9"/>
  <c r="D9" s="1"/>
  <c r="C11"/>
  <c r="D11" s="1"/>
  <c r="C12"/>
  <c r="D12" s="1"/>
  <c r="C13"/>
  <c r="D13" s="1"/>
  <c r="C14"/>
  <c r="D14" s="1"/>
  <c r="C15"/>
  <c r="D15" s="1"/>
  <c r="C16"/>
  <c r="C17"/>
  <c r="D17" s="1"/>
  <c r="C18"/>
  <c r="D18" s="1"/>
  <c r="C19"/>
  <c r="D19" s="1"/>
  <c r="C21"/>
  <c r="C22"/>
  <c r="C23"/>
  <c r="D23" s="1"/>
  <c r="C4"/>
</calcChain>
</file>

<file path=xl/sharedStrings.xml><?xml version="1.0" encoding="utf-8"?>
<sst xmlns="http://schemas.openxmlformats.org/spreadsheetml/2006/main" count="904" uniqueCount="228">
  <si>
    <t>dvt(101) % configure_voltage_items 1 72 550</t>
  </si>
  <si>
    <t>set 0x2c00 0  to 0x0480</t>
  </si>
  <si>
    <t>set 0x2c01 1  to 0x0566</t>
  </si>
  <si>
    <t>set 0x2c01 2  to 0x061e</t>
  </si>
  <si>
    <t>set 0x2c02 1  to 0x0326</t>
  </si>
  <si>
    <t>set 0x2c02 2  to 0x02ec</t>
  </si>
  <si>
    <t>set 0x2C30 6  to 0x24</t>
  </si>
  <si>
    <t>set 0x4612 1  to 0x0000</t>
  </si>
  <si>
    <t>set 0x4612 3  to 0x02ec</t>
  </si>
  <si>
    <t>set 0x4612 5  to 0x03d3</t>
  </si>
  <si>
    <t>set 0x4612 7  to 0x0613</t>
  </si>
  <si>
    <t>set 0x4612 9  to 0x067a</t>
  </si>
  <si>
    <t>set 0x4612 11 to 0x067a</t>
  </si>
  <si>
    <t>set 0x4612 13 to 0x067a</t>
  </si>
  <si>
    <t>set 0x4612 15 to 0x067a</t>
  </si>
  <si>
    <t>set 0x4612 17 to 0x067a</t>
  </si>
  <si>
    <t>set 0x6075 0  to 0x00086470</t>
  </si>
  <si>
    <t>set 0x4641 2  to 0x0226</t>
  </si>
  <si>
    <t>set 0x4641 12  to 0x0480</t>
  </si>
  <si>
    <t>HEX</t>
  </si>
  <si>
    <t>DEC</t>
  </si>
  <si>
    <t>061e</t>
  </si>
  <si>
    <t>02ec</t>
  </si>
  <si>
    <t>03d3</t>
  </si>
  <si>
    <t>067a</t>
  </si>
  <si>
    <t>0480</t>
  </si>
  <si>
    <t>0566</t>
  </si>
  <si>
    <t>0326</t>
  </si>
  <si>
    <t>0000</t>
  </si>
  <si>
    <t>0613</t>
  </si>
  <si>
    <t>x 0,0625</t>
  </si>
  <si>
    <t>00086470</t>
  </si>
  <si>
    <t>0226</t>
  </si>
  <si>
    <t>mA</t>
  </si>
  <si>
    <t>A</t>
  </si>
  <si>
    <t>V</t>
  </si>
  <si>
    <t>dvt(101) % configure_voltage_items 1 48 650</t>
  </si>
  <si>
    <t>set 0x2c00 0  to 0x0180</t>
  </si>
  <si>
    <t>set 0x2c01 1  to 0x01cc</t>
  </si>
  <si>
    <t>set 0x2c01 2  to 0x020a</t>
  </si>
  <si>
    <t>set 0x2c02 1  to 0x010c</t>
  </si>
  <si>
    <t>set 0x2c02 2  to 0x00f9</t>
  </si>
  <si>
    <t>set 0x2C30 6  to 0x0c</t>
  </si>
  <si>
    <t>set 0x4612 3  to 0x00f9</t>
  </si>
  <si>
    <t>set 0x4612 5  to 0x0146</t>
  </si>
  <si>
    <t>set 0x4612 7  to 0x0206</t>
  </si>
  <si>
    <t>set 0x4612 9  to 0x0228</t>
  </si>
  <si>
    <t>set 0x4612 11 to 0x0228</t>
  </si>
  <si>
    <t>set 0x4612 13 to 0x0228</t>
  </si>
  <si>
    <t>set 0x4612 15 to 0x0228</t>
  </si>
  <si>
    <t>set 0x4612 17 to 0x0228</t>
  </si>
  <si>
    <t>set 0x6075 0  to 0x0006ddd0</t>
  </si>
  <si>
    <t>set 0x4641 2  to 0x01c2</t>
  </si>
  <si>
    <t>set 0x4641 12  to 0x0180</t>
  </si>
  <si>
    <t>0180</t>
  </si>
  <si>
    <t>01cc</t>
  </si>
  <si>
    <t>020a</t>
  </si>
  <si>
    <t>010c</t>
  </si>
  <si>
    <t>00f9</t>
  </si>
  <si>
    <t>0c</t>
  </si>
  <si>
    <t>dvt(101) % configure_voltage_items 1 24 450</t>
  </si>
  <si>
    <t>0146</t>
  </si>
  <si>
    <t>0206</t>
  </si>
  <si>
    <t>0228</t>
  </si>
  <si>
    <t>0229</t>
  </si>
  <si>
    <t>0230</t>
  </si>
  <si>
    <t>0231</t>
  </si>
  <si>
    <t>0232</t>
  </si>
  <si>
    <t>0006ddd0</t>
  </si>
  <si>
    <t>01c2</t>
  </si>
  <si>
    <t>set 0x2c00 0  to 0x0300</t>
  </si>
  <si>
    <t>set 0x2c01 1  to 0x0399</t>
  </si>
  <si>
    <t>set 0x2c01 2  to 0x0414</t>
  </si>
  <si>
    <t>set 0x2c02 1  to 0x0219</t>
  </si>
  <si>
    <t>set 0x2c02 2  to 0x01f3</t>
  </si>
  <si>
    <t>set 0x2C30 6  to 0x18</t>
  </si>
  <si>
    <t>set 0x4612 3  to 0x01f3</t>
  </si>
  <si>
    <t>set 0x4612 5  to 0x028c</t>
  </si>
  <si>
    <t>set 0x4612 7  to 0x040c</t>
  </si>
  <si>
    <t>set 0x4612 9  to 0x0451</t>
  </si>
  <si>
    <t>set 0x4612 11 to 0x0451</t>
  </si>
  <si>
    <t>set 0x4612 13 to 0x0451</t>
  </si>
  <si>
    <t>set 0x4612 15 to 0x0451</t>
  </si>
  <si>
    <t>set 0x4612 17 to 0x0451</t>
  </si>
  <si>
    <t>set 0x6075 0  to 0x0009eb10</t>
  </si>
  <si>
    <t>set 0x4641 2  to 0x028a</t>
  </si>
  <si>
    <t>set 0x4641 12  to 0x0300</t>
  </si>
  <si>
    <t>0300</t>
  </si>
  <si>
    <t>0399</t>
  </si>
  <si>
    <t>0414</t>
  </si>
  <si>
    <t>0219</t>
  </si>
  <si>
    <t>01f3</t>
  </si>
  <si>
    <t>18</t>
  </si>
  <si>
    <t>028c</t>
  </si>
  <si>
    <t>040c</t>
  </si>
  <si>
    <t>0451</t>
  </si>
  <si>
    <t>0452</t>
  </si>
  <si>
    <t>0453</t>
  </si>
  <si>
    <t>0454</t>
  </si>
  <si>
    <t>0455</t>
  </si>
  <si>
    <t>0009eb10</t>
  </si>
  <si>
    <t>028a</t>
  </si>
  <si>
    <t>dvt(101) % configure_voltage_items 1 48 450</t>
  </si>
  <si>
    <t>399</t>
  </si>
  <si>
    <t>414</t>
  </si>
  <si>
    <t>dvt(3) % configure_voltage_items 1 96 550</t>
  </si>
  <si>
    <t>set 0x2c00 0  to 0x0600</t>
  </si>
  <si>
    <t>set 0x2c01 1  to 0x0733</t>
  </si>
  <si>
    <t>set 0x2c01 2  to 0x0828</t>
  </si>
  <si>
    <t>set 0x2c02 1  to 0x0433</t>
  </si>
  <si>
    <t>set 0x2c02 2  to 0x03e6</t>
  </si>
  <si>
    <t>set 0x2C30 6  to 0x30</t>
  </si>
  <si>
    <t>set 0x4612 3  to 0x03e6</t>
  </si>
  <si>
    <t>set 0x4612 5  to 0x0519</t>
  </si>
  <si>
    <t>set 0x4612 7  to 0x0819</t>
  </si>
  <si>
    <t>set 0x4612 9  to 0x08a3</t>
  </si>
  <si>
    <t>set 0x4612 11 to 0x08a3</t>
  </si>
  <si>
    <t>set 0x4612 13 to 0x08a3</t>
  </si>
  <si>
    <t>set 0x4612 15 to 0x08a3</t>
  </si>
  <si>
    <t>set 0x4612 17 to 0x08a3</t>
  </si>
  <si>
    <t>set 0x4641 12  to 0x0600</t>
  </si>
  <si>
    <t>0600</t>
  </si>
  <si>
    <t>0733</t>
  </si>
  <si>
    <t>0828</t>
  </si>
  <si>
    <t>0433</t>
  </si>
  <si>
    <t>03e6</t>
  </si>
  <si>
    <t>30</t>
  </si>
  <si>
    <t>0519</t>
  </si>
  <si>
    <t>0819</t>
  </si>
  <si>
    <t>08e3</t>
  </si>
  <si>
    <t>dvt(7) % configure_voltage_items 1 72 350</t>
  </si>
  <si>
    <t>set 0x6075 0  to 0x00055730</t>
  </si>
  <si>
    <t>set 0x4641 2  to 0x015e</t>
  </si>
  <si>
    <t>00055730</t>
  </si>
  <si>
    <t>015e</t>
  </si>
  <si>
    <t>Over voltage limit</t>
  </si>
  <si>
    <t>Over voltage start cutback</t>
  </si>
  <si>
    <t>Under voltage start cutback</t>
  </si>
  <si>
    <t>Under voltage limit</t>
  </si>
  <si>
    <t>V - APP_CUBACK en jaune</t>
  </si>
  <si>
    <t>V - MOTOR_CUTBACK en bleue</t>
  </si>
  <si>
    <t>Voltage cutback table</t>
  </si>
  <si>
    <t>set 0x4641 12  to 0x03c0</t>
  </si>
  <si>
    <t>set 0x4612 3  to 0x0270</t>
  </si>
  <si>
    <t>set 0x4612 5  to 0x0330</t>
  </si>
  <si>
    <t>set 0x4612 7  to 0x0510</t>
  </si>
  <si>
    <t>set 0x4612 9  to 0x0566</t>
  </si>
  <si>
    <t>set 0x4612 11 to 0x0566</t>
  </si>
  <si>
    <t>set 0x4612 13 to 0x0566</t>
  </si>
  <si>
    <t>set 0x4612 15 to 0x0566</t>
  </si>
  <si>
    <t>set 0x4612 17 to 0x0566</t>
  </si>
  <si>
    <t>set 0x2c00 0  to 0x03c0</t>
  </si>
  <si>
    <t>set 0x2c01 1  to 0x0480</t>
  </si>
  <si>
    <t>set 0x2c01 2  to 0x0519</t>
  </si>
  <si>
    <t>set 0x2c02 1  to 0x02a0</t>
  </si>
  <si>
    <t>set 0x2c02 2  to 0x0270</t>
  </si>
  <si>
    <t>set 0x2C30 6  to 0x1e</t>
  </si>
  <si>
    <t>dvt(7) % configure_voltage_items 1 60 350</t>
  </si>
  <si>
    <t>03c0</t>
  </si>
  <si>
    <t>02a0</t>
  </si>
  <si>
    <t>0270</t>
  </si>
  <si>
    <t>1e</t>
  </si>
  <si>
    <t>0330</t>
  </si>
  <si>
    <t>0510</t>
  </si>
  <si>
    <t>set 0x6075 0  to 0x00043238</t>
  </si>
  <si>
    <t>set 0x4641 2  to 0x0113</t>
  </si>
  <si>
    <t>00043238</t>
  </si>
  <si>
    <t>0113</t>
  </si>
  <si>
    <t>dvt(101) % configure_voltage_items 1 48 275</t>
  </si>
  <si>
    <t>V - APP_CUBACK en jaune &gt; V - MOTOR_CUTBACK en bleue</t>
  </si>
  <si>
    <t>V - MOTOR_CUTBACK en bleue &lt; V - APP_CUBACK en jaune</t>
  </si>
  <si>
    <t>dvt(7) % configure_voltage_items 1 84 350</t>
  </si>
  <si>
    <t>set 0x4641 12  to 0x0540</t>
  </si>
  <si>
    <t>0540</t>
  </si>
  <si>
    <t>set 0x4612 3  to 0x0369</t>
  </si>
  <si>
    <t>set 0x4612 5  to 0x0476</t>
  </si>
  <si>
    <t>set 0x4612 7  to 0x0716</t>
  </si>
  <si>
    <t>set 0x4612 9  to 0x078f</t>
  </si>
  <si>
    <t>set 0x4612 11 to 0x078f</t>
  </si>
  <si>
    <t>set 0x4612 13 to 0x078f</t>
  </si>
  <si>
    <t>set 0x4612 15 to 0x078f</t>
  </si>
  <si>
    <t>set 0x4612 17 to 0x078f</t>
  </si>
  <si>
    <t>0369</t>
  </si>
  <si>
    <t>0476</t>
  </si>
  <si>
    <t>0716</t>
  </si>
  <si>
    <t>078f</t>
  </si>
  <si>
    <t>set 0x2c00 0  to 0x0540</t>
  </si>
  <si>
    <t>set 0x2c01 1  to 0x064c</t>
  </si>
  <si>
    <t>set 0x2c01 2  to 0x0723</t>
  </si>
  <si>
    <t>set 0x2c02 1  to 0x03ac</t>
  </si>
  <si>
    <t>set 0x2c02 2  to 0x0369</t>
  </si>
  <si>
    <t>set 0x2C30 6  to 0x2a</t>
  </si>
  <si>
    <t>064c</t>
  </si>
  <si>
    <t>0723</t>
  </si>
  <si>
    <t>03ac</t>
  </si>
  <si>
    <t>2a</t>
  </si>
  <si>
    <t>dvt(3) % configure_voltage_items 1 110 300</t>
  </si>
  <si>
    <t>set 0x2c00 0  to 0x06e0</t>
  </si>
  <si>
    <t>set 0x2c01 1  to 0x0840</t>
  </si>
  <si>
    <t>set 0x2c01 2  to 0x0959</t>
  </si>
  <si>
    <t>set 0x2c02 1  to 0x04d0</t>
  </si>
  <si>
    <t>set 0x2c02 2  to 0x0478</t>
  </si>
  <si>
    <t>set 0x2C30 6  to 0x37</t>
  </si>
  <si>
    <t>set 0x4612 3  to 0x0478</t>
  </si>
  <si>
    <t>set 0x4612 5  to 0x05d8</t>
  </si>
  <si>
    <t>set 0x4612 7  to 0x0948</t>
  </si>
  <si>
    <t>set 0x4612 9  to 0x09e6</t>
  </si>
  <si>
    <t>set 0x4612 11 to 0x09e6</t>
  </si>
  <si>
    <t>set 0x4612 13 to 0x09e6</t>
  </si>
  <si>
    <t>set 0x4612 15 to 0x09e6</t>
  </si>
  <si>
    <t>set 0x4612 17 to 0x09e6</t>
  </si>
  <si>
    <t>set 0x6075 0  to 0x000493e0</t>
  </si>
  <si>
    <t>set 0x4641 2  to 0x012c</t>
  </si>
  <si>
    <t>set 0x4641 12  to 0x06e0</t>
  </si>
  <si>
    <t>06E0</t>
  </si>
  <si>
    <t>0840</t>
  </si>
  <si>
    <t>0959</t>
  </si>
  <si>
    <t>04D0</t>
  </si>
  <si>
    <t>0478</t>
  </si>
  <si>
    <t>37</t>
  </si>
  <si>
    <t>05D8</t>
  </si>
  <si>
    <t>0948</t>
  </si>
  <si>
    <t>09E6</t>
  </si>
  <si>
    <t>000493E0</t>
  </si>
  <si>
    <t>012C</t>
  </si>
  <si>
    <t>Nominal battery voltage</t>
  </si>
  <si>
    <t>dvt(3) % configure_voltage_items 1 96 300</t>
  </si>
  <si>
    <t>08a3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</si>
</sst>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A25" sqref="A25:G34"/>
    </sheetView>
  </sheetViews>
  <sheetFormatPr baseColWidth="10" defaultColWidth="9.140625" defaultRowHeight="15"/>
  <cols>
    <col min="1" max="1" width="27" customWidth="1"/>
    <col min="2" max="2" width="9.140625" style="1"/>
    <col min="3" max="3" width="12.85546875" style="1" customWidth="1"/>
    <col min="4" max="4" width="9.140625" style="1"/>
  </cols>
  <sheetData>
    <row r="1" spans="1:5">
      <c r="A1" t="s">
        <v>60</v>
      </c>
    </row>
    <row r="3" spans="1:5">
      <c r="B3" s="1" t="s">
        <v>19</v>
      </c>
      <c r="C3" s="1" t="s">
        <v>20</v>
      </c>
      <c r="D3" s="1" t="s">
        <v>30</v>
      </c>
    </row>
    <row r="4" spans="1:5">
      <c r="A4" t="s">
        <v>37</v>
      </c>
      <c r="B4" s="2" t="s">
        <v>54</v>
      </c>
      <c r="C4" s="1">
        <f>HEX2DEC(B4)</f>
        <v>384</v>
      </c>
      <c r="D4" s="4">
        <f>C4*0.0625</f>
        <v>24</v>
      </c>
      <c r="E4" t="s">
        <v>35</v>
      </c>
    </row>
    <row r="5" spans="1:5">
      <c r="A5" t="s">
        <v>38</v>
      </c>
      <c r="B5" s="2" t="s">
        <v>55</v>
      </c>
      <c r="C5" s="1">
        <f t="shared" ref="C5:C23" si="0">HEX2DEC(B5)</f>
        <v>460</v>
      </c>
      <c r="D5" s="4">
        <f t="shared" ref="D5:D23" si="1">C5*0.0625</f>
        <v>28.75</v>
      </c>
      <c r="E5" t="s">
        <v>35</v>
      </c>
    </row>
    <row r="6" spans="1:5">
      <c r="A6" t="s">
        <v>39</v>
      </c>
      <c r="B6" s="2" t="s">
        <v>56</v>
      </c>
      <c r="C6" s="1">
        <f t="shared" si="0"/>
        <v>522</v>
      </c>
      <c r="D6" s="4">
        <f t="shared" si="1"/>
        <v>32.625</v>
      </c>
      <c r="E6" t="s">
        <v>35</v>
      </c>
    </row>
    <row r="7" spans="1:5">
      <c r="A7" t="s">
        <v>40</v>
      </c>
      <c r="B7" s="2" t="s">
        <v>57</v>
      </c>
      <c r="C7" s="1">
        <f t="shared" si="0"/>
        <v>268</v>
      </c>
      <c r="D7" s="4">
        <f t="shared" si="1"/>
        <v>16.75</v>
      </c>
      <c r="E7" t="s">
        <v>35</v>
      </c>
    </row>
    <row r="8" spans="1:5">
      <c r="A8" t="s">
        <v>41</v>
      </c>
      <c r="B8" s="2" t="s">
        <v>58</v>
      </c>
      <c r="C8" s="1">
        <f t="shared" si="0"/>
        <v>249</v>
      </c>
      <c r="D8" s="4">
        <f t="shared" si="1"/>
        <v>15.5625</v>
      </c>
      <c r="E8" t="s">
        <v>35</v>
      </c>
    </row>
    <row r="9" spans="1:5">
      <c r="A9" t="s">
        <v>42</v>
      </c>
      <c r="B9" s="2" t="s">
        <v>59</v>
      </c>
      <c r="C9" s="1">
        <f t="shared" si="0"/>
        <v>12</v>
      </c>
      <c r="D9" s="3">
        <f>C9*2</f>
        <v>24</v>
      </c>
      <c r="E9" t="s">
        <v>35</v>
      </c>
    </row>
    <row r="10" spans="1:5">
      <c r="B10" s="2"/>
      <c r="D10" s="4"/>
    </row>
    <row r="11" spans="1:5">
      <c r="A11" t="s">
        <v>7</v>
      </c>
      <c r="B11" s="2" t="s">
        <v>28</v>
      </c>
      <c r="C11" s="1">
        <f t="shared" si="0"/>
        <v>0</v>
      </c>
      <c r="D11" s="4">
        <f t="shared" si="1"/>
        <v>0</v>
      </c>
      <c r="E11" t="s">
        <v>35</v>
      </c>
    </row>
    <row r="12" spans="1:5">
      <c r="A12" t="s">
        <v>43</v>
      </c>
      <c r="B12" s="2" t="s">
        <v>58</v>
      </c>
      <c r="C12" s="1">
        <f t="shared" si="0"/>
        <v>249</v>
      </c>
      <c r="D12" s="4">
        <f t="shared" si="1"/>
        <v>15.5625</v>
      </c>
      <c r="E12" t="s">
        <v>35</v>
      </c>
    </row>
    <row r="13" spans="1:5">
      <c r="A13" t="s">
        <v>44</v>
      </c>
      <c r="B13" s="2" t="s">
        <v>61</v>
      </c>
      <c r="C13" s="1">
        <f t="shared" si="0"/>
        <v>326</v>
      </c>
      <c r="D13" s="4">
        <f t="shared" si="1"/>
        <v>20.375</v>
      </c>
      <c r="E13" t="s">
        <v>35</v>
      </c>
    </row>
    <row r="14" spans="1:5">
      <c r="A14" t="s">
        <v>45</v>
      </c>
      <c r="B14" s="2" t="s">
        <v>62</v>
      </c>
      <c r="C14" s="1">
        <f t="shared" si="0"/>
        <v>518</v>
      </c>
      <c r="D14" s="4">
        <f t="shared" si="1"/>
        <v>32.375</v>
      </c>
      <c r="E14" t="s">
        <v>35</v>
      </c>
    </row>
    <row r="15" spans="1:5">
      <c r="A15" t="s">
        <v>46</v>
      </c>
      <c r="B15" s="2" t="s">
        <v>63</v>
      </c>
      <c r="C15" s="1">
        <f t="shared" si="0"/>
        <v>552</v>
      </c>
      <c r="D15" s="4">
        <f t="shared" si="1"/>
        <v>34.5</v>
      </c>
      <c r="E15" t="s">
        <v>35</v>
      </c>
    </row>
    <row r="16" spans="1:5">
      <c r="A16" t="s">
        <v>47</v>
      </c>
      <c r="B16" s="2" t="s">
        <v>64</v>
      </c>
      <c r="C16" s="1">
        <f t="shared" si="0"/>
        <v>553</v>
      </c>
      <c r="D16" s="4">
        <f t="shared" si="1"/>
        <v>34.5625</v>
      </c>
      <c r="E16" t="s">
        <v>35</v>
      </c>
    </row>
    <row r="17" spans="1:5">
      <c r="A17" t="s">
        <v>48</v>
      </c>
      <c r="B17" s="2" t="s">
        <v>65</v>
      </c>
      <c r="C17" s="1">
        <f t="shared" si="0"/>
        <v>560</v>
      </c>
      <c r="D17" s="4">
        <f t="shared" si="1"/>
        <v>35</v>
      </c>
      <c r="E17" t="s">
        <v>35</v>
      </c>
    </row>
    <row r="18" spans="1:5">
      <c r="A18" t="s">
        <v>49</v>
      </c>
      <c r="B18" s="2" t="s">
        <v>66</v>
      </c>
      <c r="C18" s="1">
        <f t="shared" si="0"/>
        <v>561</v>
      </c>
      <c r="D18" s="4">
        <f t="shared" si="1"/>
        <v>35.0625</v>
      </c>
      <c r="E18" t="s">
        <v>35</v>
      </c>
    </row>
    <row r="19" spans="1:5">
      <c r="A19" t="s">
        <v>50</v>
      </c>
      <c r="B19" s="2" t="s">
        <v>67</v>
      </c>
      <c r="C19" s="1">
        <f t="shared" si="0"/>
        <v>562</v>
      </c>
      <c r="D19" s="4">
        <f t="shared" si="1"/>
        <v>35.125</v>
      </c>
      <c r="E19" t="s">
        <v>35</v>
      </c>
    </row>
    <row r="20" spans="1:5">
      <c r="B20" s="2"/>
      <c r="D20" s="4"/>
    </row>
    <row r="21" spans="1:5">
      <c r="A21" t="s">
        <v>51</v>
      </c>
      <c r="B21" s="2" t="s">
        <v>68</v>
      </c>
      <c r="C21" s="5">
        <f t="shared" si="0"/>
        <v>450000</v>
      </c>
      <c r="D21" s="6" t="s">
        <v>33</v>
      </c>
    </row>
    <row r="22" spans="1:5">
      <c r="A22" t="s">
        <v>52</v>
      </c>
      <c r="B22" s="2" t="s">
        <v>69</v>
      </c>
      <c r="C22" s="1">
        <f t="shared" si="0"/>
        <v>450</v>
      </c>
      <c r="D22" s="6" t="s">
        <v>34</v>
      </c>
    </row>
    <row r="23" spans="1:5">
      <c r="A23" t="s">
        <v>53</v>
      </c>
      <c r="B23" s="2" t="s">
        <v>54</v>
      </c>
      <c r="C23" s="1">
        <f t="shared" si="0"/>
        <v>384</v>
      </c>
      <c r="D23" s="4">
        <f t="shared" si="1"/>
        <v>24</v>
      </c>
      <c r="E23" t="s">
        <v>35</v>
      </c>
    </row>
    <row r="25" spans="1:5">
      <c r="A25" s="7" t="s">
        <v>136</v>
      </c>
      <c r="B25" s="8">
        <v>4</v>
      </c>
      <c r="C25" s="1">
        <v>15</v>
      </c>
      <c r="D25" s="1">
        <f>B25*C25</f>
        <v>60</v>
      </c>
      <c r="E25" t="s">
        <v>169</v>
      </c>
    </row>
    <row r="26" spans="1:5">
      <c r="A26" s="7" t="s">
        <v>135</v>
      </c>
      <c r="B26" s="1">
        <f>B25</f>
        <v>4</v>
      </c>
      <c r="C26" s="1">
        <v>16</v>
      </c>
      <c r="D26" s="1">
        <f>B26*C26</f>
        <v>64</v>
      </c>
      <c r="E26" t="s">
        <v>169</v>
      </c>
    </row>
    <row r="28" spans="1:5">
      <c r="A28" s="7" t="s">
        <v>137</v>
      </c>
      <c r="B28" s="1">
        <f>B25</f>
        <v>4</v>
      </c>
      <c r="C28" s="1">
        <v>11</v>
      </c>
      <c r="D28" s="1">
        <f t="shared" ref="D28:D29" si="2">B28*C28</f>
        <v>44</v>
      </c>
      <c r="E28" t="s">
        <v>169</v>
      </c>
    </row>
    <row r="29" spans="1:5">
      <c r="A29" s="7" t="s">
        <v>138</v>
      </c>
      <c r="B29" s="1">
        <f>B25</f>
        <v>4</v>
      </c>
      <c r="C29" s="1">
        <v>10</v>
      </c>
      <c r="D29" s="1">
        <f t="shared" si="2"/>
        <v>40</v>
      </c>
      <c r="E29" t="s">
        <v>169</v>
      </c>
    </row>
    <row r="31" spans="1:5">
      <c r="A31" s="7" t="s">
        <v>141</v>
      </c>
      <c r="B31" s="9">
        <v>1</v>
      </c>
      <c r="D31" s="1">
        <f>D29+B31</f>
        <v>41</v>
      </c>
      <c r="E31" t="s">
        <v>170</v>
      </c>
    </row>
    <row r="32" spans="1:5">
      <c r="A32" s="7" t="s">
        <v>141</v>
      </c>
      <c r="B32" s="1">
        <f>B31</f>
        <v>1</v>
      </c>
      <c r="D32" s="1">
        <f>D28+B32</f>
        <v>45</v>
      </c>
      <c r="E32" t="s">
        <v>170</v>
      </c>
    </row>
    <row r="33" spans="1:5">
      <c r="A33" s="7" t="s">
        <v>141</v>
      </c>
      <c r="B33" s="1">
        <f>-B31</f>
        <v>-1</v>
      </c>
      <c r="D33" s="1">
        <f>D25+B33</f>
        <v>59</v>
      </c>
      <c r="E33" t="s">
        <v>170</v>
      </c>
    </row>
    <row r="34" spans="1:5">
      <c r="A34" s="7" t="s">
        <v>141</v>
      </c>
      <c r="B34" s="1">
        <f>-B31</f>
        <v>-1</v>
      </c>
      <c r="D34" s="1">
        <f>D26+B34</f>
        <v>63</v>
      </c>
      <c r="E34" t="s">
        <v>170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B25" sqref="B25"/>
    </sheetView>
  </sheetViews>
  <sheetFormatPr baseColWidth="10" defaultColWidth="9.140625" defaultRowHeight="15"/>
  <cols>
    <col min="1" max="1" width="27" customWidth="1"/>
    <col min="2" max="2" width="10.7109375" style="1" customWidth="1"/>
    <col min="3" max="3" width="12.85546875" style="1" customWidth="1"/>
    <col min="4" max="4" width="9.140625" style="1"/>
  </cols>
  <sheetData>
    <row r="1" spans="1:5">
      <c r="A1" t="s">
        <v>105</v>
      </c>
    </row>
    <row r="3" spans="1:5">
      <c r="B3" s="1" t="s">
        <v>19</v>
      </c>
      <c r="C3" s="1" t="s">
        <v>20</v>
      </c>
      <c r="D3" s="1" t="s">
        <v>30</v>
      </c>
    </row>
    <row r="4" spans="1:5">
      <c r="A4" s="7" t="s">
        <v>106</v>
      </c>
      <c r="B4" s="2" t="s">
        <v>121</v>
      </c>
      <c r="C4" s="1">
        <f>HEX2DEC(B4)</f>
        <v>1536</v>
      </c>
      <c r="D4" s="4">
        <f>C4*0.0625</f>
        <v>96</v>
      </c>
      <c r="E4" t="s">
        <v>35</v>
      </c>
    </row>
    <row r="5" spans="1:5">
      <c r="A5" s="7" t="s">
        <v>107</v>
      </c>
      <c r="B5" s="2" t="s">
        <v>122</v>
      </c>
      <c r="C5" s="1">
        <f t="shared" ref="C5:C23" si="0">HEX2DEC(B5)</f>
        <v>1843</v>
      </c>
      <c r="D5" s="4">
        <f t="shared" ref="D5:D23" si="1">C5*0.0625</f>
        <v>115.1875</v>
      </c>
      <c r="E5" t="s">
        <v>35</v>
      </c>
    </row>
    <row r="6" spans="1:5">
      <c r="A6" s="7" t="s">
        <v>108</v>
      </c>
      <c r="B6" s="2" t="s">
        <v>123</v>
      </c>
      <c r="C6" s="1">
        <f t="shared" si="0"/>
        <v>2088</v>
      </c>
      <c r="D6" s="4">
        <f t="shared" si="1"/>
        <v>130.5</v>
      </c>
      <c r="E6" t="s">
        <v>35</v>
      </c>
    </row>
    <row r="7" spans="1:5">
      <c r="A7" s="7" t="s">
        <v>109</v>
      </c>
      <c r="B7" s="2" t="s">
        <v>124</v>
      </c>
      <c r="C7" s="1">
        <f t="shared" si="0"/>
        <v>1075</v>
      </c>
      <c r="D7" s="4">
        <f t="shared" si="1"/>
        <v>67.1875</v>
      </c>
      <c r="E7" t="s">
        <v>35</v>
      </c>
    </row>
    <row r="8" spans="1:5">
      <c r="A8" s="7" t="s">
        <v>110</v>
      </c>
      <c r="B8" s="2" t="s">
        <v>125</v>
      </c>
      <c r="C8" s="1">
        <f t="shared" si="0"/>
        <v>998</v>
      </c>
      <c r="D8" s="4">
        <f t="shared" si="1"/>
        <v>62.375</v>
      </c>
      <c r="E8" t="s">
        <v>35</v>
      </c>
    </row>
    <row r="9" spans="1:5">
      <c r="A9" s="7" t="s">
        <v>111</v>
      </c>
      <c r="B9" s="2" t="s">
        <v>126</v>
      </c>
      <c r="C9" s="1">
        <f t="shared" si="0"/>
        <v>48</v>
      </c>
      <c r="D9" s="3">
        <f>C9*2</f>
        <v>96</v>
      </c>
      <c r="E9" t="s">
        <v>35</v>
      </c>
    </row>
    <row r="10" spans="1:5">
      <c r="B10" s="2"/>
      <c r="D10" s="4"/>
    </row>
    <row r="11" spans="1:5">
      <c r="A11" s="7" t="s">
        <v>7</v>
      </c>
      <c r="B11" s="2" t="s">
        <v>28</v>
      </c>
      <c r="C11" s="1">
        <f t="shared" si="0"/>
        <v>0</v>
      </c>
      <c r="D11" s="4">
        <f t="shared" si="1"/>
        <v>0</v>
      </c>
      <c r="E11" t="s">
        <v>35</v>
      </c>
    </row>
    <row r="12" spans="1:5">
      <c r="A12" s="7" t="s">
        <v>112</v>
      </c>
      <c r="B12" s="2" t="s">
        <v>125</v>
      </c>
      <c r="C12" s="1">
        <f t="shared" si="0"/>
        <v>998</v>
      </c>
      <c r="D12" s="4">
        <f t="shared" si="1"/>
        <v>62.375</v>
      </c>
      <c r="E12" t="s">
        <v>35</v>
      </c>
    </row>
    <row r="13" spans="1:5">
      <c r="A13" s="7" t="s">
        <v>113</v>
      </c>
      <c r="B13" s="2" t="s">
        <v>127</v>
      </c>
      <c r="C13" s="1">
        <f t="shared" si="0"/>
        <v>1305</v>
      </c>
      <c r="D13" s="4">
        <f t="shared" si="1"/>
        <v>81.5625</v>
      </c>
      <c r="E13" t="s">
        <v>35</v>
      </c>
    </row>
    <row r="14" spans="1:5">
      <c r="A14" s="7" t="s">
        <v>114</v>
      </c>
      <c r="B14" s="2" t="s">
        <v>128</v>
      </c>
      <c r="C14" s="1">
        <f t="shared" si="0"/>
        <v>2073</v>
      </c>
      <c r="D14" s="4">
        <f t="shared" si="1"/>
        <v>129.5625</v>
      </c>
      <c r="E14" t="s">
        <v>35</v>
      </c>
    </row>
    <row r="15" spans="1:5">
      <c r="A15" s="7" t="s">
        <v>115</v>
      </c>
      <c r="B15" s="2" t="s">
        <v>129</v>
      </c>
      <c r="C15" s="1">
        <f t="shared" si="0"/>
        <v>2275</v>
      </c>
      <c r="D15" s="4">
        <f t="shared" si="1"/>
        <v>142.1875</v>
      </c>
      <c r="E15" t="s">
        <v>35</v>
      </c>
    </row>
    <row r="16" spans="1:5">
      <c r="A16" s="7" t="s">
        <v>116</v>
      </c>
      <c r="B16" s="2" t="s">
        <v>129</v>
      </c>
      <c r="C16" s="1">
        <f t="shared" si="0"/>
        <v>2275</v>
      </c>
      <c r="D16" s="4">
        <f t="shared" si="1"/>
        <v>142.1875</v>
      </c>
      <c r="E16" t="s">
        <v>35</v>
      </c>
    </row>
    <row r="17" spans="1:5">
      <c r="A17" s="7" t="s">
        <v>117</v>
      </c>
      <c r="B17" s="2" t="s">
        <v>129</v>
      </c>
      <c r="C17" s="1">
        <f t="shared" si="0"/>
        <v>2275</v>
      </c>
      <c r="D17" s="4">
        <f t="shared" si="1"/>
        <v>142.1875</v>
      </c>
      <c r="E17" t="s">
        <v>35</v>
      </c>
    </row>
    <row r="18" spans="1:5">
      <c r="A18" s="7" t="s">
        <v>118</v>
      </c>
      <c r="B18" s="2" t="s">
        <v>129</v>
      </c>
      <c r="C18" s="1">
        <f t="shared" si="0"/>
        <v>2275</v>
      </c>
      <c r="D18" s="4">
        <f t="shared" si="1"/>
        <v>142.1875</v>
      </c>
      <c r="E18" t="s">
        <v>35</v>
      </c>
    </row>
    <row r="19" spans="1:5">
      <c r="A19" s="7" t="s">
        <v>119</v>
      </c>
      <c r="B19" s="2" t="s">
        <v>129</v>
      </c>
      <c r="C19" s="1">
        <f t="shared" si="0"/>
        <v>2275</v>
      </c>
      <c r="D19" s="4">
        <f t="shared" si="1"/>
        <v>142.1875</v>
      </c>
      <c r="E19" t="s">
        <v>35</v>
      </c>
    </row>
    <row r="20" spans="1:5">
      <c r="B20" s="2"/>
      <c r="D20" s="4"/>
    </row>
    <row r="21" spans="1:5">
      <c r="A21" s="7" t="s">
        <v>16</v>
      </c>
      <c r="B21" s="2" t="s">
        <v>31</v>
      </c>
      <c r="C21" s="5">
        <f t="shared" si="0"/>
        <v>550000</v>
      </c>
      <c r="D21" s="6" t="s">
        <v>33</v>
      </c>
    </row>
    <row r="22" spans="1:5">
      <c r="A22" s="7" t="s">
        <v>17</v>
      </c>
      <c r="B22" s="2" t="s">
        <v>32</v>
      </c>
      <c r="C22" s="1">
        <f t="shared" si="0"/>
        <v>550</v>
      </c>
      <c r="D22" s="6" t="s">
        <v>34</v>
      </c>
    </row>
    <row r="23" spans="1:5">
      <c r="A23" s="7" t="s">
        <v>120</v>
      </c>
      <c r="B23" s="2" t="s">
        <v>121</v>
      </c>
      <c r="C23" s="1">
        <f t="shared" si="0"/>
        <v>1536</v>
      </c>
      <c r="D23" s="4">
        <f t="shared" si="1"/>
        <v>96</v>
      </c>
      <c r="E23" t="s">
        <v>35</v>
      </c>
    </row>
    <row r="25" spans="1:5">
      <c r="A25" s="7" t="s">
        <v>136</v>
      </c>
      <c r="B25" s="8">
        <v>8</v>
      </c>
      <c r="C25" s="1">
        <v>15</v>
      </c>
      <c r="D25" s="1">
        <f>B25*C25</f>
        <v>120</v>
      </c>
      <c r="E25" t="s">
        <v>169</v>
      </c>
    </row>
    <row r="26" spans="1:5">
      <c r="A26" s="7" t="s">
        <v>135</v>
      </c>
      <c r="B26" s="1">
        <f>B25</f>
        <v>8</v>
      </c>
      <c r="C26" s="1">
        <v>16</v>
      </c>
      <c r="D26" s="1">
        <f>B26*C26</f>
        <v>128</v>
      </c>
      <c r="E26" t="s">
        <v>169</v>
      </c>
    </row>
    <row r="28" spans="1:5">
      <c r="A28" s="7" t="s">
        <v>137</v>
      </c>
      <c r="B28" s="1">
        <f>B25</f>
        <v>8</v>
      </c>
      <c r="C28" s="1">
        <v>11</v>
      </c>
      <c r="D28" s="1">
        <f t="shared" ref="D28:D29" si="2">B28*C28</f>
        <v>88</v>
      </c>
      <c r="E28" t="s">
        <v>169</v>
      </c>
    </row>
    <row r="29" spans="1:5">
      <c r="A29" s="7" t="s">
        <v>138</v>
      </c>
      <c r="B29" s="1">
        <f>B25</f>
        <v>8</v>
      </c>
      <c r="C29" s="1">
        <v>10</v>
      </c>
      <c r="D29" s="1">
        <f t="shared" si="2"/>
        <v>80</v>
      </c>
      <c r="E29" t="s">
        <v>169</v>
      </c>
    </row>
    <row r="31" spans="1:5">
      <c r="A31" s="7" t="s">
        <v>141</v>
      </c>
      <c r="B31" s="9">
        <v>1</v>
      </c>
      <c r="D31" s="1">
        <f>D29+B31</f>
        <v>81</v>
      </c>
      <c r="E31" t="s">
        <v>170</v>
      </c>
    </row>
    <row r="32" spans="1:5">
      <c r="A32" s="7" t="s">
        <v>141</v>
      </c>
      <c r="B32" s="1">
        <f>B31</f>
        <v>1</v>
      </c>
      <c r="D32" s="1">
        <f>D28+B32</f>
        <v>89</v>
      </c>
      <c r="E32" t="s">
        <v>170</v>
      </c>
    </row>
    <row r="33" spans="1:5">
      <c r="A33" s="7" t="s">
        <v>141</v>
      </c>
      <c r="B33" s="1">
        <f>-B31</f>
        <v>-1</v>
      </c>
      <c r="D33" s="1">
        <f>D25+B33</f>
        <v>119</v>
      </c>
      <c r="E33" t="s">
        <v>170</v>
      </c>
    </row>
    <row r="34" spans="1:5">
      <c r="A34" s="7" t="s">
        <v>141</v>
      </c>
      <c r="B34" s="1">
        <f>-B31</f>
        <v>-1</v>
      </c>
      <c r="D34" s="1">
        <f>D26+B34</f>
        <v>127</v>
      </c>
      <c r="E34" t="s">
        <v>170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4"/>
  <sheetViews>
    <sheetView tabSelected="1" topLeftCell="A10" workbookViewId="0">
      <selection activeCell="B26" sqref="B26"/>
    </sheetView>
  </sheetViews>
  <sheetFormatPr baseColWidth="10" defaultColWidth="9.140625" defaultRowHeight="15"/>
  <cols>
    <col min="1" max="1" width="27" customWidth="1"/>
    <col min="2" max="2" width="10.7109375" style="1" customWidth="1"/>
    <col min="3" max="3" width="12.85546875" style="1" customWidth="1"/>
    <col min="4" max="4" width="9.140625" style="1"/>
  </cols>
  <sheetData>
    <row r="1" spans="1:5">
      <c r="A1" t="s">
        <v>226</v>
      </c>
    </row>
    <row r="3" spans="1:5">
      <c r="B3" s="1" t="s">
        <v>19</v>
      </c>
      <c r="C3" s="1" t="s">
        <v>20</v>
      </c>
      <c r="D3" s="1" t="s">
        <v>30</v>
      </c>
    </row>
    <row r="4" spans="1:5">
      <c r="A4" s="7" t="s">
        <v>106</v>
      </c>
      <c r="B4" s="2" t="s">
        <v>121</v>
      </c>
      <c r="C4" s="1">
        <f>HEX2DEC(B4)</f>
        <v>1536</v>
      </c>
      <c r="D4" s="4">
        <f>C4*0.0625</f>
        <v>96</v>
      </c>
      <c r="E4" t="s">
        <v>35</v>
      </c>
    </row>
    <row r="5" spans="1:5">
      <c r="A5" s="7" t="s">
        <v>107</v>
      </c>
      <c r="B5" s="2" t="s">
        <v>122</v>
      </c>
      <c r="C5" s="1">
        <f t="shared" ref="C5:C23" si="0">HEX2DEC(B5)</f>
        <v>1843</v>
      </c>
      <c r="D5" s="4">
        <f t="shared" ref="D5:D23" si="1">C5*0.0625</f>
        <v>115.1875</v>
      </c>
      <c r="E5" t="s">
        <v>35</v>
      </c>
    </row>
    <row r="6" spans="1:5">
      <c r="A6" s="7" t="s">
        <v>108</v>
      </c>
      <c r="B6" s="2" t="s">
        <v>123</v>
      </c>
      <c r="C6" s="1">
        <f t="shared" si="0"/>
        <v>2088</v>
      </c>
      <c r="D6" s="4">
        <f t="shared" si="1"/>
        <v>130.5</v>
      </c>
      <c r="E6" t="s">
        <v>35</v>
      </c>
    </row>
    <row r="7" spans="1:5">
      <c r="A7" s="7" t="s">
        <v>109</v>
      </c>
      <c r="B7" s="2" t="s">
        <v>124</v>
      </c>
      <c r="C7" s="1">
        <f t="shared" si="0"/>
        <v>1075</v>
      </c>
      <c r="D7" s="4">
        <f t="shared" si="1"/>
        <v>67.1875</v>
      </c>
      <c r="E7" t="s">
        <v>35</v>
      </c>
    </row>
    <row r="8" spans="1:5">
      <c r="A8" s="7" t="s">
        <v>110</v>
      </c>
      <c r="B8" s="2" t="s">
        <v>125</v>
      </c>
      <c r="C8" s="1">
        <f t="shared" si="0"/>
        <v>998</v>
      </c>
      <c r="D8" s="4">
        <f t="shared" si="1"/>
        <v>62.375</v>
      </c>
      <c r="E8" t="s">
        <v>35</v>
      </c>
    </row>
    <row r="9" spans="1:5">
      <c r="A9" s="7" t="s">
        <v>111</v>
      </c>
      <c r="B9" s="2" t="s">
        <v>126</v>
      </c>
      <c r="C9" s="1">
        <f t="shared" si="0"/>
        <v>48</v>
      </c>
      <c r="D9" s="3">
        <f>C9*2</f>
        <v>96</v>
      </c>
      <c r="E9" t="s">
        <v>35</v>
      </c>
    </row>
    <row r="10" spans="1:5">
      <c r="B10" s="2"/>
      <c r="D10" s="4"/>
    </row>
    <row r="11" spans="1:5">
      <c r="A11" s="7" t="s">
        <v>7</v>
      </c>
      <c r="B11" s="2" t="s">
        <v>28</v>
      </c>
      <c r="C11" s="1">
        <f t="shared" si="0"/>
        <v>0</v>
      </c>
      <c r="D11" s="4">
        <f t="shared" si="1"/>
        <v>0</v>
      </c>
      <c r="E11" t="s">
        <v>35</v>
      </c>
    </row>
    <row r="12" spans="1:5">
      <c r="A12" s="7" t="s">
        <v>112</v>
      </c>
      <c r="B12" s="2" t="s">
        <v>125</v>
      </c>
      <c r="C12" s="1">
        <f t="shared" si="0"/>
        <v>998</v>
      </c>
      <c r="D12" s="4">
        <f t="shared" si="1"/>
        <v>62.375</v>
      </c>
      <c r="E12" t="s">
        <v>35</v>
      </c>
    </row>
    <row r="13" spans="1:5">
      <c r="A13" s="7" t="s">
        <v>113</v>
      </c>
      <c r="B13" s="2" t="s">
        <v>127</v>
      </c>
      <c r="C13" s="1">
        <f t="shared" si="0"/>
        <v>1305</v>
      </c>
      <c r="D13" s="4">
        <f t="shared" si="1"/>
        <v>81.5625</v>
      </c>
      <c r="E13" t="s">
        <v>35</v>
      </c>
    </row>
    <row r="14" spans="1:5">
      <c r="A14" s="7" t="s">
        <v>114</v>
      </c>
      <c r="B14" s="2" t="s">
        <v>128</v>
      </c>
      <c r="C14" s="1">
        <f t="shared" si="0"/>
        <v>2073</v>
      </c>
      <c r="D14" s="4">
        <f t="shared" si="1"/>
        <v>129.5625</v>
      </c>
      <c r="E14" t="s">
        <v>35</v>
      </c>
    </row>
    <row r="15" spans="1:5">
      <c r="A15" s="7" t="s">
        <v>115</v>
      </c>
      <c r="B15" s="2" t="s">
        <v>227</v>
      </c>
      <c r="C15" s="1">
        <f t="shared" si="0"/>
        <v>2211</v>
      </c>
      <c r="D15" s="4">
        <f t="shared" si="1"/>
        <v>138.1875</v>
      </c>
      <c r="E15" t="s">
        <v>35</v>
      </c>
    </row>
    <row r="16" spans="1:5">
      <c r="A16" s="7" t="s">
        <v>116</v>
      </c>
      <c r="B16" s="2" t="s">
        <v>227</v>
      </c>
      <c r="C16" s="1">
        <f t="shared" si="0"/>
        <v>2211</v>
      </c>
      <c r="D16" s="4">
        <f t="shared" si="1"/>
        <v>138.1875</v>
      </c>
      <c r="E16" t="s">
        <v>35</v>
      </c>
    </row>
    <row r="17" spans="1:6">
      <c r="A17" s="7" t="s">
        <v>117</v>
      </c>
      <c r="B17" s="2" t="s">
        <v>227</v>
      </c>
      <c r="C17" s="1">
        <f t="shared" si="0"/>
        <v>2211</v>
      </c>
      <c r="D17" s="4">
        <f t="shared" si="1"/>
        <v>138.1875</v>
      </c>
      <c r="E17" t="s">
        <v>35</v>
      </c>
    </row>
    <row r="18" spans="1:6">
      <c r="A18" s="7" t="s">
        <v>118</v>
      </c>
      <c r="B18" s="2" t="s">
        <v>227</v>
      </c>
      <c r="C18" s="1">
        <f t="shared" si="0"/>
        <v>2211</v>
      </c>
      <c r="D18" s="4">
        <f t="shared" si="1"/>
        <v>138.1875</v>
      </c>
      <c r="E18" t="s">
        <v>35</v>
      </c>
    </row>
    <row r="19" spans="1:6">
      <c r="A19" s="7" t="s">
        <v>119</v>
      </c>
      <c r="B19" s="2" t="s">
        <v>227</v>
      </c>
      <c r="C19" s="1">
        <f t="shared" si="0"/>
        <v>2211</v>
      </c>
      <c r="D19" s="4">
        <f t="shared" si="1"/>
        <v>138.1875</v>
      </c>
      <c r="E19" t="s">
        <v>35</v>
      </c>
    </row>
    <row r="20" spans="1:6">
      <c r="B20" s="2"/>
      <c r="D20" s="4"/>
    </row>
    <row r="21" spans="1:6">
      <c r="A21" s="7" t="s">
        <v>211</v>
      </c>
      <c r="B21" s="2" t="s">
        <v>223</v>
      </c>
      <c r="C21" s="5">
        <f t="shared" si="0"/>
        <v>300000</v>
      </c>
      <c r="D21" s="6" t="s">
        <v>33</v>
      </c>
    </row>
    <row r="22" spans="1:6">
      <c r="A22" s="7" t="s">
        <v>212</v>
      </c>
      <c r="B22" s="2" t="s">
        <v>224</v>
      </c>
      <c r="C22" s="1">
        <f t="shared" si="0"/>
        <v>300</v>
      </c>
      <c r="D22" s="6" t="s">
        <v>34</v>
      </c>
    </row>
    <row r="23" spans="1:6">
      <c r="A23" s="7" t="s">
        <v>120</v>
      </c>
      <c r="B23" s="2" t="s">
        <v>121</v>
      </c>
      <c r="C23" s="1">
        <f t="shared" si="0"/>
        <v>1536</v>
      </c>
      <c r="D23" s="4">
        <f t="shared" si="1"/>
        <v>96</v>
      </c>
      <c r="E23" t="s">
        <v>35</v>
      </c>
      <c r="F23" t="s">
        <v>225</v>
      </c>
    </row>
    <row r="25" spans="1:6">
      <c r="A25" s="7" t="s">
        <v>136</v>
      </c>
      <c r="B25" s="8">
        <v>8</v>
      </c>
      <c r="C25" s="1">
        <v>15</v>
      </c>
      <c r="D25" s="1">
        <f>B25*C25</f>
        <v>120</v>
      </c>
      <c r="E25" t="s">
        <v>169</v>
      </c>
    </row>
    <row r="26" spans="1:6">
      <c r="A26" s="7" t="s">
        <v>135</v>
      </c>
      <c r="B26" s="1">
        <f>B25</f>
        <v>8</v>
      </c>
      <c r="C26" s="1">
        <v>16</v>
      </c>
      <c r="D26" s="1">
        <f>B26*C26</f>
        <v>128</v>
      </c>
      <c r="E26" t="s">
        <v>169</v>
      </c>
    </row>
    <row r="28" spans="1:6">
      <c r="A28" s="7" t="s">
        <v>137</v>
      </c>
      <c r="B28" s="1">
        <f>B25</f>
        <v>8</v>
      </c>
      <c r="C28" s="1">
        <v>11</v>
      </c>
      <c r="D28" s="1">
        <f t="shared" ref="D28:D29" si="2">B28*C28</f>
        <v>88</v>
      </c>
      <c r="E28" t="s">
        <v>169</v>
      </c>
    </row>
    <row r="29" spans="1:6">
      <c r="A29" s="7" t="s">
        <v>138</v>
      </c>
      <c r="B29" s="1">
        <f>B25</f>
        <v>8</v>
      </c>
      <c r="C29" s="1">
        <v>10</v>
      </c>
      <c r="D29" s="1">
        <f t="shared" si="2"/>
        <v>80</v>
      </c>
      <c r="E29" t="s">
        <v>169</v>
      </c>
    </row>
    <row r="31" spans="1:6">
      <c r="A31" s="7" t="s">
        <v>141</v>
      </c>
      <c r="B31" s="9">
        <v>1</v>
      </c>
      <c r="D31" s="1">
        <f>D29+B31</f>
        <v>81</v>
      </c>
      <c r="E31" t="s">
        <v>170</v>
      </c>
    </row>
    <row r="32" spans="1:6">
      <c r="A32" s="7" t="s">
        <v>141</v>
      </c>
      <c r="B32" s="1">
        <f>B31</f>
        <v>1</v>
      </c>
      <c r="D32" s="1">
        <f>D28+B32</f>
        <v>89</v>
      </c>
      <c r="E32" t="s">
        <v>170</v>
      </c>
    </row>
    <row r="33" spans="1:5">
      <c r="A33" s="7" t="s">
        <v>141</v>
      </c>
      <c r="B33" s="1">
        <f>-B31</f>
        <v>-1</v>
      </c>
      <c r="D33" s="1">
        <f>D25+B33</f>
        <v>119</v>
      </c>
      <c r="E33" t="s">
        <v>170</v>
      </c>
    </row>
    <row r="34" spans="1:5">
      <c r="A34" s="7" t="s">
        <v>141</v>
      </c>
      <c r="B34" s="1">
        <f>-B31</f>
        <v>-1</v>
      </c>
      <c r="D34" s="1">
        <f>D26+B34</f>
        <v>127</v>
      </c>
      <c r="E34" t="s">
        <v>170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baseColWidth="10" defaultColWidth="9.140625" defaultRowHeight="15"/>
  <cols>
    <col min="1" max="1" width="27" customWidth="1"/>
    <col min="2" max="2" width="10.7109375" style="1" customWidth="1"/>
    <col min="3" max="3" width="12.85546875" style="1" customWidth="1"/>
    <col min="4" max="4" width="9.140625" style="1"/>
  </cols>
  <sheetData>
    <row r="1" spans="1:5">
      <c r="A1" t="s">
        <v>196</v>
      </c>
    </row>
    <row r="3" spans="1:5">
      <c r="B3" s="1" t="s">
        <v>19</v>
      </c>
      <c r="C3" s="1" t="s">
        <v>20</v>
      </c>
      <c r="D3" s="1" t="s">
        <v>30</v>
      </c>
    </row>
    <row r="4" spans="1:5">
      <c r="A4" s="7" t="s">
        <v>197</v>
      </c>
      <c r="B4" s="2" t="s">
        <v>214</v>
      </c>
      <c r="C4" s="1">
        <f>HEX2DEC(B4)</f>
        <v>1760</v>
      </c>
      <c r="D4" s="4">
        <f>C4*0.0625</f>
        <v>110</v>
      </c>
      <c r="E4" t="s">
        <v>35</v>
      </c>
    </row>
    <row r="5" spans="1:5">
      <c r="A5" s="7" t="s">
        <v>198</v>
      </c>
      <c r="B5" s="2" t="s">
        <v>215</v>
      </c>
      <c r="C5" s="1">
        <f t="shared" ref="C5:C23" si="0">HEX2DEC(B5)</f>
        <v>2112</v>
      </c>
      <c r="D5" s="4">
        <f t="shared" ref="D5:D23" si="1">C5*0.0625</f>
        <v>132</v>
      </c>
      <c r="E5" t="s">
        <v>35</v>
      </c>
    </row>
    <row r="6" spans="1:5">
      <c r="A6" s="7" t="s">
        <v>199</v>
      </c>
      <c r="B6" s="2" t="s">
        <v>216</v>
      </c>
      <c r="C6" s="1">
        <f t="shared" si="0"/>
        <v>2393</v>
      </c>
      <c r="D6" s="4">
        <f t="shared" si="1"/>
        <v>149.5625</v>
      </c>
      <c r="E6" t="s">
        <v>35</v>
      </c>
    </row>
    <row r="7" spans="1:5">
      <c r="A7" s="7" t="s">
        <v>200</v>
      </c>
      <c r="B7" s="2" t="s">
        <v>217</v>
      </c>
      <c r="C7" s="1">
        <f t="shared" si="0"/>
        <v>1232</v>
      </c>
      <c r="D7" s="4">
        <f t="shared" si="1"/>
        <v>77</v>
      </c>
      <c r="E7" t="s">
        <v>35</v>
      </c>
    </row>
    <row r="8" spans="1:5">
      <c r="A8" s="7" t="s">
        <v>201</v>
      </c>
      <c r="B8" s="2" t="s">
        <v>218</v>
      </c>
      <c r="C8" s="1">
        <f t="shared" si="0"/>
        <v>1144</v>
      </c>
      <c r="D8" s="4">
        <f t="shared" si="1"/>
        <v>71.5</v>
      </c>
      <c r="E8" t="s">
        <v>35</v>
      </c>
    </row>
    <row r="9" spans="1:5">
      <c r="A9" s="7" t="s">
        <v>202</v>
      </c>
      <c r="B9" s="2" t="s">
        <v>219</v>
      </c>
      <c r="C9" s="1">
        <f t="shared" si="0"/>
        <v>55</v>
      </c>
      <c r="D9" s="3">
        <f>C9*2</f>
        <v>110</v>
      </c>
      <c r="E9" t="s">
        <v>35</v>
      </c>
    </row>
    <row r="10" spans="1:5">
      <c r="B10" s="2"/>
      <c r="D10" s="4"/>
    </row>
    <row r="11" spans="1:5">
      <c r="A11" s="7" t="s">
        <v>7</v>
      </c>
      <c r="B11" s="2" t="s">
        <v>28</v>
      </c>
      <c r="C11" s="1">
        <f t="shared" si="0"/>
        <v>0</v>
      </c>
      <c r="D11" s="4">
        <f t="shared" si="1"/>
        <v>0</v>
      </c>
      <c r="E11" t="s">
        <v>35</v>
      </c>
    </row>
    <row r="12" spans="1:5">
      <c r="A12" s="7" t="s">
        <v>203</v>
      </c>
      <c r="B12" s="2" t="s">
        <v>218</v>
      </c>
      <c r="C12" s="1">
        <f t="shared" si="0"/>
        <v>1144</v>
      </c>
      <c r="D12" s="4">
        <f t="shared" si="1"/>
        <v>71.5</v>
      </c>
      <c r="E12" t="s">
        <v>35</v>
      </c>
    </row>
    <row r="13" spans="1:5">
      <c r="A13" s="7" t="s">
        <v>204</v>
      </c>
      <c r="B13" s="2" t="s">
        <v>220</v>
      </c>
      <c r="C13" s="1">
        <f t="shared" si="0"/>
        <v>1496</v>
      </c>
      <c r="D13" s="4">
        <f t="shared" si="1"/>
        <v>93.5</v>
      </c>
      <c r="E13" t="s">
        <v>35</v>
      </c>
    </row>
    <row r="14" spans="1:5">
      <c r="A14" s="7" t="s">
        <v>205</v>
      </c>
      <c r="B14" s="2" t="s">
        <v>221</v>
      </c>
      <c r="C14" s="1">
        <f t="shared" si="0"/>
        <v>2376</v>
      </c>
      <c r="D14" s="4">
        <f t="shared" si="1"/>
        <v>148.5</v>
      </c>
      <c r="E14" t="s">
        <v>35</v>
      </c>
    </row>
    <row r="15" spans="1:5">
      <c r="A15" s="7" t="s">
        <v>206</v>
      </c>
      <c r="B15" s="2" t="s">
        <v>222</v>
      </c>
      <c r="C15" s="1">
        <f t="shared" si="0"/>
        <v>2534</v>
      </c>
      <c r="D15" s="4">
        <f t="shared" si="1"/>
        <v>158.375</v>
      </c>
      <c r="E15" t="s">
        <v>35</v>
      </c>
    </row>
    <row r="16" spans="1:5">
      <c r="A16" s="7" t="s">
        <v>207</v>
      </c>
      <c r="B16" s="2" t="s">
        <v>222</v>
      </c>
      <c r="C16" s="1">
        <f t="shared" si="0"/>
        <v>2534</v>
      </c>
      <c r="D16" s="4">
        <f t="shared" si="1"/>
        <v>158.375</v>
      </c>
      <c r="E16" t="s">
        <v>35</v>
      </c>
    </row>
    <row r="17" spans="1:6">
      <c r="A17" s="7" t="s">
        <v>208</v>
      </c>
      <c r="B17" s="2" t="s">
        <v>222</v>
      </c>
      <c r="C17" s="1">
        <f t="shared" si="0"/>
        <v>2534</v>
      </c>
      <c r="D17" s="4">
        <f t="shared" si="1"/>
        <v>158.375</v>
      </c>
      <c r="E17" t="s">
        <v>35</v>
      </c>
    </row>
    <row r="18" spans="1:6">
      <c r="A18" s="7" t="s">
        <v>209</v>
      </c>
      <c r="B18" s="2" t="s">
        <v>222</v>
      </c>
      <c r="C18" s="1">
        <f t="shared" si="0"/>
        <v>2534</v>
      </c>
      <c r="D18" s="4">
        <f t="shared" si="1"/>
        <v>158.375</v>
      </c>
      <c r="E18" t="s">
        <v>35</v>
      </c>
    </row>
    <row r="19" spans="1:6">
      <c r="A19" s="7" t="s">
        <v>210</v>
      </c>
      <c r="B19" s="2" t="s">
        <v>222</v>
      </c>
      <c r="C19" s="1">
        <f t="shared" si="0"/>
        <v>2534</v>
      </c>
      <c r="D19" s="4">
        <f t="shared" si="1"/>
        <v>158.375</v>
      </c>
      <c r="E19" t="s">
        <v>35</v>
      </c>
    </row>
    <row r="20" spans="1:6">
      <c r="B20" s="2"/>
      <c r="D20" s="4"/>
    </row>
    <row r="21" spans="1:6">
      <c r="A21" s="7" t="s">
        <v>211</v>
      </c>
      <c r="B21" s="2" t="s">
        <v>223</v>
      </c>
      <c r="C21" s="5">
        <f t="shared" si="0"/>
        <v>300000</v>
      </c>
      <c r="D21" s="6" t="s">
        <v>33</v>
      </c>
    </row>
    <row r="22" spans="1:6">
      <c r="A22" s="7" t="s">
        <v>212</v>
      </c>
      <c r="B22" s="2" t="s">
        <v>224</v>
      </c>
      <c r="C22" s="1">
        <f t="shared" si="0"/>
        <v>300</v>
      </c>
      <c r="D22" s="6" t="s">
        <v>34</v>
      </c>
    </row>
    <row r="23" spans="1:6">
      <c r="A23" s="7" t="s">
        <v>213</v>
      </c>
      <c r="B23" s="2" t="s">
        <v>214</v>
      </c>
      <c r="C23" s="1">
        <f t="shared" si="0"/>
        <v>1760</v>
      </c>
      <c r="D23" s="4">
        <f t="shared" si="1"/>
        <v>110</v>
      </c>
      <c r="E23" t="s">
        <v>35</v>
      </c>
      <c r="F23" t="s">
        <v>225</v>
      </c>
    </row>
    <row r="25" spans="1:6">
      <c r="A25" s="7" t="s">
        <v>136</v>
      </c>
      <c r="B25" s="8">
        <v>8</v>
      </c>
      <c r="C25" s="1">
        <v>15</v>
      </c>
      <c r="D25" s="1">
        <f>B25*C25</f>
        <v>120</v>
      </c>
      <c r="E25" t="s">
        <v>169</v>
      </c>
    </row>
    <row r="26" spans="1:6">
      <c r="A26" s="7" t="s">
        <v>135</v>
      </c>
      <c r="B26" s="1">
        <f>B25</f>
        <v>8</v>
      </c>
      <c r="C26" s="1">
        <v>16</v>
      </c>
      <c r="D26" s="1">
        <f>B26*C26</f>
        <v>128</v>
      </c>
      <c r="E26" t="s">
        <v>169</v>
      </c>
    </row>
    <row r="28" spans="1:6">
      <c r="A28" s="7" t="s">
        <v>137</v>
      </c>
      <c r="B28" s="1">
        <f>B25</f>
        <v>8</v>
      </c>
      <c r="C28" s="1">
        <v>11</v>
      </c>
      <c r="D28" s="1">
        <f t="shared" ref="D28:D29" si="2">B28*C28</f>
        <v>88</v>
      </c>
      <c r="E28" t="s">
        <v>169</v>
      </c>
    </row>
    <row r="29" spans="1:6">
      <c r="A29" s="7" t="s">
        <v>138</v>
      </c>
      <c r="B29" s="1">
        <f>B25</f>
        <v>8</v>
      </c>
      <c r="C29" s="1">
        <v>10</v>
      </c>
      <c r="D29" s="1">
        <f t="shared" si="2"/>
        <v>80</v>
      </c>
      <c r="E29" t="s">
        <v>169</v>
      </c>
    </row>
    <row r="31" spans="1:6">
      <c r="A31" s="7" t="s">
        <v>141</v>
      </c>
      <c r="B31" s="9">
        <v>1</v>
      </c>
      <c r="D31" s="1">
        <f>D29+B31</f>
        <v>81</v>
      </c>
      <c r="E31" t="s">
        <v>170</v>
      </c>
    </row>
    <row r="32" spans="1:6">
      <c r="A32" s="7" t="s">
        <v>141</v>
      </c>
      <c r="B32" s="1">
        <f>B31</f>
        <v>1</v>
      </c>
      <c r="D32" s="1">
        <f>D28+B32</f>
        <v>89</v>
      </c>
      <c r="E32" t="s">
        <v>170</v>
      </c>
    </row>
    <row r="33" spans="1:5">
      <c r="A33" s="7" t="s">
        <v>141</v>
      </c>
      <c r="B33" s="1">
        <f>-B31</f>
        <v>-1</v>
      </c>
      <c r="D33" s="1">
        <f>D25+B33</f>
        <v>119</v>
      </c>
      <c r="E33" t="s">
        <v>170</v>
      </c>
    </row>
    <row r="34" spans="1:5">
      <c r="A34" s="7" t="s">
        <v>141</v>
      </c>
      <c r="B34" s="1">
        <f>-B31</f>
        <v>-1</v>
      </c>
      <c r="D34" s="1">
        <f>D26+B34</f>
        <v>127</v>
      </c>
      <c r="E34" t="s">
        <v>170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4"/>
  <sheetViews>
    <sheetView topLeftCell="A11" workbookViewId="0">
      <selection activeCell="C29" sqref="C29"/>
    </sheetView>
  </sheetViews>
  <sheetFormatPr baseColWidth="10" defaultColWidth="9.140625" defaultRowHeight="15"/>
  <cols>
    <col min="1" max="1" width="27" customWidth="1"/>
    <col min="2" max="2" width="9.140625" style="1"/>
    <col min="3" max="3" width="12.85546875" style="1" customWidth="1"/>
    <col min="4" max="4" width="9.140625" style="1"/>
  </cols>
  <sheetData>
    <row r="1" spans="1:5">
      <c r="A1" t="s">
        <v>168</v>
      </c>
    </row>
    <row r="3" spans="1:5">
      <c r="B3" s="1" t="s">
        <v>19</v>
      </c>
      <c r="C3" s="1" t="s">
        <v>20</v>
      </c>
      <c r="D3" s="1" t="s">
        <v>30</v>
      </c>
    </row>
    <row r="4" spans="1:5">
      <c r="A4" t="s">
        <v>70</v>
      </c>
      <c r="B4" s="2" t="s">
        <v>87</v>
      </c>
      <c r="C4" s="1">
        <f>HEX2DEC(B4)</f>
        <v>768</v>
      </c>
      <c r="D4" s="4">
        <f>C4*0.0625</f>
        <v>48</v>
      </c>
      <c r="E4" t="s">
        <v>35</v>
      </c>
    </row>
    <row r="5" spans="1:5">
      <c r="A5" t="s">
        <v>71</v>
      </c>
      <c r="B5" s="2" t="s">
        <v>103</v>
      </c>
      <c r="C5" s="1">
        <f t="shared" ref="C5:C23" si="0">HEX2DEC(B5)</f>
        <v>921</v>
      </c>
      <c r="D5" s="4">
        <f t="shared" ref="D5:D23" si="1">C5*0.0625</f>
        <v>57.5625</v>
      </c>
      <c r="E5" t="s">
        <v>35</v>
      </c>
    </row>
    <row r="6" spans="1:5">
      <c r="A6" t="s">
        <v>72</v>
      </c>
      <c r="B6" s="2" t="s">
        <v>104</v>
      </c>
      <c r="C6" s="1">
        <f t="shared" si="0"/>
        <v>1044</v>
      </c>
      <c r="D6" s="4">
        <f t="shared" si="1"/>
        <v>65.25</v>
      </c>
      <c r="E6" t="s">
        <v>35</v>
      </c>
    </row>
    <row r="7" spans="1:5">
      <c r="A7" t="s">
        <v>73</v>
      </c>
      <c r="B7" s="2" t="s">
        <v>90</v>
      </c>
      <c r="C7" s="1">
        <f t="shared" si="0"/>
        <v>537</v>
      </c>
      <c r="D7" s="4">
        <f t="shared" si="1"/>
        <v>33.5625</v>
      </c>
      <c r="E7" t="s">
        <v>35</v>
      </c>
    </row>
    <row r="8" spans="1:5">
      <c r="A8" t="s">
        <v>74</v>
      </c>
      <c r="B8" s="2" t="s">
        <v>91</v>
      </c>
      <c r="C8" s="1">
        <f t="shared" si="0"/>
        <v>499</v>
      </c>
      <c r="D8" s="4">
        <f t="shared" si="1"/>
        <v>31.1875</v>
      </c>
      <c r="E8" t="s">
        <v>35</v>
      </c>
    </row>
    <row r="9" spans="1:5">
      <c r="A9" t="s">
        <v>75</v>
      </c>
      <c r="B9" s="2" t="s">
        <v>92</v>
      </c>
      <c r="C9" s="1">
        <f t="shared" si="0"/>
        <v>24</v>
      </c>
      <c r="D9" s="3">
        <f>C9*2</f>
        <v>48</v>
      </c>
      <c r="E9" t="s">
        <v>35</v>
      </c>
    </row>
    <row r="10" spans="1:5">
      <c r="B10" s="2"/>
      <c r="D10" s="4"/>
    </row>
    <row r="11" spans="1:5">
      <c r="A11" t="s">
        <v>7</v>
      </c>
      <c r="B11" s="2" t="s">
        <v>28</v>
      </c>
      <c r="C11" s="1">
        <f t="shared" si="0"/>
        <v>0</v>
      </c>
      <c r="D11" s="4">
        <f t="shared" si="1"/>
        <v>0</v>
      </c>
      <c r="E11" t="s">
        <v>35</v>
      </c>
    </row>
    <row r="12" spans="1:5">
      <c r="A12" t="s">
        <v>76</v>
      </c>
      <c r="B12" s="2" t="s">
        <v>91</v>
      </c>
      <c r="C12" s="1">
        <f t="shared" si="0"/>
        <v>499</v>
      </c>
      <c r="D12" s="4">
        <f t="shared" si="1"/>
        <v>31.1875</v>
      </c>
      <c r="E12" t="s">
        <v>35</v>
      </c>
    </row>
    <row r="13" spans="1:5">
      <c r="A13" t="s">
        <v>77</v>
      </c>
      <c r="B13" s="2" t="s">
        <v>93</v>
      </c>
      <c r="C13" s="1">
        <f t="shared" si="0"/>
        <v>652</v>
      </c>
      <c r="D13" s="4">
        <f t="shared" si="1"/>
        <v>40.75</v>
      </c>
      <c r="E13" t="s">
        <v>35</v>
      </c>
    </row>
    <row r="14" spans="1:5">
      <c r="A14" t="s">
        <v>78</v>
      </c>
      <c r="B14" s="2" t="s">
        <v>94</v>
      </c>
      <c r="C14" s="1">
        <f t="shared" si="0"/>
        <v>1036</v>
      </c>
      <c r="D14" s="4">
        <f t="shared" si="1"/>
        <v>64.75</v>
      </c>
      <c r="E14" t="s">
        <v>35</v>
      </c>
    </row>
    <row r="15" spans="1:5">
      <c r="A15" t="s">
        <v>79</v>
      </c>
      <c r="B15" s="2" t="s">
        <v>95</v>
      </c>
      <c r="C15" s="1">
        <f t="shared" si="0"/>
        <v>1105</v>
      </c>
      <c r="D15" s="4">
        <f t="shared" si="1"/>
        <v>69.0625</v>
      </c>
      <c r="E15" t="s">
        <v>35</v>
      </c>
    </row>
    <row r="16" spans="1:5">
      <c r="A16" t="s">
        <v>80</v>
      </c>
      <c r="B16" s="2" t="s">
        <v>96</v>
      </c>
      <c r="C16" s="1">
        <f t="shared" si="0"/>
        <v>1106</v>
      </c>
      <c r="D16" s="4">
        <f t="shared" si="1"/>
        <v>69.125</v>
      </c>
      <c r="E16" t="s">
        <v>35</v>
      </c>
    </row>
    <row r="17" spans="1:5">
      <c r="A17" t="s">
        <v>81</v>
      </c>
      <c r="B17" s="2" t="s">
        <v>97</v>
      </c>
      <c r="C17" s="1">
        <f t="shared" si="0"/>
        <v>1107</v>
      </c>
      <c r="D17" s="4">
        <f t="shared" si="1"/>
        <v>69.1875</v>
      </c>
      <c r="E17" t="s">
        <v>35</v>
      </c>
    </row>
    <row r="18" spans="1:5">
      <c r="A18" t="s">
        <v>82</v>
      </c>
      <c r="B18" s="2" t="s">
        <v>98</v>
      </c>
      <c r="C18" s="1">
        <f t="shared" si="0"/>
        <v>1108</v>
      </c>
      <c r="D18" s="4">
        <f t="shared" si="1"/>
        <v>69.25</v>
      </c>
      <c r="E18" t="s">
        <v>35</v>
      </c>
    </row>
    <row r="19" spans="1:5">
      <c r="A19" t="s">
        <v>83</v>
      </c>
      <c r="B19" s="2" t="s">
        <v>99</v>
      </c>
      <c r="C19" s="1">
        <f t="shared" si="0"/>
        <v>1109</v>
      </c>
      <c r="D19" s="4">
        <f t="shared" si="1"/>
        <v>69.3125</v>
      </c>
      <c r="E19" t="s">
        <v>35</v>
      </c>
    </row>
    <row r="20" spans="1:5">
      <c r="B20" s="2"/>
      <c r="D20" s="4"/>
    </row>
    <row r="21" spans="1:5">
      <c r="A21" t="s">
        <v>164</v>
      </c>
      <c r="B21" s="2" t="s">
        <v>166</v>
      </c>
      <c r="C21" s="5">
        <f t="shared" si="0"/>
        <v>275000</v>
      </c>
      <c r="D21" s="6" t="s">
        <v>33</v>
      </c>
    </row>
    <row r="22" spans="1:5">
      <c r="A22" t="s">
        <v>165</v>
      </c>
      <c r="B22" s="2" t="s">
        <v>167</v>
      </c>
      <c r="C22" s="1">
        <f t="shared" si="0"/>
        <v>275</v>
      </c>
      <c r="D22" s="6" t="s">
        <v>34</v>
      </c>
    </row>
    <row r="23" spans="1:5">
      <c r="A23" t="s">
        <v>86</v>
      </c>
      <c r="B23" s="2" t="s">
        <v>87</v>
      </c>
      <c r="C23" s="1">
        <f t="shared" si="0"/>
        <v>768</v>
      </c>
      <c r="D23" s="4">
        <f t="shared" si="1"/>
        <v>48</v>
      </c>
      <c r="E23" t="s">
        <v>35</v>
      </c>
    </row>
    <row r="25" spans="1:5">
      <c r="A25" s="7" t="s">
        <v>136</v>
      </c>
      <c r="B25" s="8">
        <v>4</v>
      </c>
      <c r="C25" s="1">
        <v>15</v>
      </c>
      <c r="D25" s="1">
        <f>B25*C25</f>
        <v>60</v>
      </c>
      <c r="E25" t="s">
        <v>169</v>
      </c>
    </row>
    <row r="26" spans="1:5">
      <c r="A26" s="7" t="s">
        <v>135</v>
      </c>
      <c r="B26" s="1">
        <f>B25</f>
        <v>4</v>
      </c>
      <c r="C26" s="1">
        <v>16</v>
      </c>
      <c r="D26" s="1">
        <f>B26*C26</f>
        <v>64</v>
      </c>
      <c r="E26" t="s">
        <v>169</v>
      </c>
    </row>
    <row r="28" spans="1:5">
      <c r="A28" s="7" t="s">
        <v>137</v>
      </c>
      <c r="B28" s="1">
        <f>B25</f>
        <v>4</v>
      </c>
      <c r="C28" s="1">
        <v>10</v>
      </c>
      <c r="D28" s="1">
        <f t="shared" ref="D28:D29" si="2">B28*C28</f>
        <v>40</v>
      </c>
      <c r="E28" t="s">
        <v>169</v>
      </c>
    </row>
    <row r="29" spans="1:5">
      <c r="A29" s="7" t="s">
        <v>138</v>
      </c>
      <c r="B29" s="1">
        <f>B25</f>
        <v>4</v>
      </c>
      <c r="C29" s="1">
        <v>9</v>
      </c>
      <c r="D29" s="1">
        <f t="shared" si="2"/>
        <v>36</v>
      </c>
      <c r="E29" t="s">
        <v>169</v>
      </c>
    </row>
    <row r="31" spans="1:5">
      <c r="A31" s="7" t="s">
        <v>141</v>
      </c>
      <c r="B31" s="9">
        <v>1</v>
      </c>
      <c r="D31" s="1">
        <f>D29+B31</f>
        <v>37</v>
      </c>
      <c r="E31" t="s">
        <v>170</v>
      </c>
    </row>
    <row r="32" spans="1:5">
      <c r="A32" s="7" t="s">
        <v>141</v>
      </c>
      <c r="B32" s="1">
        <f>B31</f>
        <v>1</v>
      </c>
      <c r="D32" s="1">
        <f>D28+B32</f>
        <v>41</v>
      </c>
      <c r="E32" t="s">
        <v>170</v>
      </c>
    </row>
    <row r="33" spans="1:5">
      <c r="A33" s="7" t="s">
        <v>141</v>
      </c>
      <c r="B33" s="1">
        <f>-B31</f>
        <v>-1</v>
      </c>
      <c r="D33" s="1">
        <f>D25+B33</f>
        <v>59</v>
      </c>
      <c r="E33" t="s">
        <v>170</v>
      </c>
    </row>
    <row r="34" spans="1:5">
      <c r="A34" s="7" t="s">
        <v>141</v>
      </c>
      <c r="B34" s="1">
        <f>-B31</f>
        <v>-1</v>
      </c>
      <c r="D34" s="1">
        <f>D26+B34</f>
        <v>63</v>
      </c>
      <c r="E34" t="s">
        <v>170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4"/>
  <sheetViews>
    <sheetView topLeftCell="A18" workbookViewId="0">
      <selection activeCell="A36" sqref="A36:XFD46"/>
    </sheetView>
  </sheetViews>
  <sheetFormatPr baseColWidth="10" defaultColWidth="9.140625" defaultRowHeight="15"/>
  <cols>
    <col min="1" max="1" width="27" customWidth="1"/>
    <col min="2" max="2" width="10.7109375" style="1" customWidth="1"/>
    <col min="3" max="3" width="12.85546875" style="1" customWidth="1"/>
    <col min="4" max="4" width="9.140625" style="1"/>
  </cols>
  <sheetData>
    <row r="1" spans="1:5">
      <c r="A1" t="s">
        <v>157</v>
      </c>
    </row>
    <row r="3" spans="1:5">
      <c r="B3" s="1" t="s">
        <v>19</v>
      </c>
      <c r="C3" s="1" t="s">
        <v>20</v>
      </c>
      <c r="D3" s="1" t="s">
        <v>30</v>
      </c>
    </row>
    <row r="4" spans="1:5">
      <c r="A4" s="7" t="s">
        <v>70</v>
      </c>
      <c r="B4" s="2" t="s">
        <v>87</v>
      </c>
      <c r="C4" s="1">
        <f>HEX2DEC(B4)</f>
        <v>768</v>
      </c>
      <c r="D4" s="4">
        <f>C4*0.0625</f>
        <v>48</v>
      </c>
      <c r="E4" t="s">
        <v>35</v>
      </c>
    </row>
    <row r="5" spans="1:5">
      <c r="A5" s="7" t="s">
        <v>71</v>
      </c>
      <c r="B5" s="2" t="s">
        <v>88</v>
      </c>
      <c r="C5" s="1">
        <f t="shared" ref="C5:C23" si="0">HEX2DEC(B5)</f>
        <v>921</v>
      </c>
      <c r="D5" s="4">
        <f t="shared" ref="D5:D23" si="1">C5*0.0625</f>
        <v>57.5625</v>
      </c>
      <c r="E5" t="s">
        <v>35</v>
      </c>
    </row>
    <row r="6" spans="1:5">
      <c r="A6" s="7" t="s">
        <v>72</v>
      </c>
      <c r="B6" s="2" t="s">
        <v>89</v>
      </c>
      <c r="C6" s="1">
        <f t="shared" si="0"/>
        <v>1044</v>
      </c>
      <c r="D6" s="4">
        <f t="shared" si="1"/>
        <v>65.25</v>
      </c>
      <c r="E6" t="s">
        <v>35</v>
      </c>
    </row>
    <row r="7" spans="1:5">
      <c r="A7" s="7" t="s">
        <v>73</v>
      </c>
      <c r="B7" s="2" t="s">
        <v>90</v>
      </c>
      <c r="C7" s="1">
        <f t="shared" si="0"/>
        <v>537</v>
      </c>
      <c r="D7" s="4">
        <f t="shared" si="1"/>
        <v>33.5625</v>
      </c>
      <c r="E7" t="s">
        <v>35</v>
      </c>
    </row>
    <row r="8" spans="1:5">
      <c r="A8" s="7" t="s">
        <v>74</v>
      </c>
      <c r="B8" s="2" t="s">
        <v>91</v>
      </c>
      <c r="C8" s="1">
        <f t="shared" si="0"/>
        <v>499</v>
      </c>
      <c r="D8" s="4">
        <f t="shared" si="1"/>
        <v>31.1875</v>
      </c>
      <c r="E8" t="s">
        <v>35</v>
      </c>
    </row>
    <row r="9" spans="1:5">
      <c r="A9" s="7" t="s">
        <v>75</v>
      </c>
      <c r="B9" s="2" t="s">
        <v>92</v>
      </c>
      <c r="C9" s="1">
        <f t="shared" si="0"/>
        <v>24</v>
      </c>
      <c r="D9" s="3">
        <f>C9*2</f>
        <v>48</v>
      </c>
      <c r="E9" t="s">
        <v>35</v>
      </c>
    </row>
    <row r="10" spans="1:5">
      <c r="B10" s="2"/>
      <c r="D10" s="4"/>
    </row>
    <row r="11" spans="1:5">
      <c r="A11" s="7" t="s">
        <v>7</v>
      </c>
      <c r="B11" s="2" t="s">
        <v>28</v>
      </c>
      <c r="C11" s="1">
        <f t="shared" si="0"/>
        <v>0</v>
      </c>
      <c r="D11" s="4">
        <f t="shared" si="1"/>
        <v>0</v>
      </c>
      <c r="E11" t="s">
        <v>35</v>
      </c>
    </row>
    <row r="12" spans="1:5">
      <c r="A12" s="7" t="s">
        <v>76</v>
      </c>
      <c r="B12" s="2" t="s">
        <v>91</v>
      </c>
      <c r="C12" s="1">
        <f t="shared" si="0"/>
        <v>499</v>
      </c>
      <c r="D12" s="4">
        <f t="shared" si="1"/>
        <v>31.1875</v>
      </c>
      <c r="E12" t="s">
        <v>35</v>
      </c>
    </row>
    <row r="13" spans="1:5">
      <c r="A13" s="7" t="s">
        <v>77</v>
      </c>
      <c r="B13" s="2" t="s">
        <v>93</v>
      </c>
      <c r="C13" s="1">
        <f t="shared" si="0"/>
        <v>652</v>
      </c>
      <c r="D13" s="4">
        <f t="shared" si="1"/>
        <v>40.75</v>
      </c>
      <c r="E13" t="s">
        <v>35</v>
      </c>
    </row>
    <row r="14" spans="1:5">
      <c r="A14" s="7" t="s">
        <v>78</v>
      </c>
      <c r="B14" s="2" t="s">
        <v>94</v>
      </c>
      <c r="C14" s="1">
        <f t="shared" si="0"/>
        <v>1036</v>
      </c>
      <c r="D14" s="4">
        <f t="shared" si="1"/>
        <v>64.75</v>
      </c>
      <c r="E14" t="s">
        <v>35</v>
      </c>
    </row>
    <row r="15" spans="1:5">
      <c r="A15" s="7" t="s">
        <v>79</v>
      </c>
      <c r="B15" s="2" t="s">
        <v>95</v>
      </c>
      <c r="C15" s="1">
        <f t="shared" si="0"/>
        <v>1105</v>
      </c>
      <c r="D15" s="4">
        <f t="shared" si="1"/>
        <v>69.0625</v>
      </c>
      <c r="E15" t="s">
        <v>35</v>
      </c>
    </row>
    <row r="16" spans="1:5">
      <c r="A16" s="7" t="s">
        <v>80</v>
      </c>
      <c r="B16" s="2" t="s">
        <v>96</v>
      </c>
      <c r="C16" s="1">
        <f t="shared" si="0"/>
        <v>1106</v>
      </c>
      <c r="D16" s="4">
        <f t="shared" si="1"/>
        <v>69.125</v>
      </c>
      <c r="E16" t="s">
        <v>35</v>
      </c>
    </row>
    <row r="17" spans="1:5">
      <c r="A17" s="7" t="s">
        <v>81</v>
      </c>
      <c r="B17" s="2" t="s">
        <v>97</v>
      </c>
      <c r="C17" s="1">
        <f t="shared" si="0"/>
        <v>1107</v>
      </c>
      <c r="D17" s="4">
        <f t="shared" si="1"/>
        <v>69.1875</v>
      </c>
      <c r="E17" t="s">
        <v>35</v>
      </c>
    </row>
    <row r="18" spans="1:5">
      <c r="A18" s="7" t="s">
        <v>82</v>
      </c>
      <c r="B18" s="2" t="s">
        <v>98</v>
      </c>
      <c r="C18" s="1">
        <f t="shared" si="0"/>
        <v>1108</v>
      </c>
      <c r="D18" s="4">
        <f t="shared" si="1"/>
        <v>69.25</v>
      </c>
      <c r="E18" t="s">
        <v>35</v>
      </c>
    </row>
    <row r="19" spans="1:5">
      <c r="A19" s="7" t="s">
        <v>83</v>
      </c>
      <c r="B19" s="2" t="s">
        <v>99</v>
      </c>
      <c r="C19" s="1">
        <f t="shared" si="0"/>
        <v>1109</v>
      </c>
      <c r="D19" s="4">
        <f t="shared" si="1"/>
        <v>69.3125</v>
      </c>
      <c r="E19" t="s">
        <v>35</v>
      </c>
    </row>
    <row r="20" spans="1:5">
      <c r="B20" s="2"/>
      <c r="D20" s="4"/>
    </row>
    <row r="21" spans="1:5">
      <c r="A21" s="7" t="s">
        <v>131</v>
      </c>
      <c r="B21" s="2" t="s">
        <v>133</v>
      </c>
      <c r="C21" s="5">
        <f t="shared" si="0"/>
        <v>350000</v>
      </c>
      <c r="D21" s="6" t="s">
        <v>33</v>
      </c>
    </row>
    <row r="22" spans="1:5">
      <c r="A22" s="7" t="s">
        <v>132</v>
      </c>
      <c r="B22" s="2" t="s">
        <v>134</v>
      </c>
      <c r="C22" s="1">
        <f t="shared" si="0"/>
        <v>350</v>
      </c>
      <c r="D22" s="6" t="s">
        <v>34</v>
      </c>
    </row>
    <row r="23" spans="1:5">
      <c r="A23" s="7" t="s">
        <v>86</v>
      </c>
      <c r="B23" s="2" t="s">
        <v>87</v>
      </c>
      <c r="C23" s="1">
        <f t="shared" si="0"/>
        <v>768</v>
      </c>
      <c r="D23" s="4">
        <f t="shared" si="1"/>
        <v>48</v>
      </c>
      <c r="E23" t="s">
        <v>35</v>
      </c>
    </row>
    <row r="25" spans="1:5">
      <c r="A25" s="7" t="s">
        <v>136</v>
      </c>
      <c r="B25" s="8">
        <v>4</v>
      </c>
      <c r="C25" s="1">
        <v>15</v>
      </c>
      <c r="D25" s="1">
        <f>B25*C25</f>
        <v>60</v>
      </c>
      <c r="E25" t="s">
        <v>169</v>
      </c>
    </row>
    <row r="26" spans="1:5">
      <c r="A26" s="7" t="s">
        <v>135</v>
      </c>
      <c r="B26" s="1">
        <f>B25</f>
        <v>4</v>
      </c>
      <c r="C26" s="1">
        <v>16</v>
      </c>
      <c r="D26" s="1">
        <f>B26*C26</f>
        <v>64</v>
      </c>
      <c r="E26" t="s">
        <v>169</v>
      </c>
    </row>
    <row r="28" spans="1:5">
      <c r="A28" s="7" t="s">
        <v>137</v>
      </c>
      <c r="B28" s="1">
        <f>B25</f>
        <v>4</v>
      </c>
      <c r="C28" s="1">
        <v>11</v>
      </c>
      <c r="D28" s="1">
        <f t="shared" ref="D28:D29" si="2">B28*C28</f>
        <v>44</v>
      </c>
      <c r="E28" t="s">
        <v>169</v>
      </c>
    </row>
    <row r="29" spans="1:5">
      <c r="A29" s="7" t="s">
        <v>138</v>
      </c>
      <c r="B29" s="1">
        <f>B25</f>
        <v>4</v>
      </c>
      <c r="C29" s="1">
        <v>10</v>
      </c>
      <c r="D29" s="1">
        <f t="shared" si="2"/>
        <v>40</v>
      </c>
      <c r="E29" t="s">
        <v>169</v>
      </c>
    </row>
    <row r="31" spans="1:5">
      <c r="A31" s="7" t="s">
        <v>141</v>
      </c>
      <c r="B31" s="9">
        <v>1</v>
      </c>
      <c r="D31" s="1">
        <f>D29+B31</f>
        <v>41</v>
      </c>
      <c r="E31" t="s">
        <v>170</v>
      </c>
    </row>
    <row r="32" spans="1:5">
      <c r="A32" s="7" t="s">
        <v>141</v>
      </c>
      <c r="B32" s="1">
        <f>B31</f>
        <v>1</v>
      </c>
      <c r="D32" s="1">
        <f>D28+B32</f>
        <v>45</v>
      </c>
      <c r="E32" t="s">
        <v>170</v>
      </c>
    </row>
    <row r="33" spans="1:5">
      <c r="A33" s="7" t="s">
        <v>141</v>
      </c>
      <c r="B33" s="1">
        <f>-B31</f>
        <v>-1</v>
      </c>
      <c r="D33" s="1">
        <f>D25+B33</f>
        <v>59</v>
      </c>
      <c r="E33" t="s">
        <v>170</v>
      </c>
    </row>
    <row r="34" spans="1:5">
      <c r="A34" s="7" t="s">
        <v>141</v>
      </c>
      <c r="B34" s="1">
        <f>-B31</f>
        <v>-1</v>
      </c>
      <c r="D34" s="1">
        <f>D26+B34</f>
        <v>63</v>
      </c>
      <c r="E34" t="s">
        <v>170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A25" sqref="A25:G34"/>
    </sheetView>
  </sheetViews>
  <sheetFormatPr baseColWidth="10" defaultColWidth="9.140625" defaultRowHeight="15"/>
  <cols>
    <col min="1" max="1" width="27" customWidth="1"/>
    <col min="2" max="2" width="9.140625" style="1"/>
    <col min="3" max="3" width="12.85546875" style="1" customWidth="1"/>
    <col min="4" max="4" width="9.140625" style="1"/>
  </cols>
  <sheetData>
    <row r="1" spans="1:5">
      <c r="A1" t="s">
        <v>102</v>
      </c>
    </row>
    <row r="3" spans="1:5">
      <c r="B3" s="1" t="s">
        <v>19</v>
      </c>
      <c r="C3" s="1" t="s">
        <v>20</v>
      </c>
      <c r="D3" s="1" t="s">
        <v>30</v>
      </c>
    </row>
    <row r="4" spans="1:5">
      <c r="A4" t="s">
        <v>70</v>
      </c>
      <c r="B4" s="2" t="s">
        <v>87</v>
      </c>
      <c r="C4" s="1">
        <f>HEX2DEC(B4)</f>
        <v>768</v>
      </c>
      <c r="D4" s="4">
        <f>C4*0.0625</f>
        <v>48</v>
      </c>
      <c r="E4" t="s">
        <v>35</v>
      </c>
    </row>
    <row r="5" spans="1:5">
      <c r="A5" t="s">
        <v>71</v>
      </c>
      <c r="B5" s="2" t="s">
        <v>103</v>
      </c>
      <c r="C5" s="1">
        <f t="shared" ref="C5:C23" si="0">HEX2DEC(B5)</f>
        <v>921</v>
      </c>
      <c r="D5" s="4">
        <f t="shared" ref="D5:D23" si="1">C5*0.0625</f>
        <v>57.5625</v>
      </c>
      <c r="E5" t="s">
        <v>35</v>
      </c>
    </row>
    <row r="6" spans="1:5">
      <c r="A6" t="s">
        <v>72</v>
      </c>
      <c r="B6" s="2" t="s">
        <v>104</v>
      </c>
      <c r="C6" s="1">
        <f t="shared" si="0"/>
        <v>1044</v>
      </c>
      <c r="D6" s="4">
        <f t="shared" si="1"/>
        <v>65.25</v>
      </c>
      <c r="E6" t="s">
        <v>35</v>
      </c>
    </row>
    <row r="7" spans="1:5">
      <c r="A7" t="s">
        <v>73</v>
      </c>
      <c r="B7" s="2" t="s">
        <v>90</v>
      </c>
      <c r="C7" s="1">
        <f t="shared" si="0"/>
        <v>537</v>
      </c>
      <c r="D7" s="4">
        <f t="shared" si="1"/>
        <v>33.5625</v>
      </c>
      <c r="E7" t="s">
        <v>35</v>
      </c>
    </row>
    <row r="8" spans="1:5">
      <c r="A8" t="s">
        <v>74</v>
      </c>
      <c r="B8" s="2" t="s">
        <v>91</v>
      </c>
      <c r="C8" s="1">
        <f t="shared" si="0"/>
        <v>499</v>
      </c>
      <c r="D8" s="4">
        <f t="shared" si="1"/>
        <v>31.1875</v>
      </c>
      <c r="E8" t="s">
        <v>35</v>
      </c>
    </row>
    <row r="9" spans="1:5">
      <c r="A9" t="s">
        <v>75</v>
      </c>
      <c r="B9" s="2" t="s">
        <v>92</v>
      </c>
      <c r="C9" s="1">
        <f t="shared" si="0"/>
        <v>24</v>
      </c>
      <c r="D9" s="3">
        <f>C9*2</f>
        <v>48</v>
      </c>
      <c r="E9" t="s">
        <v>35</v>
      </c>
    </row>
    <row r="10" spans="1:5">
      <c r="B10" s="2"/>
      <c r="D10" s="4"/>
    </row>
    <row r="11" spans="1:5">
      <c r="A11" t="s">
        <v>7</v>
      </c>
      <c r="B11" s="2" t="s">
        <v>28</v>
      </c>
      <c r="C11" s="1">
        <f t="shared" si="0"/>
        <v>0</v>
      </c>
      <c r="D11" s="4">
        <f t="shared" si="1"/>
        <v>0</v>
      </c>
      <c r="E11" t="s">
        <v>35</v>
      </c>
    </row>
    <row r="12" spans="1:5">
      <c r="A12" t="s">
        <v>76</v>
      </c>
      <c r="B12" s="2" t="s">
        <v>91</v>
      </c>
      <c r="C12" s="1">
        <f t="shared" si="0"/>
        <v>499</v>
      </c>
      <c r="D12" s="4">
        <f t="shared" si="1"/>
        <v>31.1875</v>
      </c>
      <c r="E12" t="s">
        <v>35</v>
      </c>
    </row>
    <row r="13" spans="1:5">
      <c r="A13" t="s">
        <v>77</v>
      </c>
      <c r="B13" s="2" t="s">
        <v>93</v>
      </c>
      <c r="C13" s="1">
        <f t="shared" si="0"/>
        <v>652</v>
      </c>
      <c r="D13" s="4">
        <f t="shared" si="1"/>
        <v>40.75</v>
      </c>
      <c r="E13" t="s">
        <v>35</v>
      </c>
    </row>
    <row r="14" spans="1:5">
      <c r="A14" t="s">
        <v>78</v>
      </c>
      <c r="B14" s="2" t="s">
        <v>94</v>
      </c>
      <c r="C14" s="1">
        <f t="shared" si="0"/>
        <v>1036</v>
      </c>
      <c r="D14" s="4">
        <f t="shared" si="1"/>
        <v>64.75</v>
      </c>
      <c r="E14" t="s">
        <v>35</v>
      </c>
    </row>
    <row r="15" spans="1:5">
      <c r="A15" t="s">
        <v>79</v>
      </c>
      <c r="B15" s="2" t="s">
        <v>95</v>
      </c>
      <c r="C15" s="1">
        <f t="shared" si="0"/>
        <v>1105</v>
      </c>
      <c r="D15" s="4">
        <f t="shared" si="1"/>
        <v>69.0625</v>
      </c>
      <c r="E15" t="s">
        <v>35</v>
      </c>
    </row>
    <row r="16" spans="1:5">
      <c r="A16" t="s">
        <v>80</v>
      </c>
      <c r="B16" s="2" t="s">
        <v>96</v>
      </c>
      <c r="C16" s="1">
        <f t="shared" si="0"/>
        <v>1106</v>
      </c>
      <c r="D16" s="4">
        <f t="shared" si="1"/>
        <v>69.125</v>
      </c>
      <c r="E16" t="s">
        <v>35</v>
      </c>
    </row>
    <row r="17" spans="1:5">
      <c r="A17" t="s">
        <v>81</v>
      </c>
      <c r="B17" s="2" t="s">
        <v>97</v>
      </c>
      <c r="C17" s="1">
        <f t="shared" si="0"/>
        <v>1107</v>
      </c>
      <c r="D17" s="4">
        <f t="shared" si="1"/>
        <v>69.1875</v>
      </c>
      <c r="E17" t="s">
        <v>35</v>
      </c>
    </row>
    <row r="18" spans="1:5">
      <c r="A18" t="s">
        <v>82</v>
      </c>
      <c r="B18" s="2" t="s">
        <v>98</v>
      </c>
      <c r="C18" s="1">
        <f t="shared" si="0"/>
        <v>1108</v>
      </c>
      <c r="D18" s="4">
        <f t="shared" si="1"/>
        <v>69.25</v>
      </c>
      <c r="E18" t="s">
        <v>35</v>
      </c>
    </row>
    <row r="19" spans="1:5">
      <c r="A19" t="s">
        <v>83</v>
      </c>
      <c r="B19" s="2" t="s">
        <v>99</v>
      </c>
      <c r="C19" s="1">
        <f t="shared" si="0"/>
        <v>1109</v>
      </c>
      <c r="D19" s="4">
        <f t="shared" si="1"/>
        <v>69.3125</v>
      </c>
      <c r="E19" t="s">
        <v>35</v>
      </c>
    </row>
    <row r="20" spans="1:5">
      <c r="B20" s="2"/>
      <c r="D20" s="4"/>
    </row>
    <row r="21" spans="1:5">
      <c r="A21" t="s">
        <v>51</v>
      </c>
      <c r="B21" s="2" t="s">
        <v>68</v>
      </c>
      <c r="C21" s="5">
        <f t="shared" si="0"/>
        <v>450000</v>
      </c>
      <c r="D21" s="6" t="s">
        <v>33</v>
      </c>
    </row>
    <row r="22" spans="1:5">
      <c r="A22" t="s">
        <v>52</v>
      </c>
      <c r="B22" s="2" t="s">
        <v>69</v>
      </c>
      <c r="C22" s="1">
        <f t="shared" si="0"/>
        <v>450</v>
      </c>
      <c r="D22" s="6" t="s">
        <v>34</v>
      </c>
    </row>
    <row r="23" spans="1:5">
      <c r="A23" t="s">
        <v>86</v>
      </c>
      <c r="B23" s="2" t="s">
        <v>87</v>
      </c>
      <c r="C23" s="1">
        <f t="shared" si="0"/>
        <v>768</v>
      </c>
      <c r="D23" s="4">
        <f t="shared" si="1"/>
        <v>48</v>
      </c>
      <c r="E23" t="s">
        <v>35</v>
      </c>
    </row>
    <row r="25" spans="1:5">
      <c r="A25" s="7" t="s">
        <v>136</v>
      </c>
      <c r="B25" s="8">
        <v>4</v>
      </c>
      <c r="C25" s="1">
        <v>15</v>
      </c>
      <c r="D25" s="1">
        <f>B25*C25</f>
        <v>60</v>
      </c>
      <c r="E25" t="s">
        <v>169</v>
      </c>
    </row>
    <row r="26" spans="1:5">
      <c r="A26" s="7" t="s">
        <v>135</v>
      </c>
      <c r="B26" s="1">
        <f>B25</f>
        <v>4</v>
      </c>
      <c r="C26" s="1">
        <v>16</v>
      </c>
      <c r="D26" s="1">
        <f>B26*C26</f>
        <v>64</v>
      </c>
      <c r="E26" t="s">
        <v>169</v>
      </c>
    </row>
    <row r="28" spans="1:5">
      <c r="A28" s="7" t="s">
        <v>137</v>
      </c>
      <c r="B28" s="1">
        <f>B25</f>
        <v>4</v>
      </c>
      <c r="C28" s="1">
        <v>11</v>
      </c>
      <c r="D28" s="1">
        <f t="shared" ref="D28:D29" si="2">B28*C28</f>
        <v>44</v>
      </c>
      <c r="E28" t="s">
        <v>169</v>
      </c>
    </row>
    <row r="29" spans="1:5">
      <c r="A29" s="7" t="s">
        <v>138</v>
      </c>
      <c r="B29" s="1">
        <f>B25</f>
        <v>4</v>
      </c>
      <c r="C29" s="1">
        <v>10</v>
      </c>
      <c r="D29" s="1">
        <f t="shared" si="2"/>
        <v>40</v>
      </c>
      <c r="E29" t="s">
        <v>169</v>
      </c>
    </row>
    <row r="31" spans="1:5">
      <c r="A31" s="7" t="s">
        <v>141</v>
      </c>
      <c r="B31" s="9">
        <v>1</v>
      </c>
      <c r="D31" s="1">
        <f>D29+B31</f>
        <v>41</v>
      </c>
      <c r="E31" t="s">
        <v>170</v>
      </c>
    </row>
    <row r="32" spans="1:5">
      <c r="A32" s="7" t="s">
        <v>141</v>
      </c>
      <c r="B32" s="1">
        <f>B31</f>
        <v>1</v>
      </c>
      <c r="D32" s="1">
        <f>D28+B32</f>
        <v>45</v>
      </c>
      <c r="E32" t="s">
        <v>170</v>
      </c>
    </row>
    <row r="33" spans="1:5">
      <c r="A33" s="7" t="s">
        <v>141</v>
      </c>
      <c r="B33" s="1">
        <f>-B31</f>
        <v>-1</v>
      </c>
      <c r="D33" s="1">
        <f>D25+B33</f>
        <v>59</v>
      </c>
      <c r="E33" t="s">
        <v>170</v>
      </c>
    </row>
    <row r="34" spans="1:5">
      <c r="A34" s="7" t="s">
        <v>141</v>
      </c>
      <c r="B34" s="1">
        <f>-B31</f>
        <v>-1</v>
      </c>
      <c r="D34" s="1">
        <f>D26+B34</f>
        <v>63</v>
      </c>
      <c r="E34" t="s">
        <v>170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A25" sqref="A25:G34"/>
    </sheetView>
  </sheetViews>
  <sheetFormatPr baseColWidth="10" defaultColWidth="9.140625" defaultRowHeight="15"/>
  <cols>
    <col min="1" max="1" width="27" customWidth="1"/>
    <col min="2" max="2" width="9.140625" style="1"/>
    <col min="3" max="3" width="12.85546875" style="1" customWidth="1"/>
    <col min="4" max="4" width="9.140625" style="1"/>
  </cols>
  <sheetData>
    <row r="1" spans="1:5">
      <c r="A1" t="s">
        <v>36</v>
      </c>
    </row>
    <row r="3" spans="1:5">
      <c r="B3" s="1" t="s">
        <v>19</v>
      </c>
      <c r="C3" s="1" t="s">
        <v>20</v>
      </c>
      <c r="D3" s="1" t="s">
        <v>30</v>
      </c>
    </row>
    <row r="4" spans="1:5">
      <c r="A4" t="s">
        <v>70</v>
      </c>
      <c r="B4" s="2" t="s">
        <v>87</v>
      </c>
      <c r="C4" s="1">
        <f>HEX2DEC(B4)</f>
        <v>768</v>
      </c>
      <c r="D4" s="4">
        <f>C4*0.0625</f>
        <v>48</v>
      </c>
      <c r="E4" t="s">
        <v>35</v>
      </c>
    </row>
    <row r="5" spans="1:5">
      <c r="A5" t="s">
        <v>71</v>
      </c>
      <c r="B5" s="2" t="s">
        <v>88</v>
      </c>
      <c r="C5" s="1">
        <f t="shared" ref="C5:C23" si="0">HEX2DEC(B5)</f>
        <v>921</v>
      </c>
      <c r="D5" s="4">
        <f t="shared" ref="D5:D23" si="1">C5*0.0625</f>
        <v>57.5625</v>
      </c>
      <c r="E5" t="s">
        <v>35</v>
      </c>
    </row>
    <row r="6" spans="1:5">
      <c r="A6" t="s">
        <v>72</v>
      </c>
      <c r="B6" s="2" t="s">
        <v>89</v>
      </c>
      <c r="C6" s="1">
        <f t="shared" si="0"/>
        <v>1044</v>
      </c>
      <c r="D6" s="4">
        <f t="shared" si="1"/>
        <v>65.25</v>
      </c>
      <c r="E6" t="s">
        <v>35</v>
      </c>
    </row>
    <row r="7" spans="1:5">
      <c r="A7" t="s">
        <v>73</v>
      </c>
      <c r="B7" s="2" t="s">
        <v>90</v>
      </c>
      <c r="C7" s="1">
        <f t="shared" si="0"/>
        <v>537</v>
      </c>
      <c r="D7" s="4">
        <f t="shared" si="1"/>
        <v>33.5625</v>
      </c>
      <c r="E7" t="s">
        <v>35</v>
      </c>
    </row>
    <row r="8" spans="1:5">
      <c r="A8" t="s">
        <v>74</v>
      </c>
      <c r="B8" s="2" t="s">
        <v>91</v>
      </c>
      <c r="C8" s="1">
        <f t="shared" si="0"/>
        <v>499</v>
      </c>
      <c r="D8" s="4">
        <f t="shared" si="1"/>
        <v>31.1875</v>
      </c>
      <c r="E8" t="s">
        <v>35</v>
      </c>
    </row>
    <row r="9" spans="1:5">
      <c r="A9" t="s">
        <v>75</v>
      </c>
      <c r="B9" s="2" t="s">
        <v>92</v>
      </c>
      <c r="C9" s="1">
        <f t="shared" si="0"/>
        <v>24</v>
      </c>
      <c r="D9" s="3">
        <f>C9*2</f>
        <v>48</v>
      </c>
      <c r="E9" t="s">
        <v>35</v>
      </c>
    </row>
    <row r="10" spans="1:5">
      <c r="B10" s="2"/>
      <c r="D10" s="4"/>
    </row>
    <row r="11" spans="1:5">
      <c r="A11" t="s">
        <v>7</v>
      </c>
      <c r="B11" s="2" t="s">
        <v>28</v>
      </c>
      <c r="C11" s="1">
        <f t="shared" si="0"/>
        <v>0</v>
      </c>
      <c r="D11" s="4">
        <f t="shared" si="1"/>
        <v>0</v>
      </c>
      <c r="E11" t="s">
        <v>35</v>
      </c>
    </row>
    <row r="12" spans="1:5">
      <c r="A12" t="s">
        <v>76</v>
      </c>
      <c r="B12" s="2" t="s">
        <v>91</v>
      </c>
      <c r="C12" s="1">
        <f t="shared" si="0"/>
        <v>499</v>
      </c>
      <c r="D12" s="4">
        <f t="shared" si="1"/>
        <v>31.1875</v>
      </c>
      <c r="E12" t="s">
        <v>35</v>
      </c>
    </row>
    <row r="13" spans="1:5">
      <c r="A13" t="s">
        <v>77</v>
      </c>
      <c r="B13" s="2" t="s">
        <v>93</v>
      </c>
      <c r="C13" s="1">
        <f t="shared" si="0"/>
        <v>652</v>
      </c>
      <c r="D13" s="4">
        <f t="shared" si="1"/>
        <v>40.75</v>
      </c>
      <c r="E13" t="s">
        <v>35</v>
      </c>
    </row>
    <row r="14" spans="1:5">
      <c r="A14" t="s">
        <v>78</v>
      </c>
      <c r="B14" s="2" t="s">
        <v>94</v>
      </c>
      <c r="C14" s="1">
        <f t="shared" si="0"/>
        <v>1036</v>
      </c>
      <c r="D14" s="4">
        <f t="shared" si="1"/>
        <v>64.75</v>
      </c>
      <c r="E14" t="s">
        <v>35</v>
      </c>
    </row>
    <row r="15" spans="1:5">
      <c r="A15" t="s">
        <v>79</v>
      </c>
      <c r="B15" s="2" t="s">
        <v>95</v>
      </c>
      <c r="C15" s="1">
        <f t="shared" si="0"/>
        <v>1105</v>
      </c>
      <c r="D15" s="4">
        <f t="shared" si="1"/>
        <v>69.0625</v>
      </c>
      <c r="E15" t="s">
        <v>35</v>
      </c>
    </row>
    <row r="16" spans="1:5">
      <c r="A16" t="s">
        <v>80</v>
      </c>
      <c r="B16" s="2" t="s">
        <v>96</v>
      </c>
      <c r="C16" s="1">
        <f t="shared" si="0"/>
        <v>1106</v>
      </c>
      <c r="D16" s="4">
        <f t="shared" si="1"/>
        <v>69.125</v>
      </c>
      <c r="E16" t="s">
        <v>35</v>
      </c>
    </row>
    <row r="17" spans="1:5">
      <c r="A17" t="s">
        <v>81</v>
      </c>
      <c r="B17" s="2" t="s">
        <v>97</v>
      </c>
      <c r="C17" s="1">
        <f t="shared" si="0"/>
        <v>1107</v>
      </c>
      <c r="D17" s="4">
        <f t="shared" si="1"/>
        <v>69.1875</v>
      </c>
      <c r="E17" t="s">
        <v>35</v>
      </c>
    </row>
    <row r="18" spans="1:5">
      <c r="A18" t="s">
        <v>82</v>
      </c>
      <c r="B18" s="2" t="s">
        <v>98</v>
      </c>
      <c r="C18" s="1">
        <f t="shared" si="0"/>
        <v>1108</v>
      </c>
      <c r="D18" s="4">
        <f t="shared" si="1"/>
        <v>69.25</v>
      </c>
      <c r="E18" t="s">
        <v>35</v>
      </c>
    </row>
    <row r="19" spans="1:5">
      <c r="A19" t="s">
        <v>83</v>
      </c>
      <c r="B19" s="2" t="s">
        <v>99</v>
      </c>
      <c r="C19" s="1">
        <f t="shared" si="0"/>
        <v>1109</v>
      </c>
      <c r="D19" s="4">
        <f t="shared" si="1"/>
        <v>69.3125</v>
      </c>
      <c r="E19" t="s">
        <v>35</v>
      </c>
    </row>
    <row r="20" spans="1:5">
      <c r="B20" s="2"/>
      <c r="D20" s="4"/>
    </row>
    <row r="21" spans="1:5">
      <c r="A21" t="s">
        <v>84</v>
      </c>
      <c r="B21" s="2" t="s">
        <v>100</v>
      </c>
      <c r="C21" s="5">
        <f t="shared" si="0"/>
        <v>650000</v>
      </c>
      <c r="D21" s="6" t="s">
        <v>33</v>
      </c>
    </row>
    <row r="22" spans="1:5">
      <c r="A22" t="s">
        <v>85</v>
      </c>
      <c r="B22" s="2" t="s">
        <v>101</v>
      </c>
      <c r="C22" s="1">
        <f t="shared" si="0"/>
        <v>650</v>
      </c>
      <c r="D22" s="6" t="s">
        <v>34</v>
      </c>
    </row>
    <row r="23" spans="1:5">
      <c r="A23" t="s">
        <v>86</v>
      </c>
      <c r="B23" s="2" t="s">
        <v>87</v>
      </c>
      <c r="C23" s="1">
        <f t="shared" si="0"/>
        <v>768</v>
      </c>
      <c r="D23" s="4">
        <f t="shared" si="1"/>
        <v>48</v>
      </c>
      <c r="E23" t="s">
        <v>35</v>
      </c>
    </row>
    <row r="25" spans="1:5">
      <c r="A25" s="7" t="s">
        <v>136</v>
      </c>
      <c r="B25" s="8">
        <v>4</v>
      </c>
      <c r="C25" s="1">
        <v>15</v>
      </c>
      <c r="D25" s="1">
        <f>B25*C25</f>
        <v>60</v>
      </c>
      <c r="E25" t="s">
        <v>169</v>
      </c>
    </row>
    <row r="26" spans="1:5">
      <c r="A26" s="7" t="s">
        <v>135</v>
      </c>
      <c r="B26" s="1">
        <f>B25</f>
        <v>4</v>
      </c>
      <c r="C26" s="1">
        <v>16</v>
      </c>
      <c r="D26" s="1">
        <f>B26*C26</f>
        <v>64</v>
      </c>
      <c r="E26" t="s">
        <v>169</v>
      </c>
    </row>
    <row r="28" spans="1:5">
      <c r="A28" s="7" t="s">
        <v>137</v>
      </c>
      <c r="B28" s="1">
        <f>B25</f>
        <v>4</v>
      </c>
      <c r="C28" s="1">
        <v>11</v>
      </c>
      <c r="D28" s="1">
        <f t="shared" ref="D28:D29" si="2">B28*C28</f>
        <v>44</v>
      </c>
      <c r="E28" t="s">
        <v>169</v>
      </c>
    </row>
    <row r="29" spans="1:5">
      <c r="A29" s="7" t="s">
        <v>138</v>
      </c>
      <c r="B29" s="1">
        <f>B25</f>
        <v>4</v>
      </c>
      <c r="C29" s="1">
        <v>10</v>
      </c>
      <c r="D29" s="1">
        <f t="shared" si="2"/>
        <v>40</v>
      </c>
      <c r="E29" t="s">
        <v>169</v>
      </c>
    </row>
    <row r="31" spans="1:5">
      <c r="A31" s="7" t="s">
        <v>141</v>
      </c>
      <c r="B31" s="9">
        <v>1</v>
      </c>
      <c r="D31" s="1">
        <f>D29+B31</f>
        <v>41</v>
      </c>
      <c r="E31" t="s">
        <v>170</v>
      </c>
    </row>
    <row r="32" spans="1:5">
      <c r="A32" s="7" t="s">
        <v>141</v>
      </c>
      <c r="B32" s="1">
        <f>B31</f>
        <v>1</v>
      </c>
      <c r="D32" s="1">
        <f>D28+B32</f>
        <v>45</v>
      </c>
      <c r="E32" t="s">
        <v>170</v>
      </c>
    </row>
    <row r="33" spans="1:5">
      <c r="A33" s="7" t="s">
        <v>141</v>
      </c>
      <c r="B33" s="1">
        <f>-B31</f>
        <v>-1</v>
      </c>
      <c r="D33" s="1">
        <f>D25+B33</f>
        <v>59</v>
      </c>
      <c r="E33" t="s">
        <v>170</v>
      </c>
    </row>
    <row r="34" spans="1:5">
      <c r="A34" s="7" t="s">
        <v>141</v>
      </c>
      <c r="B34" s="1">
        <f>-B31</f>
        <v>-1</v>
      </c>
      <c r="D34" s="1">
        <f>D26+B34</f>
        <v>63</v>
      </c>
      <c r="E34" t="s">
        <v>170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5"/>
  <sheetViews>
    <sheetView topLeftCell="A16" workbookViewId="0">
      <selection activeCell="B36" sqref="B36:B45"/>
    </sheetView>
  </sheetViews>
  <sheetFormatPr baseColWidth="10" defaultColWidth="9.140625" defaultRowHeight="15"/>
  <cols>
    <col min="1" max="1" width="27" customWidth="1"/>
    <col min="2" max="2" width="10.7109375" style="1" customWidth="1"/>
    <col min="3" max="3" width="12.85546875" style="1" customWidth="1"/>
    <col min="4" max="4" width="9.140625" style="1"/>
  </cols>
  <sheetData>
    <row r="1" spans="1:5">
      <c r="A1" t="s">
        <v>157</v>
      </c>
    </row>
    <row r="3" spans="1:5">
      <c r="B3" s="1" t="s">
        <v>19</v>
      </c>
      <c r="C3" s="1" t="s">
        <v>20</v>
      </c>
      <c r="D3" s="1" t="s">
        <v>30</v>
      </c>
    </row>
    <row r="4" spans="1:5">
      <c r="A4" s="7" t="s">
        <v>151</v>
      </c>
      <c r="B4" s="2" t="s">
        <v>158</v>
      </c>
      <c r="C4" s="1">
        <f>HEX2DEC(B4)</f>
        <v>960</v>
      </c>
      <c r="D4" s="4">
        <f>C4*0.0625</f>
        <v>60</v>
      </c>
      <c r="E4" t="s">
        <v>35</v>
      </c>
    </row>
    <row r="5" spans="1:5">
      <c r="A5" s="7" t="s">
        <v>152</v>
      </c>
      <c r="B5" s="2" t="s">
        <v>25</v>
      </c>
      <c r="C5" s="1">
        <f t="shared" ref="C5:C23" si="0">HEX2DEC(B5)</f>
        <v>1152</v>
      </c>
      <c r="D5" s="4">
        <f t="shared" ref="D5:D23" si="1">C5*0.0625</f>
        <v>72</v>
      </c>
      <c r="E5" t="s">
        <v>35</v>
      </c>
    </row>
    <row r="6" spans="1:5">
      <c r="A6" s="7" t="s">
        <v>153</v>
      </c>
      <c r="B6" s="2" t="s">
        <v>127</v>
      </c>
      <c r="C6" s="1">
        <f t="shared" si="0"/>
        <v>1305</v>
      </c>
      <c r="D6" s="4">
        <f t="shared" si="1"/>
        <v>81.5625</v>
      </c>
      <c r="E6" t="s">
        <v>35</v>
      </c>
    </row>
    <row r="7" spans="1:5">
      <c r="A7" s="7" t="s">
        <v>154</v>
      </c>
      <c r="B7" s="2" t="s">
        <v>159</v>
      </c>
      <c r="C7" s="1">
        <f t="shared" si="0"/>
        <v>672</v>
      </c>
      <c r="D7" s="4">
        <f t="shared" si="1"/>
        <v>42</v>
      </c>
      <c r="E7" t="s">
        <v>35</v>
      </c>
    </row>
    <row r="8" spans="1:5">
      <c r="A8" s="7" t="s">
        <v>155</v>
      </c>
      <c r="B8" s="2" t="s">
        <v>160</v>
      </c>
      <c r="C8" s="1">
        <f t="shared" si="0"/>
        <v>624</v>
      </c>
      <c r="D8" s="4">
        <f t="shared" si="1"/>
        <v>39</v>
      </c>
      <c r="E8" t="s">
        <v>35</v>
      </c>
    </row>
    <row r="9" spans="1:5">
      <c r="A9" s="7" t="s">
        <v>156</v>
      </c>
      <c r="B9" s="2" t="s">
        <v>161</v>
      </c>
      <c r="C9" s="1">
        <f t="shared" si="0"/>
        <v>30</v>
      </c>
      <c r="D9" s="3">
        <f>C9*2</f>
        <v>60</v>
      </c>
      <c r="E9" t="s">
        <v>35</v>
      </c>
    </row>
    <row r="10" spans="1:5">
      <c r="B10" s="2"/>
      <c r="D10" s="4"/>
    </row>
    <row r="11" spans="1:5">
      <c r="A11" s="7" t="s">
        <v>7</v>
      </c>
      <c r="B11" s="2" t="s">
        <v>28</v>
      </c>
      <c r="C11" s="1">
        <f t="shared" si="0"/>
        <v>0</v>
      </c>
      <c r="D11" s="4">
        <f t="shared" si="1"/>
        <v>0</v>
      </c>
      <c r="E11" t="s">
        <v>35</v>
      </c>
    </row>
    <row r="12" spans="1:5">
      <c r="A12" s="7" t="s">
        <v>143</v>
      </c>
      <c r="B12" s="2" t="s">
        <v>160</v>
      </c>
      <c r="C12" s="1">
        <f t="shared" si="0"/>
        <v>624</v>
      </c>
      <c r="D12" s="4">
        <f t="shared" si="1"/>
        <v>39</v>
      </c>
      <c r="E12" t="s">
        <v>35</v>
      </c>
    </row>
    <row r="13" spans="1:5">
      <c r="A13" s="7" t="s">
        <v>144</v>
      </c>
      <c r="B13" s="2" t="s">
        <v>162</v>
      </c>
      <c r="C13" s="1">
        <f t="shared" si="0"/>
        <v>816</v>
      </c>
      <c r="D13" s="4">
        <f t="shared" si="1"/>
        <v>51</v>
      </c>
      <c r="E13" t="s">
        <v>35</v>
      </c>
    </row>
    <row r="14" spans="1:5">
      <c r="A14" s="7" t="s">
        <v>145</v>
      </c>
      <c r="B14" s="2" t="s">
        <v>163</v>
      </c>
      <c r="C14" s="1">
        <f t="shared" si="0"/>
        <v>1296</v>
      </c>
      <c r="D14" s="4">
        <f t="shared" si="1"/>
        <v>81</v>
      </c>
      <c r="E14" t="s">
        <v>35</v>
      </c>
    </row>
    <row r="15" spans="1:5">
      <c r="A15" s="7" t="s">
        <v>146</v>
      </c>
      <c r="B15" s="2" t="s">
        <v>26</v>
      </c>
      <c r="C15" s="1">
        <f t="shared" si="0"/>
        <v>1382</v>
      </c>
      <c r="D15" s="4">
        <f t="shared" si="1"/>
        <v>86.375</v>
      </c>
      <c r="E15" t="s">
        <v>35</v>
      </c>
    </row>
    <row r="16" spans="1:5">
      <c r="A16" s="7" t="s">
        <v>147</v>
      </c>
      <c r="B16" s="2" t="s">
        <v>26</v>
      </c>
      <c r="C16" s="1">
        <f t="shared" si="0"/>
        <v>1382</v>
      </c>
      <c r="D16" s="4">
        <f t="shared" si="1"/>
        <v>86.375</v>
      </c>
      <c r="E16" t="s">
        <v>35</v>
      </c>
    </row>
    <row r="17" spans="1:5">
      <c r="A17" s="7" t="s">
        <v>148</v>
      </c>
      <c r="B17" s="2" t="s">
        <v>26</v>
      </c>
      <c r="C17" s="1">
        <f t="shared" si="0"/>
        <v>1382</v>
      </c>
      <c r="D17" s="4">
        <f t="shared" si="1"/>
        <v>86.375</v>
      </c>
      <c r="E17" t="s">
        <v>35</v>
      </c>
    </row>
    <row r="18" spans="1:5">
      <c r="A18" s="7" t="s">
        <v>149</v>
      </c>
      <c r="B18" s="2" t="s">
        <v>26</v>
      </c>
      <c r="C18" s="1">
        <f t="shared" si="0"/>
        <v>1382</v>
      </c>
      <c r="D18" s="4">
        <f t="shared" si="1"/>
        <v>86.375</v>
      </c>
      <c r="E18" t="s">
        <v>35</v>
      </c>
    </row>
    <row r="19" spans="1:5">
      <c r="A19" s="7" t="s">
        <v>150</v>
      </c>
      <c r="B19" s="2" t="s">
        <v>26</v>
      </c>
      <c r="C19" s="1">
        <f t="shared" si="0"/>
        <v>1382</v>
      </c>
      <c r="D19" s="4">
        <f t="shared" si="1"/>
        <v>86.375</v>
      </c>
      <c r="E19" t="s">
        <v>35</v>
      </c>
    </row>
    <row r="20" spans="1:5">
      <c r="B20" s="2"/>
      <c r="D20" s="4"/>
    </row>
    <row r="21" spans="1:5">
      <c r="A21" s="7" t="s">
        <v>131</v>
      </c>
      <c r="B21" s="2" t="s">
        <v>133</v>
      </c>
      <c r="C21" s="5">
        <f t="shared" si="0"/>
        <v>350000</v>
      </c>
      <c r="D21" s="6" t="s">
        <v>33</v>
      </c>
    </row>
    <row r="22" spans="1:5">
      <c r="A22" s="7" t="s">
        <v>132</v>
      </c>
      <c r="B22" s="2" t="s">
        <v>134</v>
      </c>
      <c r="C22" s="1">
        <f t="shared" si="0"/>
        <v>350</v>
      </c>
      <c r="D22" s="6" t="s">
        <v>34</v>
      </c>
    </row>
    <row r="23" spans="1:5">
      <c r="A23" s="7" t="s">
        <v>142</v>
      </c>
      <c r="B23" s="2" t="s">
        <v>158</v>
      </c>
      <c r="C23" s="1">
        <f t="shared" si="0"/>
        <v>960</v>
      </c>
      <c r="D23" s="4">
        <f t="shared" si="1"/>
        <v>60</v>
      </c>
      <c r="E23" t="s">
        <v>35</v>
      </c>
    </row>
    <row r="25" spans="1:5">
      <c r="A25" s="7" t="s">
        <v>136</v>
      </c>
      <c r="B25" s="1">
        <v>5</v>
      </c>
      <c r="C25" s="1">
        <v>15</v>
      </c>
      <c r="D25" s="1">
        <f>B25*C25</f>
        <v>75</v>
      </c>
      <c r="E25" t="s">
        <v>139</v>
      </c>
    </row>
    <row r="26" spans="1:5">
      <c r="A26" s="7" t="s">
        <v>135</v>
      </c>
      <c r="B26" s="1">
        <v>5</v>
      </c>
      <c r="C26" s="1">
        <v>16</v>
      </c>
      <c r="D26" s="1">
        <f>B26*C26</f>
        <v>80</v>
      </c>
      <c r="E26" t="s">
        <v>139</v>
      </c>
    </row>
    <row r="28" spans="1:5">
      <c r="A28" s="7" t="s">
        <v>137</v>
      </c>
      <c r="B28" s="1">
        <v>5</v>
      </c>
      <c r="C28" s="1">
        <v>11</v>
      </c>
      <c r="D28" s="1">
        <f t="shared" ref="D28:D29" si="2">B28*C28</f>
        <v>55</v>
      </c>
      <c r="E28" t="s">
        <v>139</v>
      </c>
    </row>
    <row r="29" spans="1:5">
      <c r="A29" s="7" t="s">
        <v>138</v>
      </c>
      <c r="B29" s="1">
        <v>5</v>
      </c>
      <c r="C29" s="1">
        <v>10</v>
      </c>
      <c r="D29" s="1">
        <f t="shared" si="2"/>
        <v>50</v>
      </c>
      <c r="E29" t="s">
        <v>139</v>
      </c>
    </row>
    <row r="31" spans="1:5">
      <c r="A31" s="7" t="s">
        <v>141</v>
      </c>
      <c r="B31" s="1">
        <v>2</v>
      </c>
      <c r="D31" s="1">
        <f>D29+B31</f>
        <v>52</v>
      </c>
      <c r="E31" t="s">
        <v>140</v>
      </c>
    </row>
    <row r="32" spans="1:5">
      <c r="A32" s="7" t="s">
        <v>141</v>
      </c>
      <c r="B32" s="1">
        <v>2</v>
      </c>
      <c r="D32" s="1">
        <f>D28+B32</f>
        <v>57</v>
      </c>
      <c r="E32" t="s">
        <v>140</v>
      </c>
    </row>
    <row r="33" spans="1:5">
      <c r="A33" s="7" t="s">
        <v>141</v>
      </c>
      <c r="B33" s="1">
        <v>-2</v>
      </c>
      <c r="D33" s="1">
        <f>D25+B33</f>
        <v>73</v>
      </c>
      <c r="E33" t="s">
        <v>140</v>
      </c>
    </row>
    <row r="34" spans="1:5">
      <c r="A34" s="7" t="s">
        <v>141</v>
      </c>
      <c r="B34" s="1">
        <v>-2</v>
      </c>
      <c r="D34" s="1">
        <f>D26+B34</f>
        <v>78</v>
      </c>
      <c r="E34" t="s">
        <v>140</v>
      </c>
    </row>
    <row r="36" spans="1:5">
      <c r="A36" s="7" t="s">
        <v>136</v>
      </c>
      <c r="B36" s="8">
        <v>4</v>
      </c>
      <c r="C36" s="1">
        <v>15</v>
      </c>
      <c r="D36" s="1">
        <f>B36*C36</f>
        <v>60</v>
      </c>
      <c r="E36" t="s">
        <v>169</v>
      </c>
    </row>
    <row r="37" spans="1:5">
      <c r="A37" s="7" t="s">
        <v>135</v>
      </c>
      <c r="B37" s="1">
        <f>B36</f>
        <v>4</v>
      </c>
      <c r="C37" s="1">
        <v>16</v>
      </c>
      <c r="D37" s="1">
        <f>B37*C37</f>
        <v>64</v>
      </c>
      <c r="E37" t="s">
        <v>169</v>
      </c>
    </row>
    <row r="39" spans="1:5">
      <c r="A39" s="7" t="s">
        <v>137</v>
      </c>
      <c r="B39" s="1">
        <f>B36</f>
        <v>4</v>
      </c>
      <c r="C39" s="1">
        <v>11</v>
      </c>
      <c r="D39" s="1">
        <f t="shared" ref="D39:D40" si="3">B39*C39</f>
        <v>44</v>
      </c>
      <c r="E39" t="s">
        <v>169</v>
      </c>
    </row>
    <row r="40" spans="1:5">
      <c r="A40" s="7" t="s">
        <v>138</v>
      </c>
      <c r="B40" s="1">
        <f>B36</f>
        <v>4</v>
      </c>
      <c r="C40" s="1">
        <v>10</v>
      </c>
      <c r="D40" s="1">
        <f t="shared" si="3"/>
        <v>40</v>
      </c>
      <c r="E40" t="s">
        <v>169</v>
      </c>
    </row>
    <row r="42" spans="1:5">
      <c r="A42" s="7" t="s">
        <v>141</v>
      </c>
      <c r="B42" s="9">
        <v>1</v>
      </c>
      <c r="D42" s="1">
        <f>D40+B42</f>
        <v>41</v>
      </c>
      <c r="E42" t="s">
        <v>170</v>
      </c>
    </row>
    <row r="43" spans="1:5">
      <c r="A43" s="7" t="s">
        <v>141</v>
      </c>
      <c r="B43" s="1">
        <f>B42</f>
        <v>1</v>
      </c>
      <c r="D43" s="1">
        <f>D39+B43</f>
        <v>45</v>
      </c>
      <c r="E43" t="s">
        <v>170</v>
      </c>
    </row>
    <row r="44" spans="1:5">
      <c r="A44" s="7" t="s">
        <v>141</v>
      </c>
      <c r="B44" s="1">
        <f>-B42</f>
        <v>-1</v>
      </c>
      <c r="D44" s="1">
        <f>D36+B44</f>
        <v>59</v>
      </c>
      <c r="E44" t="s">
        <v>170</v>
      </c>
    </row>
    <row r="45" spans="1:5">
      <c r="A45" s="7" t="s">
        <v>141</v>
      </c>
      <c r="B45" s="1">
        <f>-B42</f>
        <v>-1</v>
      </c>
      <c r="D45" s="1">
        <f>D37+B45</f>
        <v>63</v>
      </c>
      <c r="E45" t="s">
        <v>170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topLeftCell="A8" workbookViewId="0">
      <selection activeCell="A25" sqref="A25:E34"/>
    </sheetView>
  </sheetViews>
  <sheetFormatPr baseColWidth="10" defaultColWidth="9.140625" defaultRowHeight="15"/>
  <cols>
    <col min="1" max="1" width="27" customWidth="1"/>
    <col min="2" max="2" width="10.7109375" style="1" customWidth="1"/>
    <col min="3" max="3" width="12.85546875" style="1" customWidth="1"/>
    <col min="4" max="4" width="9.140625" style="1"/>
  </cols>
  <sheetData>
    <row r="1" spans="1:5">
      <c r="A1" t="s">
        <v>130</v>
      </c>
    </row>
    <row r="3" spans="1:5">
      <c r="B3" s="1" t="s">
        <v>19</v>
      </c>
      <c r="C3" s="1" t="s">
        <v>20</v>
      </c>
      <c r="D3" s="1" t="s">
        <v>30</v>
      </c>
    </row>
    <row r="4" spans="1:5">
      <c r="A4" s="7" t="s">
        <v>1</v>
      </c>
      <c r="B4" s="2" t="s">
        <v>25</v>
      </c>
      <c r="C4" s="1">
        <f>HEX2DEC(B4)</f>
        <v>1152</v>
      </c>
      <c r="D4" s="4">
        <f>C4*0.0625</f>
        <v>72</v>
      </c>
      <c r="E4" t="s">
        <v>35</v>
      </c>
    </row>
    <row r="5" spans="1:5">
      <c r="A5" s="7" t="s">
        <v>2</v>
      </c>
      <c r="B5" s="2" t="s">
        <v>26</v>
      </c>
      <c r="C5" s="1">
        <f t="shared" ref="C5:C23" si="0">HEX2DEC(B5)</f>
        <v>1382</v>
      </c>
      <c r="D5" s="4">
        <f t="shared" ref="D5:D23" si="1">C5*0.0625</f>
        <v>86.375</v>
      </c>
      <c r="E5" t="s">
        <v>35</v>
      </c>
    </row>
    <row r="6" spans="1:5">
      <c r="A6" s="7" t="s">
        <v>3</v>
      </c>
      <c r="B6" s="2" t="s">
        <v>21</v>
      </c>
      <c r="C6" s="1">
        <f t="shared" si="0"/>
        <v>1566</v>
      </c>
      <c r="D6" s="4">
        <f t="shared" si="1"/>
        <v>97.875</v>
      </c>
      <c r="E6" t="s">
        <v>35</v>
      </c>
    </row>
    <row r="7" spans="1:5">
      <c r="A7" s="7" t="s">
        <v>4</v>
      </c>
      <c r="B7" s="2" t="s">
        <v>27</v>
      </c>
      <c r="C7" s="1">
        <f t="shared" si="0"/>
        <v>806</v>
      </c>
      <c r="D7" s="4">
        <f t="shared" si="1"/>
        <v>50.375</v>
      </c>
      <c r="E7" t="s">
        <v>35</v>
      </c>
    </row>
    <row r="8" spans="1:5">
      <c r="A8" s="7" t="s">
        <v>5</v>
      </c>
      <c r="B8" s="2" t="s">
        <v>22</v>
      </c>
      <c r="C8" s="1">
        <f t="shared" si="0"/>
        <v>748</v>
      </c>
      <c r="D8" s="4">
        <f t="shared" si="1"/>
        <v>46.75</v>
      </c>
      <c r="E8" t="s">
        <v>35</v>
      </c>
    </row>
    <row r="9" spans="1:5">
      <c r="A9" s="7" t="s">
        <v>6</v>
      </c>
      <c r="B9" s="2">
        <v>24</v>
      </c>
      <c r="C9" s="1">
        <f t="shared" si="0"/>
        <v>36</v>
      </c>
      <c r="D9" s="3">
        <f>C9*2</f>
        <v>72</v>
      </c>
      <c r="E9" t="s">
        <v>35</v>
      </c>
    </row>
    <row r="10" spans="1:5">
      <c r="B10" s="2"/>
      <c r="D10" s="4"/>
    </row>
    <row r="11" spans="1:5">
      <c r="A11" s="7" t="s">
        <v>7</v>
      </c>
      <c r="B11" s="2" t="s">
        <v>28</v>
      </c>
      <c r="C11" s="1">
        <f t="shared" si="0"/>
        <v>0</v>
      </c>
      <c r="D11" s="4">
        <f t="shared" si="1"/>
        <v>0</v>
      </c>
      <c r="E11" t="s">
        <v>35</v>
      </c>
    </row>
    <row r="12" spans="1:5">
      <c r="A12" s="7" t="s">
        <v>8</v>
      </c>
      <c r="B12" s="2" t="s">
        <v>22</v>
      </c>
      <c r="C12" s="1">
        <f t="shared" si="0"/>
        <v>748</v>
      </c>
      <c r="D12" s="4">
        <f t="shared" si="1"/>
        <v>46.75</v>
      </c>
      <c r="E12" t="s">
        <v>35</v>
      </c>
    </row>
    <row r="13" spans="1:5">
      <c r="A13" s="7" t="s">
        <v>9</v>
      </c>
      <c r="B13" s="2" t="s">
        <v>23</v>
      </c>
      <c r="C13" s="1">
        <f t="shared" si="0"/>
        <v>979</v>
      </c>
      <c r="D13" s="4">
        <f t="shared" si="1"/>
        <v>61.1875</v>
      </c>
      <c r="E13" t="s">
        <v>35</v>
      </c>
    </row>
    <row r="14" spans="1:5">
      <c r="A14" s="7" t="s">
        <v>10</v>
      </c>
      <c r="B14" s="2" t="s">
        <v>29</v>
      </c>
      <c r="C14" s="1">
        <f t="shared" si="0"/>
        <v>1555</v>
      </c>
      <c r="D14" s="4">
        <f t="shared" si="1"/>
        <v>97.1875</v>
      </c>
      <c r="E14" t="s">
        <v>35</v>
      </c>
    </row>
    <row r="15" spans="1:5">
      <c r="A15" s="7" t="s">
        <v>11</v>
      </c>
      <c r="B15" s="2" t="s">
        <v>24</v>
      </c>
      <c r="C15" s="1">
        <f t="shared" si="0"/>
        <v>1658</v>
      </c>
      <c r="D15" s="4">
        <f t="shared" si="1"/>
        <v>103.625</v>
      </c>
      <c r="E15" t="s">
        <v>35</v>
      </c>
    </row>
    <row r="16" spans="1:5">
      <c r="A16" s="7" t="s">
        <v>12</v>
      </c>
      <c r="B16" s="2" t="s">
        <v>24</v>
      </c>
      <c r="C16" s="1">
        <f t="shared" si="0"/>
        <v>1658</v>
      </c>
      <c r="D16" s="4">
        <f t="shared" si="1"/>
        <v>103.625</v>
      </c>
      <c r="E16" t="s">
        <v>35</v>
      </c>
    </row>
    <row r="17" spans="1:5">
      <c r="A17" s="7" t="s">
        <v>13</v>
      </c>
      <c r="B17" s="2" t="s">
        <v>24</v>
      </c>
      <c r="C17" s="1">
        <f t="shared" si="0"/>
        <v>1658</v>
      </c>
      <c r="D17" s="4">
        <f t="shared" si="1"/>
        <v>103.625</v>
      </c>
      <c r="E17" t="s">
        <v>35</v>
      </c>
    </row>
    <row r="18" spans="1:5">
      <c r="A18" s="7" t="s">
        <v>14</v>
      </c>
      <c r="B18" s="2" t="s">
        <v>24</v>
      </c>
      <c r="C18" s="1">
        <f t="shared" si="0"/>
        <v>1658</v>
      </c>
      <c r="D18" s="4">
        <f t="shared" si="1"/>
        <v>103.625</v>
      </c>
      <c r="E18" t="s">
        <v>35</v>
      </c>
    </row>
    <row r="19" spans="1:5">
      <c r="A19" s="7" t="s">
        <v>15</v>
      </c>
      <c r="B19" s="2" t="s">
        <v>24</v>
      </c>
      <c r="C19" s="1">
        <f t="shared" si="0"/>
        <v>1658</v>
      </c>
      <c r="D19" s="4">
        <f t="shared" si="1"/>
        <v>103.625</v>
      </c>
      <c r="E19" t="s">
        <v>35</v>
      </c>
    </row>
    <row r="20" spans="1:5">
      <c r="B20" s="2"/>
      <c r="D20" s="4"/>
    </row>
    <row r="21" spans="1:5">
      <c r="A21" s="7" t="s">
        <v>131</v>
      </c>
      <c r="B21" s="2" t="s">
        <v>133</v>
      </c>
      <c r="C21" s="5">
        <f t="shared" si="0"/>
        <v>350000</v>
      </c>
      <c r="D21" s="6" t="s">
        <v>33</v>
      </c>
    </row>
    <row r="22" spans="1:5">
      <c r="A22" s="7" t="s">
        <v>132</v>
      </c>
      <c r="B22" s="2" t="s">
        <v>134</v>
      </c>
      <c r="C22" s="1">
        <f t="shared" si="0"/>
        <v>350</v>
      </c>
      <c r="D22" s="6" t="s">
        <v>34</v>
      </c>
    </row>
    <row r="23" spans="1:5">
      <c r="A23" s="7" t="s">
        <v>18</v>
      </c>
      <c r="B23" s="2" t="s">
        <v>25</v>
      </c>
      <c r="C23" s="1">
        <f t="shared" si="0"/>
        <v>1152</v>
      </c>
      <c r="D23" s="4">
        <f t="shared" si="1"/>
        <v>72</v>
      </c>
      <c r="E23" t="s">
        <v>35</v>
      </c>
    </row>
    <row r="25" spans="1:5">
      <c r="A25" s="7" t="s">
        <v>136</v>
      </c>
      <c r="B25" s="8">
        <v>6</v>
      </c>
      <c r="C25" s="1">
        <v>15</v>
      </c>
      <c r="D25" s="1">
        <f>B25*C25</f>
        <v>90</v>
      </c>
      <c r="E25" t="s">
        <v>169</v>
      </c>
    </row>
    <row r="26" spans="1:5">
      <c r="A26" s="7" t="s">
        <v>135</v>
      </c>
      <c r="B26" s="1">
        <f>B25</f>
        <v>6</v>
      </c>
      <c r="C26" s="1">
        <v>16</v>
      </c>
      <c r="D26" s="1">
        <f>B26*C26</f>
        <v>96</v>
      </c>
      <c r="E26" t="s">
        <v>169</v>
      </c>
    </row>
    <row r="28" spans="1:5">
      <c r="A28" s="7" t="s">
        <v>137</v>
      </c>
      <c r="B28" s="1">
        <f>B25</f>
        <v>6</v>
      </c>
      <c r="C28" s="1">
        <v>11</v>
      </c>
      <c r="D28" s="1">
        <f t="shared" ref="D28:D29" si="2">B28*C28</f>
        <v>66</v>
      </c>
      <c r="E28" t="s">
        <v>169</v>
      </c>
    </row>
    <row r="29" spans="1:5">
      <c r="A29" s="7" t="s">
        <v>138</v>
      </c>
      <c r="B29" s="1">
        <f>B25</f>
        <v>6</v>
      </c>
      <c r="C29" s="1">
        <v>10</v>
      </c>
      <c r="D29" s="1">
        <f t="shared" si="2"/>
        <v>60</v>
      </c>
      <c r="E29" t="s">
        <v>169</v>
      </c>
    </row>
    <row r="31" spans="1:5">
      <c r="A31" s="7" t="s">
        <v>141</v>
      </c>
      <c r="B31" s="9">
        <v>1</v>
      </c>
      <c r="D31" s="1">
        <f>D29+B31</f>
        <v>61</v>
      </c>
      <c r="E31" t="s">
        <v>170</v>
      </c>
    </row>
    <row r="32" spans="1:5">
      <c r="A32" s="7" t="s">
        <v>141</v>
      </c>
      <c r="B32" s="1">
        <f>B31</f>
        <v>1</v>
      </c>
      <c r="D32" s="1">
        <f>D28+B32</f>
        <v>67</v>
      </c>
      <c r="E32" t="s">
        <v>170</v>
      </c>
    </row>
    <row r="33" spans="1:5">
      <c r="A33" s="7" t="s">
        <v>141</v>
      </c>
      <c r="B33" s="1">
        <f>-B31</f>
        <v>-1</v>
      </c>
      <c r="D33" s="1">
        <f>D25+B33</f>
        <v>89</v>
      </c>
      <c r="E33" t="s">
        <v>170</v>
      </c>
    </row>
    <row r="34" spans="1:5">
      <c r="A34" s="7" t="s">
        <v>141</v>
      </c>
      <c r="B34" s="1">
        <f>-B31</f>
        <v>-1</v>
      </c>
      <c r="D34" s="1">
        <f>D26+B34</f>
        <v>95</v>
      </c>
      <c r="E34" t="s">
        <v>170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A25" sqref="A25:E34"/>
    </sheetView>
  </sheetViews>
  <sheetFormatPr baseColWidth="10" defaultColWidth="9.140625" defaultRowHeight="15"/>
  <cols>
    <col min="1" max="1" width="27" customWidth="1"/>
    <col min="2" max="2" width="10.7109375" style="1" customWidth="1"/>
    <col min="3" max="3" width="12.85546875" style="1" customWidth="1"/>
    <col min="4" max="4" width="9.140625" style="1"/>
    <col min="5" max="5" width="5.28515625" customWidth="1"/>
  </cols>
  <sheetData>
    <row r="1" spans="1:5">
      <c r="A1" t="s">
        <v>0</v>
      </c>
    </row>
    <row r="3" spans="1:5">
      <c r="B3" s="1" t="s">
        <v>19</v>
      </c>
      <c r="C3" s="1" t="s">
        <v>20</v>
      </c>
      <c r="D3" s="1" t="s">
        <v>30</v>
      </c>
    </row>
    <row r="4" spans="1:5">
      <c r="A4" t="s">
        <v>1</v>
      </c>
      <c r="B4" s="2" t="s">
        <v>25</v>
      </c>
      <c r="C4" s="1">
        <f>HEX2DEC(B4)</f>
        <v>1152</v>
      </c>
      <c r="D4" s="4">
        <f>C4*0.0625</f>
        <v>72</v>
      </c>
      <c r="E4" t="s">
        <v>35</v>
      </c>
    </row>
    <row r="5" spans="1:5">
      <c r="A5" t="s">
        <v>2</v>
      </c>
      <c r="B5" s="2" t="s">
        <v>26</v>
      </c>
      <c r="C5" s="1">
        <f t="shared" ref="C5:C23" si="0">HEX2DEC(B5)</f>
        <v>1382</v>
      </c>
      <c r="D5" s="4">
        <f t="shared" ref="D5:D23" si="1">C5*0.0625</f>
        <v>86.375</v>
      </c>
      <c r="E5" t="s">
        <v>35</v>
      </c>
    </row>
    <row r="6" spans="1:5">
      <c r="A6" t="s">
        <v>3</v>
      </c>
      <c r="B6" s="2" t="s">
        <v>21</v>
      </c>
      <c r="C6" s="1">
        <f t="shared" si="0"/>
        <v>1566</v>
      </c>
      <c r="D6" s="4">
        <f t="shared" si="1"/>
        <v>97.875</v>
      </c>
      <c r="E6" t="s">
        <v>35</v>
      </c>
    </row>
    <row r="7" spans="1:5">
      <c r="A7" t="s">
        <v>4</v>
      </c>
      <c r="B7" s="2" t="s">
        <v>27</v>
      </c>
      <c r="C7" s="1">
        <f t="shared" si="0"/>
        <v>806</v>
      </c>
      <c r="D7" s="4">
        <f t="shared" si="1"/>
        <v>50.375</v>
      </c>
      <c r="E7" t="s">
        <v>35</v>
      </c>
    </row>
    <row r="8" spans="1:5">
      <c r="A8" t="s">
        <v>5</v>
      </c>
      <c r="B8" s="2" t="s">
        <v>22</v>
      </c>
      <c r="C8" s="1">
        <f t="shared" si="0"/>
        <v>748</v>
      </c>
      <c r="D8" s="4">
        <f t="shared" si="1"/>
        <v>46.75</v>
      </c>
      <c r="E8" t="s">
        <v>35</v>
      </c>
    </row>
    <row r="9" spans="1:5">
      <c r="A9" t="s">
        <v>6</v>
      </c>
      <c r="B9" s="2">
        <v>24</v>
      </c>
      <c r="C9" s="1">
        <f t="shared" si="0"/>
        <v>36</v>
      </c>
      <c r="D9" s="3">
        <f>C9*2</f>
        <v>72</v>
      </c>
      <c r="E9" t="s">
        <v>35</v>
      </c>
    </row>
    <row r="10" spans="1:5">
      <c r="B10" s="2"/>
      <c r="D10" s="4"/>
    </row>
    <row r="11" spans="1:5">
      <c r="A11" t="s">
        <v>7</v>
      </c>
      <c r="B11" s="2" t="s">
        <v>28</v>
      </c>
      <c r="C11" s="1">
        <f t="shared" si="0"/>
        <v>0</v>
      </c>
      <c r="D11" s="4">
        <f t="shared" si="1"/>
        <v>0</v>
      </c>
      <c r="E11" t="s">
        <v>35</v>
      </c>
    </row>
    <row r="12" spans="1:5">
      <c r="A12" t="s">
        <v>8</v>
      </c>
      <c r="B12" s="2" t="s">
        <v>22</v>
      </c>
      <c r="C12" s="1">
        <f t="shared" si="0"/>
        <v>748</v>
      </c>
      <c r="D12" s="4">
        <f t="shared" si="1"/>
        <v>46.75</v>
      </c>
      <c r="E12" t="s">
        <v>35</v>
      </c>
    </row>
    <row r="13" spans="1:5">
      <c r="A13" t="s">
        <v>9</v>
      </c>
      <c r="B13" s="2" t="s">
        <v>23</v>
      </c>
      <c r="C13" s="1">
        <f t="shared" si="0"/>
        <v>979</v>
      </c>
      <c r="D13" s="4">
        <f t="shared" si="1"/>
        <v>61.1875</v>
      </c>
      <c r="E13" t="s">
        <v>35</v>
      </c>
    </row>
    <row r="14" spans="1:5">
      <c r="A14" t="s">
        <v>10</v>
      </c>
      <c r="B14" s="2" t="s">
        <v>29</v>
      </c>
      <c r="C14" s="1">
        <f t="shared" si="0"/>
        <v>1555</v>
      </c>
      <c r="D14" s="4">
        <f t="shared" si="1"/>
        <v>97.1875</v>
      </c>
      <c r="E14" t="s">
        <v>35</v>
      </c>
    </row>
    <row r="15" spans="1:5">
      <c r="A15" t="s">
        <v>11</v>
      </c>
      <c r="B15" s="2" t="s">
        <v>24</v>
      </c>
      <c r="C15" s="1">
        <f t="shared" si="0"/>
        <v>1658</v>
      </c>
      <c r="D15" s="4">
        <f t="shared" si="1"/>
        <v>103.625</v>
      </c>
      <c r="E15" t="s">
        <v>35</v>
      </c>
    </row>
    <row r="16" spans="1:5">
      <c r="A16" t="s">
        <v>12</v>
      </c>
      <c r="B16" s="2" t="s">
        <v>24</v>
      </c>
      <c r="C16" s="1">
        <f t="shared" si="0"/>
        <v>1658</v>
      </c>
      <c r="D16" s="4">
        <f t="shared" si="1"/>
        <v>103.625</v>
      </c>
      <c r="E16" t="s">
        <v>35</v>
      </c>
    </row>
    <row r="17" spans="1:5">
      <c r="A17" t="s">
        <v>13</v>
      </c>
      <c r="B17" s="2" t="s">
        <v>24</v>
      </c>
      <c r="C17" s="1">
        <f t="shared" si="0"/>
        <v>1658</v>
      </c>
      <c r="D17" s="4">
        <f t="shared" si="1"/>
        <v>103.625</v>
      </c>
      <c r="E17" t="s">
        <v>35</v>
      </c>
    </row>
    <row r="18" spans="1:5">
      <c r="A18" t="s">
        <v>14</v>
      </c>
      <c r="B18" s="2" t="s">
        <v>24</v>
      </c>
      <c r="C18" s="1">
        <f t="shared" si="0"/>
        <v>1658</v>
      </c>
      <c r="D18" s="4">
        <f t="shared" si="1"/>
        <v>103.625</v>
      </c>
      <c r="E18" t="s">
        <v>35</v>
      </c>
    </row>
    <row r="19" spans="1:5">
      <c r="A19" t="s">
        <v>15</v>
      </c>
      <c r="B19" s="2" t="s">
        <v>24</v>
      </c>
      <c r="C19" s="1">
        <f t="shared" si="0"/>
        <v>1658</v>
      </c>
      <c r="D19" s="4">
        <f t="shared" si="1"/>
        <v>103.625</v>
      </c>
      <c r="E19" t="s">
        <v>35</v>
      </c>
    </row>
    <row r="20" spans="1:5">
      <c r="B20" s="2"/>
      <c r="D20" s="4"/>
    </row>
    <row r="21" spans="1:5">
      <c r="A21" t="s">
        <v>16</v>
      </c>
      <c r="B21" s="2" t="s">
        <v>31</v>
      </c>
      <c r="C21" s="5">
        <f t="shared" si="0"/>
        <v>550000</v>
      </c>
      <c r="D21" s="6" t="s">
        <v>33</v>
      </c>
    </row>
    <row r="22" spans="1:5">
      <c r="A22" t="s">
        <v>17</v>
      </c>
      <c r="B22" s="2" t="s">
        <v>32</v>
      </c>
      <c r="C22" s="1">
        <f t="shared" si="0"/>
        <v>550</v>
      </c>
      <c r="D22" s="6" t="s">
        <v>34</v>
      </c>
    </row>
    <row r="23" spans="1:5">
      <c r="A23" t="s">
        <v>18</v>
      </c>
      <c r="B23" s="2" t="s">
        <v>25</v>
      </c>
      <c r="C23" s="1">
        <f t="shared" si="0"/>
        <v>1152</v>
      </c>
      <c r="D23" s="4">
        <f t="shared" si="1"/>
        <v>72</v>
      </c>
      <c r="E23" t="s">
        <v>35</v>
      </c>
    </row>
    <row r="25" spans="1:5">
      <c r="A25" s="7" t="s">
        <v>136</v>
      </c>
      <c r="B25" s="8">
        <v>6</v>
      </c>
      <c r="C25" s="1">
        <v>15</v>
      </c>
      <c r="D25" s="1">
        <f>B25*C25</f>
        <v>90</v>
      </c>
      <c r="E25" t="s">
        <v>169</v>
      </c>
    </row>
    <row r="26" spans="1:5">
      <c r="A26" s="7" t="s">
        <v>135</v>
      </c>
      <c r="B26" s="1">
        <f>B25</f>
        <v>6</v>
      </c>
      <c r="C26" s="1">
        <v>16</v>
      </c>
      <c r="D26" s="1">
        <f>B26*C26</f>
        <v>96</v>
      </c>
      <c r="E26" t="s">
        <v>169</v>
      </c>
    </row>
    <row r="28" spans="1:5">
      <c r="A28" s="7" t="s">
        <v>137</v>
      </c>
      <c r="B28" s="1">
        <f>B25</f>
        <v>6</v>
      </c>
      <c r="C28" s="1">
        <v>11</v>
      </c>
      <c r="D28" s="1">
        <f t="shared" ref="D28:D29" si="2">B28*C28</f>
        <v>66</v>
      </c>
      <c r="E28" t="s">
        <v>169</v>
      </c>
    </row>
    <row r="29" spans="1:5">
      <c r="A29" s="7" t="s">
        <v>138</v>
      </c>
      <c r="B29" s="1">
        <f>B25</f>
        <v>6</v>
      </c>
      <c r="C29" s="1">
        <v>10</v>
      </c>
      <c r="D29" s="1">
        <f t="shared" si="2"/>
        <v>60</v>
      </c>
      <c r="E29" t="s">
        <v>169</v>
      </c>
    </row>
    <row r="31" spans="1:5">
      <c r="A31" s="7" t="s">
        <v>141</v>
      </c>
      <c r="B31" s="9">
        <v>1</v>
      </c>
      <c r="D31" s="1">
        <f>D29+B31</f>
        <v>61</v>
      </c>
      <c r="E31" t="s">
        <v>170</v>
      </c>
    </row>
    <row r="32" spans="1:5">
      <c r="A32" s="7" t="s">
        <v>141</v>
      </c>
      <c r="B32" s="1">
        <f>B31</f>
        <v>1</v>
      </c>
      <c r="D32" s="1">
        <f>D28+B32</f>
        <v>67</v>
      </c>
      <c r="E32" t="s">
        <v>170</v>
      </c>
    </row>
    <row r="33" spans="1:5">
      <c r="A33" s="7" t="s">
        <v>141</v>
      </c>
      <c r="B33" s="1">
        <f>-B31</f>
        <v>-1</v>
      </c>
      <c r="D33" s="1">
        <f>D25+B33</f>
        <v>89</v>
      </c>
      <c r="E33" t="s">
        <v>170</v>
      </c>
    </row>
    <row r="34" spans="1:5">
      <c r="A34" s="7" t="s">
        <v>141</v>
      </c>
      <c r="B34" s="1">
        <f>-B31</f>
        <v>-1</v>
      </c>
      <c r="D34" s="1">
        <f>D26+B34</f>
        <v>95</v>
      </c>
      <c r="E34" t="s">
        <v>170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B26" sqref="B26"/>
    </sheetView>
  </sheetViews>
  <sheetFormatPr baseColWidth="10" defaultColWidth="9.140625" defaultRowHeight="15"/>
  <cols>
    <col min="1" max="1" width="27" customWidth="1"/>
    <col min="2" max="2" width="10.7109375" style="1" customWidth="1"/>
    <col min="3" max="3" width="12.85546875" style="1" customWidth="1"/>
    <col min="4" max="4" width="9.140625" style="1"/>
  </cols>
  <sheetData>
    <row r="1" spans="1:5">
      <c r="A1" t="s">
        <v>171</v>
      </c>
    </row>
    <row r="3" spans="1:5">
      <c r="B3" s="1" t="s">
        <v>19</v>
      </c>
      <c r="C3" s="1" t="s">
        <v>20</v>
      </c>
      <c r="D3" s="1" t="s">
        <v>30</v>
      </c>
    </row>
    <row r="4" spans="1:5">
      <c r="A4" s="7" t="s">
        <v>186</v>
      </c>
      <c r="B4" s="2" t="s">
        <v>173</v>
      </c>
      <c r="C4" s="1">
        <f>HEX2DEC(B4)</f>
        <v>1344</v>
      </c>
      <c r="D4" s="4">
        <f>C4*0.0625</f>
        <v>84</v>
      </c>
      <c r="E4" t="s">
        <v>35</v>
      </c>
    </row>
    <row r="5" spans="1:5">
      <c r="A5" s="7" t="s">
        <v>187</v>
      </c>
      <c r="B5" s="2" t="s">
        <v>192</v>
      </c>
      <c r="C5" s="1">
        <f t="shared" ref="C5:C23" si="0">HEX2DEC(B5)</f>
        <v>1612</v>
      </c>
      <c r="D5" s="4">
        <f t="shared" ref="D5:D23" si="1">C5*0.0625</f>
        <v>100.75</v>
      </c>
      <c r="E5" t="s">
        <v>35</v>
      </c>
    </row>
    <row r="6" spans="1:5">
      <c r="A6" s="7" t="s">
        <v>188</v>
      </c>
      <c r="B6" s="2" t="s">
        <v>193</v>
      </c>
      <c r="C6" s="1">
        <f t="shared" si="0"/>
        <v>1827</v>
      </c>
      <c r="D6" s="4">
        <f t="shared" si="1"/>
        <v>114.1875</v>
      </c>
      <c r="E6" t="s">
        <v>35</v>
      </c>
    </row>
    <row r="7" spans="1:5">
      <c r="A7" s="7" t="s">
        <v>189</v>
      </c>
      <c r="B7" s="2" t="s">
        <v>194</v>
      </c>
      <c r="C7" s="1">
        <f t="shared" si="0"/>
        <v>940</v>
      </c>
      <c r="D7" s="4">
        <f t="shared" si="1"/>
        <v>58.75</v>
      </c>
      <c r="E7" t="s">
        <v>35</v>
      </c>
    </row>
    <row r="8" spans="1:5">
      <c r="A8" s="7" t="s">
        <v>190</v>
      </c>
      <c r="B8" s="2" t="s">
        <v>182</v>
      </c>
      <c r="C8" s="1">
        <f t="shared" si="0"/>
        <v>873</v>
      </c>
      <c r="D8" s="4">
        <f t="shared" si="1"/>
        <v>54.5625</v>
      </c>
      <c r="E8" t="s">
        <v>35</v>
      </c>
    </row>
    <row r="9" spans="1:5">
      <c r="A9" s="7" t="s">
        <v>191</v>
      </c>
      <c r="B9" s="2" t="s">
        <v>195</v>
      </c>
      <c r="C9" s="1">
        <f t="shared" si="0"/>
        <v>42</v>
      </c>
      <c r="D9" s="3">
        <f>C9*2</f>
        <v>84</v>
      </c>
      <c r="E9" t="s">
        <v>35</v>
      </c>
    </row>
    <row r="10" spans="1:5">
      <c r="B10" s="2"/>
      <c r="D10" s="4"/>
    </row>
    <row r="11" spans="1:5">
      <c r="A11" s="7" t="s">
        <v>7</v>
      </c>
      <c r="B11" s="2" t="s">
        <v>28</v>
      </c>
      <c r="C11" s="1">
        <f t="shared" si="0"/>
        <v>0</v>
      </c>
      <c r="D11" s="4">
        <f t="shared" si="1"/>
        <v>0</v>
      </c>
      <c r="E11" t="s">
        <v>35</v>
      </c>
    </row>
    <row r="12" spans="1:5">
      <c r="A12" s="7" t="s">
        <v>174</v>
      </c>
      <c r="B12" s="2" t="s">
        <v>182</v>
      </c>
      <c r="C12" s="1">
        <f t="shared" si="0"/>
        <v>873</v>
      </c>
      <c r="D12" s="4">
        <f t="shared" si="1"/>
        <v>54.5625</v>
      </c>
      <c r="E12" t="s">
        <v>35</v>
      </c>
    </row>
    <row r="13" spans="1:5">
      <c r="A13" s="7" t="s">
        <v>175</v>
      </c>
      <c r="B13" s="2" t="s">
        <v>183</v>
      </c>
      <c r="C13" s="1">
        <f t="shared" si="0"/>
        <v>1142</v>
      </c>
      <c r="D13" s="4">
        <f t="shared" si="1"/>
        <v>71.375</v>
      </c>
      <c r="E13" t="s">
        <v>35</v>
      </c>
    </row>
    <row r="14" spans="1:5">
      <c r="A14" s="7" t="s">
        <v>176</v>
      </c>
      <c r="B14" s="2" t="s">
        <v>184</v>
      </c>
      <c r="C14" s="1">
        <f t="shared" si="0"/>
        <v>1814</v>
      </c>
      <c r="D14" s="4">
        <f t="shared" si="1"/>
        <v>113.375</v>
      </c>
      <c r="E14" t="s">
        <v>35</v>
      </c>
    </row>
    <row r="15" spans="1:5">
      <c r="A15" s="7" t="s">
        <v>177</v>
      </c>
      <c r="B15" s="2" t="s">
        <v>185</v>
      </c>
      <c r="C15" s="1">
        <f t="shared" si="0"/>
        <v>1935</v>
      </c>
      <c r="D15" s="4">
        <f t="shared" si="1"/>
        <v>120.9375</v>
      </c>
      <c r="E15" t="s">
        <v>35</v>
      </c>
    </row>
    <row r="16" spans="1:5">
      <c r="A16" s="7" t="s">
        <v>178</v>
      </c>
      <c r="B16" s="2" t="s">
        <v>185</v>
      </c>
      <c r="C16" s="1">
        <f t="shared" si="0"/>
        <v>1935</v>
      </c>
      <c r="D16" s="4">
        <f t="shared" si="1"/>
        <v>120.9375</v>
      </c>
      <c r="E16" t="s">
        <v>35</v>
      </c>
    </row>
    <row r="17" spans="1:5">
      <c r="A17" s="7" t="s">
        <v>179</v>
      </c>
      <c r="B17" s="2" t="s">
        <v>185</v>
      </c>
      <c r="C17" s="1">
        <f t="shared" si="0"/>
        <v>1935</v>
      </c>
      <c r="D17" s="4">
        <f t="shared" si="1"/>
        <v>120.9375</v>
      </c>
      <c r="E17" t="s">
        <v>35</v>
      </c>
    </row>
    <row r="18" spans="1:5">
      <c r="A18" s="7" t="s">
        <v>180</v>
      </c>
      <c r="B18" s="2" t="s">
        <v>185</v>
      </c>
      <c r="C18" s="1">
        <f t="shared" si="0"/>
        <v>1935</v>
      </c>
      <c r="D18" s="4">
        <f t="shared" si="1"/>
        <v>120.9375</v>
      </c>
      <c r="E18" t="s">
        <v>35</v>
      </c>
    </row>
    <row r="19" spans="1:5">
      <c r="A19" s="7" t="s">
        <v>181</v>
      </c>
      <c r="B19" s="2" t="s">
        <v>185</v>
      </c>
      <c r="C19" s="1">
        <f t="shared" si="0"/>
        <v>1935</v>
      </c>
      <c r="D19" s="4">
        <f t="shared" si="1"/>
        <v>120.9375</v>
      </c>
      <c r="E19" t="s">
        <v>35</v>
      </c>
    </row>
    <row r="20" spans="1:5">
      <c r="B20" s="2"/>
      <c r="D20" s="4"/>
    </row>
    <row r="21" spans="1:5">
      <c r="A21" s="7" t="s">
        <v>131</v>
      </c>
      <c r="B21" s="2" t="s">
        <v>133</v>
      </c>
      <c r="C21" s="5">
        <f t="shared" si="0"/>
        <v>350000</v>
      </c>
      <c r="D21" s="6" t="s">
        <v>33</v>
      </c>
    </row>
    <row r="22" spans="1:5">
      <c r="A22" s="7" t="s">
        <v>132</v>
      </c>
      <c r="B22" s="2" t="s">
        <v>134</v>
      </c>
      <c r="C22" s="1">
        <f t="shared" si="0"/>
        <v>350</v>
      </c>
      <c r="D22" s="6" t="s">
        <v>34</v>
      </c>
    </row>
    <row r="23" spans="1:5">
      <c r="A23" s="7" t="s">
        <v>172</v>
      </c>
      <c r="B23" s="2" t="s">
        <v>173</v>
      </c>
      <c r="C23" s="1">
        <f t="shared" si="0"/>
        <v>1344</v>
      </c>
      <c r="D23" s="4">
        <f t="shared" si="1"/>
        <v>84</v>
      </c>
      <c r="E23" t="s">
        <v>35</v>
      </c>
    </row>
    <row r="25" spans="1:5">
      <c r="A25" s="7" t="s">
        <v>136</v>
      </c>
      <c r="B25" s="8">
        <v>7</v>
      </c>
      <c r="C25" s="1">
        <v>15</v>
      </c>
      <c r="D25" s="1">
        <f>B25*C25</f>
        <v>105</v>
      </c>
      <c r="E25" t="s">
        <v>169</v>
      </c>
    </row>
    <row r="26" spans="1:5">
      <c r="A26" s="7" t="s">
        <v>135</v>
      </c>
      <c r="B26" s="1">
        <f>B25</f>
        <v>7</v>
      </c>
      <c r="C26" s="1">
        <v>16</v>
      </c>
      <c r="D26" s="1">
        <f>B26*C26</f>
        <v>112</v>
      </c>
      <c r="E26" t="s">
        <v>169</v>
      </c>
    </row>
    <row r="28" spans="1:5">
      <c r="A28" s="7" t="s">
        <v>137</v>
      </c>
      <c r="B28" s="1">
        <f>B25</f>
        <v>7</v>
      </c>
      <c r="C28" s="1">
        <v>11</v>
      </c>
      <c r="D28" s="1">
        <f t="shared" ref="D28:D29" si="2">B28*C28</f>
        <v>77</v>
      </c>
      <c r="E28" t="s">
        <v>169</v>
      </c>
    </row>
    <row r="29" spans="1:5">
      <c r="A29" s="7" t="s">
        <v>138</v>
      </c>
      <c r="B29" s="1">
        <f>B25</f>
        <v>7</v>
      </c>
      <c r="C29" s="1">
        <v>10</v>
      </c>
      <c r="D29" s="1">
        <f t="shared" si="2"/>
        <v>70</v>
      </c>
      <c r="E29" t="s">
        <v>169</v>
      </c>
    </row>
    <row r="31" spans="1:5">
      <c r="A31" s="7" t="s">
        <v>141</v>
      </c>
      <c r="B31" s="9">
        <v>1</v>
      </c>
      <c r="D31" s="1">
        <f>D29+B31</f>
        <v>71</v>
      </c>
      <c r="E31" t="s">
        <v>170</v>
      </c>
    </row>
    <row r="32" spans="1:5">
      <c r="A32" s="7" t="s">
        <v>141</v>
      </c>
      <c r="B32" s="1">
        <f>B31</f>
        <v>1</v>
      </c>
      <c r="D32" s="1">
        <f>D28+B32</f>
        <v>78</v>
      </c>
      <c r="E32" t="s">
        <v>170</v>
      </c>
    </row>
    <row r="33" spans="1:5">
      <c r="A33" s="7" t="s">
        <v>141</v>
      </c>
      <c r="B33" s="1">
        <f>-B31</f>
        <v>-1</v>
      </c>
      <c r="D33" s="1">
        <f>D25+B33</f>
        <v>104</v>
      </c>
      <c r="E33" t="s">
        <v>170</v>
      </c>
    </row>
    <row r="34" spans="1:5">
      <c r="A34" s="7" t="s">
        <v>141</v>
      </c>
      <c r="B34" s="1">
        <f>-B31</f>
        <v>-1</v>
      </c>
      <c r="D34" s="1">
        <f>D26+B34</f>
        <v>111</v>
      </c>
      <c r="E34" t="s">
        <v>170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24V 450A</vt:lpstr>
      <vt:lpstr>48V 275A</vt:lpstr>
      <vt:lpstr>48V 350A</vt:lpstr>
      <vt:lpstr>48V 450A</vt:lpstr>
      <vt:lpstr>48V 650A</vt:lpstr>
      <vt:lpstr>60V 350A</vt:lpstr>
      <vt:lpstr>72V 350A</vt:lpstr>
      <vt:lpstr>72V 550A</vt:lpstr>
      <vt:lpstr>84V 350A</vt:lpstr>
      <vt:lpstr>96V 550A</vt:lpstr>
      <vt:lpstr>110V 300A 96V</vt:lpstr>
      <vt:lpstr>110V 300A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2019-06-12T13:30:23Z</dcterms:modified>
</cp:coreProperties>
</file>