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zequ\Desktop\"/>
    </mc:Choice>
  </mc:AlternateContent>
  <xr:revisionPtr revIDLastSave="0" documentId="13_ncr:1_{5B483F84-8E63-43F0-877E-AA8F4BB3C234}" xr6:coauthVersionLast="47" xr6:coauthVersionMax="47" xr10:uidLastSave="{00000000-0000-0000-0000-000000000000}"/>
  <bookViews>
    <workbookView xWindow="-120" yWindow="-120" windowWidth="20730" windowHeight="11160" xr2:uid="{8C68CFF0-770E-4360-87C5-6A73D9E6997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25" i="1" l="1"/>
  <c r="N25" i="1"/>
  <c r="N33" i="1" s="1"/>
  <c r="Y25" i="1"/>
  <c r="W25" i="1"/>
  <c r="U25" i="1"/>
  <c r="S25" i="1"/>
  <c r="Q25" i="1"/>
  <c r="O25" i="1"/>
  <c r="M25" i="1"/>
  <c r="K25" i="1"/>
  <c r="I25" i="1"/>
  <c r="G25" i="1"/>
  <c r="E25" i="1"/>
  <c r="C25" i="1"/>
  <c r="X25" i="1"/>
  <c r="V25" i="1"/>
  <c r="T25" i="1"/>
  <c r="R25" i="1"/>
  <c r="R33" i="1" s="1"/>
  <c r="P25" i="1"/>
  <c r="P33" i="1" s="1"/>
  <c r="L25" i="1"/>
  <c r="J25" i="1"/>
  <c r="H25" i="1"/>
  <c r="H33" i="1" s="1"/>
  <c r="F25" i="1"/>
  <c r="D25" i="1"/>
  <c r="Y9" i="1"/>
  <c r="W9" i="1"/>
  <c r="U9" i="1"/>
  <c r="S9" i="1"/>
  <c r="Q9" i="1"/>
  <c r="O9" i="1"/>
  <c r="M9" i="1"/>
  <c r="K9" i="1"/>
  <c r="I9" i="1"/>
  <c r="G9" i="1"/>
  <c r="E9" i="1"/>
  <c r="X9" i="1"/>
  <c r="V9" i="1"/>
  <c r="T9" i="1"/>
  <c r="T10" i="1" s="1"/>
  <c r="R9" i="1"/>
  <c r="P9" i="1"/>
  <c r="N9" i="1"/>
  <c r="L9" i="1"/>
  <c r="J9" i="1"/>
  <c r="H9" i="1"/>
  <c r="F9" i="1"/>
  <c r="D9" i="1"/>
  <c r="B9" i="1"/>
  <c r="D33" i="1" l="1"/>
  <c r="L33" i="1"/>
  <c r="V33" i="1"/>
  <c r="V26" i="1"/>
  <c r="Z10" i="1"/>
  <c r="X33" i="1"/>
  <c r="V10" i="1"/>
  <c r="J33" i="1"/>
  <c r="T33" i="1"/>
  <c r="B26" i="1"/>
  <c r="X26" i="1"/>
  <c r="T26" i="1"/>
  <c r="R26" i="1"/>
  <c r="P26" i="1"/>
  <c r="L26" i="1"/>
  <c r="J26" i="1"/>
  <c r="H26" i="1"/>
  <c r="F26" i="1"/>
  <c r="F33" i="1" s="1"/>
  <c r="Z26" i="1"/>
  <c r="Z33" i="1" s="1"/>
  <c r="N26" i="1"/>
  <c r="B33" i="1"/>
  <c r="X10" i="1"/>
  <c r="J10" i="1"/>
  <c r="L10" i="1"/>
  <c r="F10" i="1"/>
  <c r="P10" i="1"/>
  <c r="H10" i="1"/>
  <c r="R10" i="1"/>
  <c r="N10" i="1"/>
  <c r="B10" i="1"/>
  <c r="D10" i="1"/>
  <c r="D26" i="1"/>
</calcChain>
</file>

<file path=xl/sharedStrings.xml><?xml version="1.0" encoding="utf-8"?>
<sst xmlns="http://schemas.openxmlformats.org/spreadsheetml/2006/main" count="107" uniqueCount="34">
  <si>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</si>
  <si>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</si>
  <si>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</si>
  <si>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</si>
  <si>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</si>
  <si>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</si>
  <si>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</si>
  <si>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</si>
  <si>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</si>
  <si>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</si>
  <si>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</si>
  <si>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</si>
  <si>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Cartão Kallan</t>
  </si>
  <si>
    <t>Cartão Besni</t>
  </si>
  <si>
    <t>Cartão Torra</t>
  </si>
  <si>
    <t xml:space="preserve">Cartão Pernanbucana </t>
  </si>
  <si>
    <t>CARTÕES</t>
  </si>
  <si>
    <t>OUTROS GASTOS</t>
  </si>
  <si>
    <t>Emprestimo Mãe</t>
  </si>
  <si>
    <t>Casas bahia</t>
  </si>
  <si>
    <t>Faculdade</t>
  </si>
  <si>
    <t>Academia</t>
  </si>
  <si>
    <t>Spotfy</t>
  </si>
  <si>
    <t>Prime video</t>
  </si>
  <si>
    <t>Tim</t>
  </si>
  <si>
    <t>Internet</t>
  </si>
  <si>
    <t>-</t>
  </si>
  <si>
    <t>Emprestimo Nubank</t>
  </si>
  <si>
    <t xml:space="preserve">Cartão Nubank </t>
  </si>
  <si>
    <t>SALDO DEVEDOR</t>
  </si>
  <si>
    <t>VALOR TOTAL DIVIDA</t>
  </si>
  <si>
    <t>TOTAL DIVIDA ANUAL</t>
  </si>
  <si>
    <t>Valor pago</t>
  </si>
  <si>
    <t>SOMA TOTAL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</si>
</sst>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44" fontId="5" fillId="2" borderId="2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Border="1"/>
    <xf numFmtId="44" fontId="4" fillId="0" borderId="0" xfId="1" applyFont="1" applyBorder="1" applyAlignment="1">
      <alignment horizontal="center" vertical="center"/>
    </xf>
    <xf numFmtId="44" fontId="4" fillId="0" borderId="9" xfId="1" applyFont="1" applyBorder="1"/>
    <xf numFmtId="44" fontId="4" fillId="0" borderId="0" xfId="1" applyFont="1"/>
    <xf numFmtId="44" fontId="3" fillId="4" borderId="2" xfId="1" applyFont="1" applyFill="1" applyBorder="1"/>
    <xf numFmtId="44" fontId="4" fillId="0" borderId="2" xfId="1" applyFont="1" applyBorder="1"/>
    <xf numFmtId="44" fontId="4" fillId="0" borderId="5" xfId="1" applyFont="1" applyBorder="1"/>
    <xf numFmtId="44" fontId="4" fillId="0" borderId="6" xfId="1" applyFont="1" applyBorder="1"/>
    <xf numFmtId="44" fontId="6" fillId="0" borderId="11" xfId="1" applyFont="1" applyBorder="1" applyAlignment="1"/>
    <xf numFmtId="0" fontId="5" fillId="2" borderId="7" xfId="0" applyFont="1" applyFill="1" applyBorder="1" applyAlignment="1">
      <alignment horizontal="center"/>
    </xf>
    <xf numFmtId="44" fontId="5" fillId="2" borderId="2" xfId="1" applyFont="1" applyFill="1" applyBorder="1" applyAlignment="1">
      <alignment horizontal="center"/>
    </xf>
    <xf numFmtId="44" fontId="4" fillId="0" borderId="0" xfId="1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44" fontId="4" fillId="0" borderId="9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4" fontId="4" fillId="0" borderId="3" xfId="1" applyFont="1" applyBorder="1"/>
    <xf numFmtId="44" fontId="4" fillId="0" borderId="14" xfId="1" applyFont="1" applyBorder="1"/>
    <xf numFmtId="0" fontId="7" fillId="0" borderId="0" xfId="0" applyFont="1" applyAlignment="1">
      <alignment horizontal="center" vertical="center"/>
    </xf>
    <xf numFmtId="44" fontId="7" fillId="0" borderId="0" xfId="1" applyFont="1"/>
    <xf numFmtId="44" fontId="8" fillId="2" borderId="2" xfId="1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44" fontId="4" fillId="0" borderId="15" xfId="1" applyFont="1" applyBorder="1"/>
    <xf numFmtId="44" fontId="4" fillId="5" borderId="0" xfId="1" applyFont="1" applyFill="1" applyBorder="1"/>
    <xf numFmtId="44" fontId="4" fillId="5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5B09-105C-4614-98C8-78D2E83439D3}">
  <dimension ref="A1:Z33"/>
  <sheetViews>
    <sheetView tabSelected="1" zoomScale="90" zoomScaleNormal="90" workbookViewId="0">
      <selection activeCell="D21" sqref="D21"/>
    </sheetView>
  </sheetViews>
  <sheetFormatPr defaultColWidth="8.7109375" defaultRowHeight="15" x14ac:dyDescent="0.25"/>
  <cols>
    <col min="1" max="1" width="19" style="8" bestFit="1" customWidth="1"/>
    <col min="2" max="2" width="12.85546875" style="12" bestFit="1" customWidth="1"/>
    <col min="3" max="3" width="11.5703125" style="12" bestFit="1" customWidth="1"/>
    <col min="4" max="4" width="12.5703125" style="12" customWidth="1"/>
    <col min="5" max="5" width="11.85546875" style="12" customWidth="1"/>
    <col min="6" max="6" width="12.28515625" style="12" customWidth="1"/>
    <col min="7" max="7" width="10.28515625" style="12" customWidth="1"/>
    <col min="8" max="8" width="12.140625" style="12" customWidth="1"/>
    <col min="9" max="9" width="9.85546875" style="12" customWidth="1"/>
    <col min="10" max="10" width="13.140625" style="12" customWidth="1"/>
    <col min="11" max="11" width="10.140625" style="12" bestFit="1" customWidth="1"/>
    <col min="12" max="12" width="13.140625" style="12" customWidth="1"/>
    <col min="13" max="13" width="12.42578125" style="12" customWidth="1"/>
    <col min="14" max="14" width="13" style="12" customWidth="1"/>
    <col min="15" max="15" width="10.85546875" style="12" customWidth="1"/>
    <col min="16" max="16" width="11.7109375" style="12" customWidth="1"/>
    <col min="17" max="17" width="12.140625" style="12" customWidth="1"/>
    <col min="18" max="18" width="12.42578125" style="12" customWidth="1"/>
    <col min="19" max="19" width="11.140625" style="12" customWidth="1"/>
    <col min="20" max="20" width="12.85546875" style="12" customWidth="1"/>
    <col min="21" max="21" width="11" style="12" customWidth="1"/>
    <col min="22" max="22" width="14.140625" style="12" customWidth="1"/>
    <col min="23" max="23" width="11" style="12" customWidth="1"/>
    <col min="24" max="24" width="13.140625" style="12" customWidth="1"/>
    <col min="25" max="25" width="9.28515625" style="12" bestFit="1" customWidth="1"/>
    <col min="26" max="26" width="19.5703125" style="12" customWidth="1"/>
    <col min="27" max="16384" width="8.7109375" style="12"/>
  </cols>
  <sheetData>
    <row r="1" spans="1:26" s="8" customFormat="1" x14ac:dyDescent="0.25">
      <c r="A1" s="4" t="s">
        <v>16</v>
      </c>
      <c r="B1" s="5" t="s">
        <v>0</v>
      </c>
      <c r="C1" s="6" t="s">
        <v>32</v>
      </c>
      <c r="D1" s="5" t="s">
        <v>1</v>
      </c>
      <c r="E1" s="6" t="s">
        <v>32</v>
      </c>
      <c r="F1" s="5" t="s">
        <v>2</v>
      </c>
      <c r="G1" s="6" t="s">
        <v>32</v>
      </c>
      <c r="H1" s="5" t="s">
        <v>3</v>
      </c>
      <c r="I1" s="6" t="s">
        <v>32</v>
      </c>
      <c r="J1" s="5" t="s">
        <v>4</v>
      </c>
      <c r="K1" s="6" t="s">
        <v>32</v>
      </c>
      <c r="L1" s="5" t="s">
        <v>5</v>
      </c>
      <c r="M1" s="6" t="s">
        <v>32</v>
      </c>
      <c r="N1" s="5" t="s">
        <v>6</v>
      </c>
      <c r="O1" s="6" t="s">
        <v>32</v>
      </c>
      <c r="P1" s="6" t="s">
        <v>7</v>
      </c>
      <c r="Q1" s="6" t="s">
        <v>32</v>
      </c>
      <c r="R1" s="6" t="s">
        <v>8</v>
      </c>
      <c r="S1" s="6" t="s">
        <v>32</v>
      </c>
      <c r="T1" s="6" t="s">
        <v>9</v>
      </c>
      <c r="U1" s="6" t="s">
        <v>32</v>
      </c>
      <c r="V1" s="6" t="s">
        <v>10</v>
      </c>
      <c r="W1" s="6" t="s">
        <v>32</v>
      </c>
      <c r="X1" s="6" t="s">
        <v>11</v>
      </c>
      <c r="Y1" s="6" t="s">
        <v>32</v>
      </c>
      <c r="Z1" s="7" t="s">
        <v>31</v>
      </c>
    </row>
    <row r="2" spans="1:26" x14ac:dyDescent="0.25">
      <c r="A2" s="3" t="s">
        <v>12</v>
      </c>
      <c r="B2" s="9">
        <v>0</v>
      </c>
      <c r="C2" s="10" t="s">
        <v>26</v>
      </c>
      <c r="D2" s="9">
        <v>130</v>
      </c>
      <c r="E2" s="9"/>
      <c r="F2" s="9">
        <v>130.58000000000001</v>
      </c>
      <c r="G2" s="9"/>
      <c r="H2" s="9">
        <v>130.58000000000001</v>
      </c>
      <c r="I2" s="9"/>
      <c r="J2" s="9">
        <v>130.58000000000001</v>
      </c>
      <c r="K2" s="9"/>
      <c r="L2" s="9">
        <v>130.58000000000001</v>
      </c>
      <c r="M2" s="9"/>
      <c r="N2" s="9">
        <v>130.58000000000001</v>
      </c>
      <c r="O2" s="9"/>
      <c r="P2" s="9">
        <v>130.58000000000001</v>
      </c>
      <c r="Q2" s="9"/>
      <c r="R2" s="9"/>
      <c r="S2" s="9"/>
      <c r="T2" s="9"/>
      <c r="U2" s="9"/>
      <c r="V2" s="9"/>
      <c r="W2" s="9"/>
      <c r="X2" s="9"/>
      <c r="Y2" s="9"/>
      <c r="Z2" s="11"/>
    </row>
    <row r="3" spans="1:26" x14ac:dyDescent="0.25">
      <c r="A3" s="3" t="s">
        <v>13</v>
      </c>
      <c r="B3" s="9">
        <v>85.78</v>
      </c>
      <c r="C3" s="9">
        <v>85.78</v>
      </c>
      <c r="D3" s="9">
        <v>85.78</v>
      </c>
      <c r="E3" s="9"/>
      <c r="F3" s="9">
        <v>85.78</v>
      </c>
      <c r="G3" s="9"/>
      <c r="H3" s="9">
        <v>85.78</v>
      </c>
      <c r="I3" s="9"/>
      <c r="J3" s="9">
        <v>85.78</v>
      </c>
      <c r="K3" s="9"/>
      <c r="L3" s="10" t="s">
        <v>26</v>
      </c>
      <c r="M3" s="9"/>
      <c r="N3" s="10" t="s">
        <v>26</v>
      </c>
      <c r="O3" s="9"/>
      <c r="P3" s="10" t="s">
        <v>26</v>
      </c>
      <c r="Q3" s="9"/>
      <c r="R3" s="10" t="s">
        <v>26</v>
      </c>
      <c r="S3" s="9"/>
      <c r="T3" s="10" t="s">
        <v>26</v>
      </c>
      <c r="U3" s="9"/>
      <c r="V3" s="10" t="s">
        <v>26</v>
      </c>
      <c r="W3" s="9"/>
      <c r="X3" s="10" t="s">
        <v>26</v>
      </c>
      <c r="Y3" s="9"/>
      <c r="Z3" s="11"/>
    </row>
    <row r="4" spans="1:26" x14ac:dyDescent="0.25">
      <c r="A4" s="3" t="s">
        <v>14</v>
      </c>
      <c r="B4" s="9">
        <v>90.3</v>
      </c>
      <c r="C4" s="9">
        <v>90.3</v>
      </c>
      <c r="D4" s="9">
        <v>7.02</v>
      </c>
      <c r="E4" s="9"/>
      <c r="F4" s="10" t="s">
        <v>26</v>
      </c>
      <c r="G4" s="9"/>
      <c r="H4" s="10" t="s">
        <v>26</v>
      </c>
      <c r="I4" s="9"/>
      <c r="J4" s="10" t="s">
        <v>26</v>
      </c>
      <c r="K4" s="9"/>
      <c r="L4" s="10" t="s">
        <v>26</v>
      </c>
      <c r="M4" s="9"/>
      <c r="N4" s="10" t="s">
        <v>26</v>
      </c>
      <c r="O4" s="9"/>
      <c r="P4" s="10" t="s">
        <v>26</v>
      </c>
      <c r="Q4" s="9"/>
      <c r="R4" s="10" t="s">
        <v>26</v>
      </c>
      <c r="S4" s="9"/>
      <c r="T4" s="10" t="s">
        <v>26</v>
      </c>
      <c r="U4" s="9"/>
      <c r="V4" s="10" t="s">
        <v>26</v>
      </c>
      <c r="W4" s="9"/>
      <c r="X4" s="10" t="s">
        <v>26</v>
      </c>
      <c r="Y4" s="9"/>
      <c r="Z4" s="11"/>
    </row>
    <row r="5" spans="1:26" x14ac:dyDescent="0.25">
      <c r="A5" s="3" t="s">
        <v>15</v>
      </c>
      <c r="B5" s="9">
        <v>1311.71</v>
      </c>
      <c r="C5" s="9"/>
      <c r="D5" s="9">
        <v>496.35</v>
      </c>
      <c r="E5" s="9"/>
      <c r="F5" s="9">
        <v>99.35</v>
      </c>
      <c r="G5" s="9"/>
      <c r="H5" s="9">
        <v>99.35</v>
      </c>
      <c r="I5" s="9"/>
      <c r="J5" s="9">
        <v>99.35</v>
      </c>
      <c r="K5" s="9"/>
      <c r="L5" s="9">
        <v>99.35</v>
      </c>
      <c r="M5" s="9"/>
      <c r="N5" s="9">
        <v>99.35</v>
      </c>
      <c r="O5" s="9"/>
      <c r="P5" s="10" t="s">
        <v>26</v>
      </c>
      <c r="Q5" s="9"/>
      <c r="R5" s="10" t="s">
        <v>26</v>
      </c>
      <c r="S5" s="9"/>
      <c r="T5" s="10" t="s">
        <v>26</v>
      </c>
      <c r="U5" s="9"/>
      <c r="V5" s="10" t="s">
        <v>26</v>
      </c>
      <c r="W5" s="9"/>
      <c r="X5" s="10" t="s">
        <v>26</v>
      </c>
      <c r="Y5" s="9"/>
      <c r="Z5" s="11"/>
    </row>
    <row r="6" spans="1:26" x14ac:dyDescent="0.25">
      <c r="A6" s="3" t="s">
        <v>28</v>
      </c>
      <c r="B6" s="9">
        <v>206.33</v>
      </c>
      <c r="C6" s="9">
        <v>206.33</v>
      </c>
      <c r="D6" s="9">
        <v>195</v>
      </c>
      <c r="E6" s="9"/>
      <c r="F6" s="9">
        <v>195</v>
      </c>
      <c r="G6" s="9"/>
      <c r="H6" s="9">
        <v>195</v>
      </c>
      <c r="I6" s="9"/>
      <c r="J6" s="9">
        <v>195</v>
      </c>
      <c r="K6" s="9"/>
      <c r="L6" s="9">
        <v>195</v>
      </c>
      <c r="M6" s="9"/>
      <c r="N6" s="9">
        <v>195</v>
      </c>
      <c r="O6" s="9"/>
      <c r="P6" s="9">
        <v>195</v>
      </c>
      <c r="Q6" s="9"/>
      <c r="R6" s="9"/>
      <c r="S6" s="9"/>
      <c r="T6" s="9"/>
      <c r="U6" s="9"/>
      <c r="V6" s="9"/>
      <c r="W6" s="9"/>
      <c r="X6" s="9"/>
      <c r="Y6" s="9"/>
      <c r="Z6" s="11"/>
    </row>
    <row r="7" spans="1:26" x14ac:dyDescent="0.25">
      <c r="A7" s="3"/>
      <c r="B7" s="9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1"/>
    </row>
    <row r="8" spans="1:26" ht="15.75" thickBot="1" x14ac:dyDescent="0.3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/>
    </row>
    <row r="9" spans="1:26" ht="15.75" thickBot="1" x14ac:dyDescent="0.3">
      <c r="A9" s="1" t="s">
        <v>30</v>
      </c>
      <c r="B9" s="13">
        <f>SUM(B2:B8)</f>
        <v>1694.12</v>
      </c>
      <c r="C9" s="14">
        <f>SUM(C2:C8)</f>
        <v>382.40999999999997</v>
      </c>
      <c r="D9" s="13">
        <f>SUM(D2:D8)</f>
        <v>914.15000000000009</v>
      </c>
      <c r="E9" s="14">
        <f>SUM(E2:E8)</f>
        <v>0</v>
      </c>
      <c r="F9" s="13">
        <f>SUM(F2:F7)</f>
        <v>510.71000000000004</v>
      </c>
      <c r="G9" s="14">
        <f t="shared" ref="G9:Y9" si="0">SUM(G2:G8)</f>
        <v>0</v>
      </c>
      <c r="H9" s="13">
        <f t="shared" si="0"/>
        <v>510.71000000000004</v>
      </c>
      <c r="I9" s="14">
        <f t="shared" si="0"/>
        <v>0</v>
      </c>
      <c r="J9" s="13">
        <f t="shared" si="0"/>
        <v>510.71000000000004</v>
      </c>
      <c r="K9" s="14">
        <f t="shared" si="0"/>
        <v>0</v>
      </c>
      <c r="L9" s="13">
        <f t="shared" si="0"/>
        <v>424.93</v>
      </c>
      <c r="M9" s="14">
        <f t="shared" si="0"/>
        <v>0</v>
      </c>
      <c r="N9" s="13">
        <f t="shared" si="0"/>
        <v>424.93</v>
      </c>
      <c r="O9" s="14">
        <f t="shared" si="0"/>
        <v>0</v>
      </c>
      <c r="P9" s="13">
        <f t="shared" si="0"/>
        <v>325.58000000000004</v>
      </c>
      <c r="Q9" s="14">
        <f t="shared" si="0"/>
        <v>0</v>
      </c>
      <c r="R9" s="13">
        <f t="shared" si="0"/>
        <v>0</v>
      </c>
      <c r="S9" s="14">
        <f t="shared" si="0"/>
        <v>0</v>
      </c>
      <c r="T9" s="13">
        <f t="shared" si="0"/>
        <v>0</v>
      </c>
      <c r="U9" s="14">
        <f t="shared" si="0"/>
        <v>0</v>
      </c>
      <c r="V9" s="13">
        <f t="shared" si="0"/>
        <v>0</v>
      </c>
      <c r="W9" s="14">
        <f t="shared" si="0"/>
        <v>0</v>
      </c>
      <c r="X9" s="13">
        <f t="shared" si="0"/>
        <v>0</v>
      </c>
      <c r="Y9" s="14">
        <f t="shared" si="0"/>
        <v>0</v>
      </c>
    </row>
    <row r="10" spans="1:26" ht="16.5" thickBot="1" x14ac:dyDescent="0.3">
      <c r="A10" s="2" t="s">
        <v>29</v>
      </c>
      <c r="B10" s="15">
        <f>B9-C9</f>
        <v>1311.71</v>
      </c>
      <c r="C10" s="15"/>
      <c r="D10" s="15">
        <f>SUM(D9-E9)</f>
        <v>914.15000000000009</v>
      </c>
      <c r="E10" s="15"/>
      <c r="F10" s="15">
        <f>SUM(F9-G9)</f>
        <v>510.71000000000004</v>
      </c>
      <c r="G10" s="15"/>
      <c r="H10" s="15">
        <f>SUM(H9-I9)</f>
        <v>510.71000000000004</v>
      </c>
      <c r="I10" s="15"/>
      <c r="J10" s="15">
        <f>SUM(J9-K9)</f>
        <v>510.71000000000004</v>
      </c>
      <c r="K10" s="15"/>
      <c r="L10" s="15">
        <f>SUM(L9-M9)</f>
        <v>424.93</v>
      </c>
      <c r="M10" s="15"/>
      <c r="N10" s="15">
        <f>SUM(N9-O9)</f>
        <v>424.93</v>
      </c>
      <c r="O10" s="15"/>
      <c r="P10" s="15">
        <f>SUM(P9-Q9)</f>
        <v>325.58000000000004</v>
      </c>
      <c r="Q10" s="15"/>
      <c r="R10" s="15">
        <f>SUM(R9-S9)</f>
        <v>0</v>
      </c>
      <c r="S10" s="15"/>
      <c r="T10" s="15">
        <f>SUM(T9-U9)</f>
        <v>0</v>
      </c>
      <c r="U10" s="15"/>
      <c r="V10" s="15">
        <f>SUM(V9-W9)</f>
        <v>0</v>
      </c>
      <c r="W10" s="15"/>
      <c r="X10" s="16">
        <f>SUM(X9-Y9)</f>
        <v>0</v>
      </c>
      <c r="Y10" s="15"/>
      <c r="Z10" s="17">
        <f>SUM(B9+D9+F9+H9+J9+L9+N9+P9+R9+R9+T9+V9+X9)</f>
        <v>5315.84</v>
      </c>
    </row>
    <row r="12" spans="1:26" ht="15.75" thickBot="1" x14ac:dyDescent="0.3"/>
    <row r="13" spans="1:26" s="20" customFormat="1" x14ac:dyDescent="0.25">
      <c r="A13" s="18" t="s">
        <v>17</v>
      </c>
      <c r="B13" s="19" t="s">
        <v>0</v>
      </c>
      <c r="C13" s="19"/>
      <c r="D13" s="19" t="s">
        <v>1</v>
      </c>
      <c r="E13" s="19"/>
      <c r="F13" s="19" t="s">
        <v>2</v>
      </c>
      <c r="G13" s="19"/>
      <c r="H13" s="19" t="s">
        <v>3</v>
      </c>
      <c r="I13" s="19"/>
      <c r="J13" s="19" t="s">
        <v>4</v>
      </c>
      <c r="K13" s="19"/>
      <c r="L13" s="19" t="s">
        <v>5</v>
      </c>
      <c r="M13" s="19"/>
      <c r="N13" s="19" t="s">
        <v>6</v>
      </c>
      <c r="O13" s="19"/>
      <c r="P13" s="19" t="s">
        <v>7</v>
      </c>
      <c r="Q13" s="19"/>
      <c r="R13" s="19" t="s">
        <v>8</v>
      </c>
      <c r="S13" s="19"/>
      <c r="T13" s="19" t="s">
        <v>9</v>
      </c>
      <c r="U13" s="19"/>
      <c r="V13" s="19" t="s">
        <v>10</v>
      </c>
      <c r="W13" s="19"/>
      <c r="X13" s="19" t="s">
        <v>11</v>
      </c>
      <c r="Y13" s="19"/>
      <c r="Z13" s="7" t="s">
        <v>31</v>
      </c>
    </row>
    <row r="14" spans="1:26" x14ac:dyDescent="0.25">
      <c r="A14" s="21" t="s">
        <v>27</v>
      </c>
      <c r="B14" s="10" t="s">
        <v>26</v>
      </c>
      <c r="C14" s="31"/>
      <c r="D14" s="9">
        <v>175.36</v>
      </c>
      <c r="E14" s="31">
        <v>80</v>
      </c>
      <c r="F14" s="9">
        <v>175.36</v>
      </c>
      <c r="G14" s="31"/>
      <c r="H14" s="9">
        <v>175.36</v>
      </c>
      <c r="I14" s="31"/>
      <c r="J14" s="9">
        <v>175.36</v>
      </c>
      <c r="K14" s="31"/>
      <c r="L14" s="9">
        <v>175.36</v>
      </c>
      <c r="M14" s="31"/>
      <c r="N14" s="9">
        <v>175.36</v>
      </c>
      <c r="O14" s="31"/>
      <c r="P14" s="9">
        <v>175.36</v>
      </c>
      <c r="Q14" s="31"/>
      <c r="R14" s="9">
        <v>175.36</v>
      </c>
      <c r="S14" s="31"/>
      <c r="T14" s="9">
        <v>175.36</v>
      </c>
      <c r="U14" s="31"/>
      <c r="V14" s="9">
        <v>175.36</v>
      </c>
      <c r="W14" s="31"/>
      <c r="X14" s="9">
        <v>175.36</v>
      </c>
      <c r="Y14" s="9"/>
      <c r="Z14" s="11"/>
    </row>
    <row r="15" spans="1:26" x14ac:dyDescent="0.25">
      <c r="A15" s="21" t="s">
        <v>18</v>
      </c>
      <c r="B15" s="10">
        <v>182</v>
      </c>
      <c r="C15" s="32">
        <v>182</v>
      </c>
      <c r="D15" s="10">
        <v>182</v>
      </c>
      <c r="E15" s="32">
        <v>92</v>
      </c>
      <c r="F15" s="10" t="s">
        <v>26</v>
      </c>
      <c r="G15" s="32"/>
      <c r="H15" s="10" t="s">
        <v>26</v>
      </c>
      <c r="I15" s="32"/>
      <c r="J15" s="10" t="s">
        <v>26</v>
      </c>
      <c r="K15" s="32"/>
      <c r="L15" s="10" t="s">
        <v>26</v>
      </c>
      <c r="M15" s="32"/>
      <c r="N15" s="10" t="s">
        <v>26</v>
      </c>
      <c r="O15" s="32"/>
      <c r="P15" s="10" t="s">
        <v>26</v>
      </c>
      <c r="Q15" s="32"/>
      <c r="R15" s="10" t="s">
        <v>26</v>
      </c>
      <c r="S15" s="32"/>
      <c r="T15" s="10" t="s">
        <v>26</v>
      </c>
      <c r="U15" s="32"/>
      <c r="V15" s="10" t="s">
        <v>26</v>
      </c>
      <c r="W15" s="32"/>
      <c r="X15" s="10" t="s">
        <v>26</v>
      </c>
      <c r="Y15" s="10"/>
      <c r="Z15" s="22"/>
    </row>
    <row r="16" spans="1:26" x14ac:dyDescent="0.25">
      <c r="A16" s="21" t="s">
        <v>19</v>
      </c>
      <c r="B16" s="9">
        <v>71</v>
      </c>
      <c r="C16" s="31">
        <v>71</v>
      </c>
      <c r="D16" s="9">
        <v>71</v>
      </c>
      <c r="E16" s="31"/>
      <c r="F16" s="9">
        <v>71</v>
      </c>
      <c r="G16" s="31"/>
      <c r="H16" s="9">
        <v>71</v>
      </c>
      <c r="I16" s="31"/>
      <c r="J16" s="9">
        <v>71</v>
      </c>
      <c r="K16" s="31"/>
      <c r="L16" s="9">
        <v>71</v>
      </c>
      <c r="M16" s="31"/>
      <c r="N16" s="9">
        <v>71</v>
      </c>
      <c r="O16" s="31"/>
      <c r="P16" s="9"/>
      <c r="Q16" s="31"/>
      <c r="R16" s="9"/>
      <c r="S16" s="31"/>
      <c r="T16" s="9"/>
      <c r="U16" s="31"/>
      <c r="V16" s="9"/>
      <c r="W16" s="31"/>
      <c r="X16" s="9"/>
      <c r="Y16" s="9"/>
      <c r="Z16" s="11"/>
    </row>
    <row r="17" spans="1:26" x14ac:dyDescent="0.25">
      <c r="A17" s="21" t="s">
        <v>20</v>
      </c>
      <c r="B17" s="9">
        <v>161.11000000000001</v>
      </c>
      <c r="C17" s="31">
        <v>161.11000000000001</v>
      </c>
      <c r="D17" s="9">
        <v>161.11000000000001</v>
      </c>
      <c r="E17" s="31"/>
      <c r="F17" s="9">
        <v>161.11000000000001</v>
      </c>
      <c r="G17" s="31"/>
      <c r="H17" s="9">
        <v>161.11000000000001</v>
      </c>
      <c r="I17" s="31"/>
      <c r="J17" s="9">
        <v>161.11000000000001</v>
      </c>
      <c r="K17" s="31"/>
      <c r="L17" s="9">
        <v>161.11000000000001</v>
      </c>
      <c r="M17" s="31"/>
      <c r="N17" s="9">
        <v>161.11000000000001</v>
      </c>
      <c r="O17" s="31"/>
      <c r="P17" s="9">
        <v>161.11000000000001</v>
      </c>
      <c r="Q17" s="31"/>
      <c r="R17" s="9">
        <v>161.11000000000001</v>
      </c>
      <c r="S17" s="31"/>
      <c r="T17" s="9">
        <v>161.11000000000001</v>
      </c>
      <c r="U17" s="31"/>
      <c r="V17" s="9">
        <v>161.11000000000001</v>
      </c>
      <c r="W17" s="31"/>
      <c r="X17" s="9">
        <v>161.11000000000001</v>
      </c>
      <c r="Y17" s="9"/>
      <c r="Z17" s="11"/>
    </row>
    <row r="18" spans="1:26" x14ac:dyDescent="0.25">
      <c r="A18" s="21" t="s">
        <v>21</v>
      </c>
      <c r="B18" s="9">
        <v>139.9</v>
      </c>
      <c r="C18" s="31">
        <v>139.9</v>
      </c>
      <c r="D18" s="9">
        <v>139.9</v>
      </c>
      <c r="E18" s="31">
        <v>50</v>
      </c>
      <c r="F18" s="9">
        <v>139.9</v>
      </c>
      <c r="G18" s="31"/>
      <c r="H18" s="9">
        <v>139.9</v>
      </c>
      <c r="I18" s="31"/>
      <c r="J18" s="9">
        <v>139.9</v>
      </c>
      <c r="K18" s="31"/>
      <c r="L18" s="9">
        <v>139.9</v>
      </c>
      <c r="M18" s="31"/>
      <c r="N18" s="9">
        <v>139.9</v>
      </c>
      <c r="O18" s="31"/>
      <c r="P18" s="9">
        <v>139.9</v>
      </c>
      <c r="Q18" s="31"/>
      <c r="R18" s="9">
        <v>139.9</v>
      </c>
      <c r="S18" s="31"/>
      <c r="T18" s="9">
        <v>139.9</v>
      </c>
      <c r="U18" s="31"/>
      <c r="V18" s="9">
        <v>139.9</v>
      </c>
      <c r="W18" s="31"/>
      <c r="X18" s="9">
        <v>139.9</v>
      </c>
      <c r="Y18" s="9"/>
      <c r="Z18" s="11"/>
    </row>
    <row r="19" spans="1:26" x14ac:dyDescent="0.25">
      <c r="A19" s="21" t="s">
        <v>22</v>
      </c>
      <c r="B19" s="9">
        <v>21.9</v>
      </c>
      <c r="C19" s="31">
        <v>21.9</v>
      </c>
      <c r="D19" s="9">
        <v>21.9</v>
      </c>
      <c r="E19" s="31">
        <v>21.9</v>
      </c>
      <c r="F19" s="9">
        <v>21.9</v>
      </c>
      <c r="G19" s="31"/>
      <c r="H19" s="9">
        <v>21.9</v>
      </c>
      <c r="I19" s="31"/>
      <c r="J19" s="9">
        <v>21.9</v>
      </c>
      <c r="K19" s="31"/>
      <c r="L19" s="9">
        <v>21.9</v>
      </c>
      <c r="M19" s="31"/>
      <c r="N19" s="9">
        <v>21.9</v>
      </c>
      <c r="O19" s="31"/>
      <c r="P19" s="9">
        <v>21.9</v>
      </c>
      <c r="Q19" s="31"/>
      <c r="R19" s="9">
        <v>21.9</v>
      </c>
      <c r="S19" s="31"/>
      <c r="T19" s="9">
        <v>21.9</v>
      </c>
      <c r="U19" s="31"/>
      <c r="V19" s="9">
        <v>21.9</v>
      </c>
      <c r="W19" s="31"/>
      <c r="X19" s="9">
        <v>21.9</v>
      </c>
      <c r="Y19" s="9"/>
      <c r="Z19" s="11"/>
    </row>
    <row r="20" spans="1:26" x14ac:dyDescent="0.25">
      <c r="A20" s="21" t="s">
        <v>23</v>
      </c>
      <c r="B20" s="9">
        <v>19.899999999999999</v>
      </c>
      <c r="C20" s="31">
        <v>19.899999999999999</v>
      </c>
      <c r="D20" s="9" t="s">
        <v>26</v>
      </c>
      <c r="E20" s="31"/>
      <c r="F20" s="9">
        <v>19.899999999999999</v>
      </c>
      <c r="G20" s="31"/>
      <c r="H20" s="9">
        <v>19.899999999999999</v>
      </c>
      <c r="I20" s="31"/>
      <c r="J20" s="9">
        <v>19.899999999999999</v>
      </c>
      <c r="K20" s="31"/>
      <c r="L20" s="9">
        <v>19.899999999999999</v>
      </c>
      <c r="M20" s="31"/>
      <c r="N20" s="9">
        <v>19.899999999999999</v>
      </c>
      <c r="O20" s="31"/>
      <c r="P20" s="9">
        <v>19.899999999999999</v>
      </c>
      <c r="Q20" s="31"/>
      <c r="R20" s="9">
        <v>19.899999999999999</v>
      </c>
      <c r="S20" s="31"/>
      <c r="T20" s="9">
        <v>19.899999999999999</v>
      </c>
      <c r="U20" s="31"/>
      <c r="V20" s="9">
        <v>19.899999999999999</v>
      </c>
      <c r="W20" s="31"/>
      <c r="X20" s="9">
        <v>19.899999999999999</v>
      </c>
      <c r="Y20" s="9"/>
      <c r="Z20" s="11"/>
    </row>
    <row r="21" spans="1:26" x14ac:dyDescent="0.25">
      <c r="A21" s="21" t="s">
        <v>24</v>
      </c>
      <c r="B21" s="9">
        <v>38.89</v>
      </c>
      <c r="C21" s="31">
        <v>38.89</v>
      </c>
      <c r="D21" s="9">
        <v>38.89</v>
      </c>
      <c r="E21" s="31">
        <v>38.89</v>
      </c>
      <c r="F21" s="9">
        <v>38.89</v>
      </c>
      <c r="G21" s="31"/>
      <c r="H21" s="9">
        <v>38.89</v>
      </c>
      <c r="I21" s="31"/>
      <c r="J21" s="9">
        <v>38.89</v>
      </c>
      <c r="K21" s="31"/>
      <c r="L21" s="9">
        <v>38.89</v>
      </c>
      <c r="M21" s="31"/>
      <c r="N21" s="9">
        <v>38.89</v>
      </c>
      <c r="O21" s="31"/>
      <c r="P21" s="9">
        <v>38.89</v>
      </c>
      <c r="Q21" s="31"/>
      <c r="R21" s="9">
        <v>38.89</v>
      </c>
      <c r="S21" s="31"/>
      <c r="T21" s="9">
        <v>38.89</v>
      </c>
      <c r="U21" s="31"/>
      <c r="V21" s="9">
        <v>38.89</v>
      </c>
      <c r="W21" s="31"/>
      <c r="X21" s="9">
        <v>38.89</v>
      </c>
      <c r="Y21" s="9"/>
      <c r="Z21" s="11"/>
    </row>
    <row r="22" spans="1:26" x14ac:dyDescent="0.25">
      <c r="A22" s="21" t="s">
        <v>25</v>
      </c>
      <c r="B22" s="9">
        <v>79.900000000000006</v>
      </c>
      <c r="C22" s="31">
        <v>79.900000000000006</v>
      </c>
      <c r="D22" s="9">
        <v>79.900000000000006</v>
      </c>
      <c r="E22" s="31"/>
      <c r="F22" s="9">
        <v>79.900000000000006</v>
      </c>
      <c r="G22" s="31"/>
      <c r="H22" s="9">
        <v>79.900000000000006</v>
      </c>
      <c r="I22" s="31"/>
      <c r="J22" s="9">
        <v>79.900000000000006</v>
      </c>
      <c r="K22" s="31"/>
      <c r="L22" s="9">
        <v>79.900000000000006</v>
      </c>
      <c r="M22" s="31"/>
      <c r="N22" s="9">
        <v>79.900000000000006</v>
      </c>
      <c r="O22" s="31"/>
      <c r="P22" s="9">
        <v>79.900000000000006</v>
      </c>
      <c r="Q22" s="31"/>
      <c r="R22" s="9">
        <v>79.900000000000006</v>
      </c>
      <c r="S22" s="31"/>
      <c r="T22" s="9">
        <v>79.900000000000006</v>
      </c>
      <c r="U22" s="31"/>
      <c r="V22" s="9">
        <v>79.900000000000006</v>
      </c>
      <c r="W22" s="31"/>
      <c r="X22" s="9">
        <v>79.900000000000006</v>
      </c>
      <c r="Y22" s="9"/>
      <c r="Z22" s="11"/>
    </row>
    <row r="23" spans="1:26" x14ac:dyDescent="0.25">
      <c r="A23" s="2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</row>
    <row r="24" spans="1:26" ht="15.75" thickBot="1" x14ac:dyDescent="0.3">
      <c r="A24" s="2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</row>
    <row r="25" spans="1:26" x14ac:dyDescent="0.25">
      <c r="A25" s="1" t="s">
        <v>30</v>
      </c>
      <c r="B25" s="13">
        <f>SUM(B14:B24)</f>
        <v>714.59999999999991</v>
      </c>
      <c r="C25" s="14">
        <f t="shared" ref="C25:Y25" si="1">SUM(C14:C24)</f>
        <v>714.59999999999991</v>
      </c>
      <c r="D25" s="13">
        <f t="shared" si="1"/>
        <v>870.06</v>
      </c>
      <c r="E25" s="14">
        <f t="shared" si="1"/>
        <v>282.79000000000002</v>
      </c>
      <c r="F25" s="13">
        <f t="shared" si="1"/>
        <v>707.95999999999992</v>
      </c>
      <c r="G25" s="14">
        <f t="shared" si="1"/>
        <v>0</v>
      </c>
      <c r="H25" s="13">
        <f t="shared" si="1"/>
        <v>707.95999999999992</v>
      </c>
      <c r="I25" s="14">
        <f t="shared" si="1"/>
        <v>0</v>
      </c>
      <c r="J25" s="13">
        <f t="shared" si="1"/>
        <v>707.95999999999992</v>
      </c>
      <c r="K25" s="14">
        <f t="shared" si="1"/>
        <v>0</v>
      </c>
      <c r="L25" s="13">
        <f t="shared" si="1"/>
        <v>707.95999999999992</v>
      </c>
      <c r="M25" s="14">
        <f t="shared" si="1"/>
        <v>0</v>
      </c>
      <c r="N25" s="13">
        <f t="shared" si="1"/>
        <v>707.95999999999992</v>
      </c>
      <c r="O25" s="14">
        <f t="shared" si="1"/>
        <v>0</v>
      </c>
      <c r="P25" s="13">
        <f t="shared" si="1"/>
        <v>636.95999999999992</v>
      </c>
      <c r="Q25" s="14">
        <f t="shared" si="1"/>
        <v>0</v>
      </c>
      <c r="R25" s="13">
        <f t="shared" si="1"/>
        <v>636.95999999999992</v>
      </c>
      <c r="S25" s="14">
        <f t="shared" si="1"/>
        <v>0</v>
      </c>
      <c r="T25" s="13">
        <f t="shared" si="1"/>
        <v>636.95999999999992</v>
      </c>
      <c r="U25" s="14">
        <f t="shared" si="1"/>
        <v>0</v>
      </c>
      <c r="V25" s="13">
        <f t="shared" si="1"/>
        <v>636.95999999999992</v>
      </c>
      <c r="W25" s="14">
        <f t="shared" si="1"/>
        <v>0</v>
      </c>
      <c r="X25" s="13">
        <f t="shared" si="1"/>
        <v>636.95999999999992</v>
      </c>
      <c r="Y25" s="14">
        <f t="shared" si="1"/>
        <v>0</v>
      </c>
      <c r="Z25" s="24"/>
    </row>
    <row r="26" spans="1:26" ht="15.75" thickBot="1" x14ac:dyDescent="0.3">
      <c r="A26" s="2" t="s">
        <v>29</v>
      </c>
      <c r="B26" s="15">
        <f>B25-C25</f>
        <v>0</v>
      </c>
      <c r="C26" s="15"/>
      <c r="D26" s="15">
        <f>D25-E25</f>
        <v>587.27</v>
      </c>
      <c r="E26" s="15"/>
      <c r="F26" s="15">
        <f>F25-G25</f>
        <v>707.95999999999992</v>
      </c>
      <c r="G26" s="15"/>
      <c r="H26" s="15">
        <f>H25-I25</f>
        <v>707.95999999999992</v>
      </c>
      <c r="I26" s="15"/>
      <c r="J26" s="15">
        <f>J25-K25</f>
        <v>707.95999999999992</v>
      </c>
      <c r="K26" s="15"/>
      <c r="L26" s="15">
        <f>L25-M25</f>
        <v>707.95999999999992</v>
      </c>
      <c r="M26" s="15"/>
      <c r="N26" s="15">
        <f>N25-O25</f>
        <v>707.95999999999992</v>
      </c>
      <c r="O26" s="15"/>
      <c r="P26" s="15">
        <f>P25-Q25</f>
        <v>636.95999999999992</v>
      </c>
      <c r="Q26" s="15"/>
      <c r="R26" s="15">
        <f>R25-S25</f>
        <v>636.95999999999992</v>
      </c>
      <c r="S26" s="15"/>
      <c r="T26" s="15">
        <f>T25-U25</f>
        <v>636.95999999999992</v>
      </c>
      <c r="U26" s="15"/>
      <c r="V26" s="15">
        <f>V25-W25</f>
        <v>636.95999999999992</v>
      </c>
      <c r="W26" s="15"/>
      <c r="X26" s="15">
        <f>X25-Y25</f>
        <v>636.95999999999992</v>
      </c>
      <c r="Y26" s="15"/>
      <c r="Z26" s="16">
        <f>SUM(B25+D25+F25+H25+J25+L25+N25+P25+R25+T25+V25+X25)</f>
        <v>8309.26</v>
      </c>
    </row>
    <row r="30" spans="1:26" ht="15.75" thickBot="1" x14ac:dyDescent="0.3"/>
    <row r="31" spans="1:26" s="27" customFormat="1" ht="21.75" thickBot="1" x14ac:dyDescent="0.4">
      <c r="A31" s="26"/>
      <c r="I31" s="28"/>
      <c r="J31" s="28" t="s">
        <v>33</v>
      </c>
      <c r="K31" s="28"/>
    </row>
    <row r="32" spans="1:26" s="20" customFormat="1" ht="15.75" thickBot="1" x14ac:dyDescent="0.3">
      <c r="A32" s="18"/>
      <c r="B32" s="19" t="s">
        <v>0</v>
      </c>
      <c r="C32" s="19"/>
      <c r="D32" s="19" t="s">
        <v>1</v>
      </c>
      <c r="E32" s="19"/>
      <c r="F32" s="19" t="s">
        <v>2</v>
      </c>
      <c r="G32" s="19"/>
      <c r="H32" s="19" t="s">
        <v>3</v>
      </c>
      <c r="I32" s="19"/>
      <c r="J32" s="19" t="s">
        <v>4</v>
      </c>
      <c r="K32" s="19"/>
      <c r="L32" s="19" t="s">
        <v>5</v>
      </c>
      <c r="M32" s="19"/>
      <c r="N32" s="19" t="s">
        <v>6</v>
      </c>
      <c r="O32" s="19"/>
      <c r="P32" s="19" t="s">
        <v>7</v>
      </c>
      <c r="Q32" s="19"/>
      <c r="R32" s="19" t="s">
        <v>8</v>
      </c>
      <c r="S32" s="19"/>
      <c r="T32" s="19" t="s">
        <v>9</v>
      </c>
      <c r="U32" s="19"/>
      <c r="V32" s="19" t="s">
        <v>10</v>
      </c>
      <c r="W32" s="19"/>
      <c r="X32" s="19" t="s">
        <v>11</v>
      </c>
      <c r="Y32" s="19"/>
      <c r="Z32" s="7" t="s">
        <v>31</v>
      </c>
    </row>
    <row r="33" spans="1:26" ht="15.75" thickBot="1" x14ac:dyDescent="0.3">
      <c r="A33" s="29"/>
      <c r="B33" s="30">
        <f>SUM(B9+B25)</f>
        <v>2408.7199999999998</v>
      </c>
      <c r="C33" s="30"/>
      <c r="D33" s="30">
        <f>SUM(D9+D25)</f>
        <v>1784.21</v>
      </c>
      <c r="E33" s="30"/>
      <c r="F33" s="30">
        <f>SUM(F9+F26)</f>
        <v>1218.67</v>
      </c>
      <c r="G33" s="30"/>
      <c r="H33" s="30">
        <f>SUM(H9+H25)</f>
        <v>1218.67</v>
      </c>
      <c r="I33" s="30"/>
      <c r="J33" s="30">
        <f>SUM(J9+J25)</f>
        <v>1218.67</v>
      </c>
      <c r="K33" s="30"/>
      <c r="L33" s="30">
        <f>SUM(L9+L25)</f>
        <v>1132.8899999999999</v>
      </c>
      <c r="M33" s="30"/>
      <c r="N33" s="30">
        <f>SUM(N9+N25)</f>
        <v>1132.8899999999999</v>
      </c>
      <c r="O33" s="30"/>
      <c r="P33" s="30">
        <f>SUM(P25)</f>
        <v>636.95999999999992</v>
      </c>
      <c r="Q33" s="30"/>
      <c r="R33" s="30">
        <f>R9+R25</f>
        <v>636.95999999999992</v>
      </c>
      <c r="S33" s="30"/>
      <c r="T33" s="30">
        <f>T9+T25</f>
        <v>636.95999999999992</v>
      </c>
      <c r="U33" s="30"/>
      <c r="V33" s="30">
        <f>V9+V25</f>
        <v>636.95999999999992</v>
      </c>
      <c r="W33" s="30"/>
      <c r="X33" s="30">
        <f>X9+X25</f>
        <v>636.95999999999992</v>
      </c>
      <c r="Y33" s="30"/>
      <c r="Z33" s="25">
        <f>SUM(Z26+Z10)</f>
        <v>13625.1</v>
      </c>
    </row>
  </sheetData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MTC Log Coorporativo</dc:creator>
  <cp:lastModifiedBy>Ezequiel Santos</cp:lastModifiedBy>
  <cp:lastPrinted>2025-02-05T17:44:32Z</cp:lastPrinted>
  <dcterms:created xsi:type="dcterms:W3CDTF">2025-02-05T13:50:41Z</dcterms:created>
  <dcterms:modified xsi:type="dcterms:W3CDTF">2025-02-08T22:03:36Z</dcterms:modified>
</cp:coreProperties>
</file>