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  <Override PartName="/xl/styles.xml" ContentType="application/vnd.openxmlformats-officedocument.spreadsheetml.styl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Comparison" sheetId="1" state="visible" r:id="rId2"/>
    <sheet name="Analysis BHR equal" sheetId="2" state="visible" r:id="rId3"/>
    <sheet name="Analysis BHR less" sheetId="3" state="visible" r:id="rId4"/>
    <sheet name="Bias bits - Sat Counter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<sst xmlns="http://schemas.openxmlformats.org/spreadsheetml/2006/main" count="174" uniqueCount="31">
  <si>
    <t xml:space="preserve">Predictor</t>
  </si>
  <si>
    <t xml:space="preserve">blackscholes</t>
  </si>
  <si>
    <t xml:space="preserve">bodytrack</t>
  </si>
  <si>
    <t xml:space="preserve">canneal</t>
  </si>
  <si>
    <t xml:space="preserve">dedup</t>
  </si>
  <si>
    <t xml:space="preserve">ferret</t>
  </si>
  <si>
    <t xml:space="preserve">fluidanimate</t>
  </si>
  <si>
    <t xml:space="preserve">freqmine</t>
  </si>
  <si>
    <t xml:space="preserve">x264</t>
  </si>
  <si>
    <t xml:space="preserve">Average</t>
  </si>
  <si>
    <t xml:space="preserve">Predicted</t>
  </si>
  <si>
    <t xml:space="preserve">Incorrect</t>
  </si>
  <si>
    <t xml:space="preserve">Accuracy</t>
  </si>
  <si>
    <t xml:space="preserve">AgreeBP</t>
  </si>
  <si>
    <t xml:space="preserve">BiModeBP</t>
  </si>
  <si>
    <t xml:space="preserve">LocalBP</t>
  </si>
  <si>
    <t xml:space="preserve">LTAGE</t>
  </si>
  <si>
    <t xml:space="preserve">PerceptronBP</t>
  </si>
  <si>
    <t xml:space="preserve">TournamentBP</t>
  </si>
  <si>
    <t xml:space="preserve">1024 – 10</t>
  </si>
  <si>
    <t xml:space="preserve">2048 – 11</t>
  </si>
  <si>
    <t xml:space="preserve">4096 – 12</t>
  </si>
  <si>
    <t xml:space="preserve">8192 – 13</t>
  </si>
  <si>
    <t xml:space="preserve">16384 – 14</t>
  </si>
  <si>
    <t xml:space="preserve">32768 – 15</t>
  </si>
  <si>
    <t xml:space="preserve">1024 – 8</t>
  </si>
  <si>
    <t xml:space="preserve">2048 – 9</t>
  </si>
  <si>
    <t xml:space="preserve">4096 – 10</t>
  </si>
  <si>
    <t xml:space="preserve">8192 – 11</t>
  </si>
  <si>
    <t xml:space="preserve">16384 – 12</t>
  </si>
  <si>
    <t xml:space="preserve">32768 – 13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</si>
</sst>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"/>
    <numFmt numFmtId="166" formatCode="0.00"/>
    <numFmt numFmtId="167" formatCode="General"/>
    <numFmt numFmtId="168" formatCode="0.000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3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4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8D1D75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F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BF00"/>
      <rgbColor rgb="FFFF9900"/>
      <rgbColor rgb="FFFF420E"/>
      <rgbColor rgb="FF666699"/>
      <rgbColor rgb="FFAAA69D"/>
      <rgbColor rgb="FF004586"/>
      <rgbColor rgb="FF3FAF46"/>
      <rgbColor rgb="FF003300"/>
      <rgbColor rgb="FF333300"/>
      <rgbColor rgb="FFBE1E1E"/>
      <rgbColor rgb="FF993366"/>
      <rgbColor rgb="FF333399"/>
      <rgbColor rgb="FF2C2C54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Accuracy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Comparison!$AC$1</c:f>
              <c:strCache>
                <c:ptCount val="1"/>
                <c:pt idx="0">
                  <c:v>blackscholes</c:v>
                </c:pt>
              </c:strCache>
            </c:strRef>
          </c:tx>
          <c:spPr>
            <a:solidFill>
              <a:srgbClr val="00bfff"/>
            </a:solidFill>
            <a:ln>
              <a:solidFill>
                <a:srgbClr val="000000"/>
              </a:solidFill>
            </a:ln>
          </c:spPr>
          <c:invertIfNegative val="0"/>
          <c:dLbls>
            <c:numFmt formatCode="0.000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Comparison!$AB$2:$AB$7</c:f>
              <c:strCache>
                <c:ptCount val="6"/>
                <c:pt idx="0">
                  <c:v>AgreeBP (0,9%)</c:v>
                </c:pt>
                <c:pt idx="1">
                  <c:v>BiModeBP (0,95%)</c:v>
                </c:pt>
                <c:pt idx="2">
                  <c:v>LocalBP (0,9%)</c:v>
                </c:pt>
                <c:pt idx="3">
                  <c:v>LTAGE (0,96%)</c:v>
                </c:pt>
                <c:pt idx="4">
                  <c:v>PerceptronBP (0,94%)</c:v>
                </c:pt>
                <c:pt idx="5">
                  <c:v>TournamentBP (0,94%)</c:v>
                </c:pt>
              </c:strCache>
            </c:strRef>
          </c:cat>
          <c:val>
            <c:numRef>
              <c:f>Comparison!$AC$2:$AC$7</c:f>
              <c:numCache>
                <c:formatCode>General</c:formatCode>
                <c:ptCount val="6"/>
                <c:pt idx="0">
                  <c:v>0.921937448446111</c:v>
                </c:pt>
                <c:pt idx="1">
                  <c:v>0.954003956348978</c:v>
                </c:pt>
                <c:pt idx="2">
                  <c:v>0.915006044260193</c:v>
                </c:pt>
                <c:pt idx="3">
                  <c:v>0.948434846507308</c:v>
                </c:pt>
                <c:pt idx="4">
                  <c:v>0.932676282129755</c:v>
                </c:pt>
                <c:pt idx="5">
                  <c:v>0.945206923708824</c:v>
                </c:pt>
              </c:numCache>
            </c:numRef>
          </c:val>
        </c:ser>
        <c:ser>
          <c:idx val="1"/>
          <c:order val="1"/>
          <c:tx>
            <c:strRef>
              <c:f>Comparison!$AD$1</c:f>
              <c:strCache>
                <c:ptCount val="1"/>
                <c:pt idx="0">
                  <c:v>bodytrack</c:v>
                </c:pt>
              </c:strCache>
            </c:strRef>
          </c:tx>
          <c:spPr>
            <a:solidFill>
              <a:srgbClr val="ff4000"/>
            </a:solidFill>
            <a:ln>
              <a:solidFill>
                <a:srgbClr val="000000"/>
              </a:solidFill>
            </a:ln>
          </c:spPr>
          <c:invertIfNegative val="0"/>
          <c:dLbls>
            <c:numFmt formatCode="0.000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Comparison!$AB$2:$AB$7</c:f>
              <c:strCache>
                <c:ptCount val="6"/>
                <c:pt idx="0">
                  <c:v>AgreeBP (0,9%)</c:v>
                </c:pt>
                <c:pt idx="1">
                  <c:v>BiModeBP (0,95%)</c:v>
                </c:pt>
                <c:pt idx="2">
                  <c:v>LocalBP (0,9%)</c:v>
                </c:pt>
                <c:pt idx="3">
                  <c:v>LTAGE (0,96%)</c:v>
                </c:pt>
                <c:pt idx="4">
                  <c:v>PerceptronBP (0,94%)</c:v>
                </c:pt>
                <c:pt idx="5">
                  <c:v>TournamentBP (0,94%)</c:v>
                </c:pt>
              </c:strCache>
            </c:strRef>
          </c:cat>
          <c:val>
            <c:numRef>
              <c:f>Comparison!$AD$2:$AD$7</c:f>
              <c:numCache>
                <c:formatCode>General</c:formatCode>
                <c:ptCount val="6"/>
                <c:pt idx="0">
                  <c:v>0.97734248243056</c:v>
                </c:pt>
                <c:pt idx="1">
                  <c:v>0.990984128054575</c:v>
                </c:pt>
                <c:pt idx="2">
                  <c:v>0.912020112361749</c:v>
                </c:pt>
                <c:pt idx="3">
                  <c:v>0.994615200489663</c:v>
                </c:pt>
                <c:pt idx="4">
                  <c:v>0.988401139592202</c:v>
                </c:pt>
                <c:pt idx="5">
                  <c:v>0.992685898918931</c:v>
                </c:pt>
              </c:numCache>
            </c:numRef>
          </c:val>
        </c:ser>
        <c:ser>
          <c:idx val="2"/>
          <c:order val="2"/>
          <c:tx>
            <c:strRef>
              <c:f>Comparison!$AE$1</c:f>
              <c:strCache>
                <c:ptCount val="1"/>
                <c:pt idx="0">
                  <c:v>canneal</c:v>
                </c:pt>
              </c:strCache>
            </c:strRef>
          </c:tx>
          <c:spPr>
            <a:solidFill>
              <a:srgbClr val="ffbf00"/>
            </a:solidFill>
            <a:ln>
              <a:solidFill>
                <a:srgbClr val="000000"/>
              </a:solidFill>
            </a:ln>
          </c:spPr>
          <c:invertIfNegative val="0"/>
          <c:dLbls>
            <c:numFmt formatCode="0.000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Comparison!$AB$2:$AB$7</c:f>
              <c:strCache>
                <c:ptCount val="6"/>
                <c:pt idx="0">
                  <c:v>AgreeBP (0,9%)</c:v>
                </c:pt>
                <c:pt idx="1">
                  <c:v>BiModeBP (0,95%)</c:v>
                </c:pt>
                <c:pt idx="2">
                  <c:v>LocalBP (0,9%)</c:v>
                </c:pt>
                <c:pt idx="3">
                  <c:v>LTAGE (0,96%)</c:v>
                </c:pt>
                <c:pt idx="4">
                  <c:v>PerceptronBP (0,94%)</c:v>
                </c:pt>
                <c:pt idx="5">
                  <c:v>TournamentBP (0,94%)</c:v>
                </c:pt>
              </c:strCache>
            </c:strRef>
          </c:cat>
          <c:val>
            <c:numRef>
              <c:f>Comparison!$AE$2:$AE$7</c:f>
              <c:numCache>
                <c:formatCode>General</c:formatCode>
                <c:ptCount val="6"/>
                <c:pt idx="0">
                  <c:v>0.880095700933374</c:v>
                </c:pt>
                <c:pt idx="1">
                  <c:v>0.943176762872328</c:v>
                </c:pt>
                <c:pt idx="2">
                  <c:v>0.893966765197324</c:v>
                </c:pt>
                <c:pt idx="3">
                  <c:v>0.956348835805194</c:v>
                </c:pt>
                <c:pt idx="4">
                  <c:v>0.904686093274058</c:v>
                </c:pt>
                <c:pt idx="5">
                  <c:v>0.910370673374047</c:v>
                </c:pt>
              </c:numCache>
            </c:numRef>
          </c:val>
        </c:ser>
        <c:ser>
          <c:idx val="3"/>
          <c:order val="3"/>
          <c:tx>
            <c:strRef>
              <c:f>Comparison!$AF$1</c:f>
              <c:strCache>
                <c:ptCount val="1"/>
                <c:pt idx="0">
                  <c:v>dedup</c:v>
                </c:pt>
              </c:strCache>
            </c:strRef>
          </c:tx>
          <c:spPr>
            <a:solidFill>
              <a:srgbClr val="3faf46"/>
            </a:solidFill>
            <a:ln>
              <a:solidFill>
                <a:srgbClr val="000000"/>
              </a:solidFill>
            </a:ln>
          </c:spPr>
          <c:invertIfNegative val="0"/>
          <c:dLbls>
            <c:numFmt formatCode="0.000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Comparison!$AB$2:$AB$7</c:f>
              <c:strCache>
                <c:ptCount val="6"/>
                <c:pt idx="0">
                  <c:v>AgreeBP (0,9%)</c:v>
                </c:pt>
                <c:pt idx="1">
                  <c:v>BiModeBP (0,95%)</c:v>
                </c:pt>
                <c:pt idx="2">
                  <c:v>LocalBP (0,9%)</c:v>
                </c:pt>
                <c:pt idx="3">
                  <c:v>LTAGE (0,96%)</c:v>
                </c:pt>
                <c:pt idx="4">
                  <c:v>PerceptronBP (0,94%)</c:v>
                </c:pt>
                <c:pt idx="5">
                  <c:v>TournamentBP (0,94%)</c:v>
                </c:pt>
              </c:strCache>
            </c:strRef>
          </c:cat>
          <c:val>
            <c:numRef>
              <c:f>Comparison!$AF$2:$AF$7</c:f>
              <c:numCache>
                <c:formatCode>General</c:formatCode>
                <c:ptCount val="6"/>
                <c:pt idx="0">
                  <c:v>0.907936515890664</c:v>
                </c:pt>
                <c:pt idx="1">
                  <c:v>0.971091010327182</c:v>
                </c:pt>
                <c:pt idx="2">
                  <c:v>0.906783912939329</c:v>
                </c:pt>
                <c:pt idx="3">
                  <c:v>0.970893635845244</c:v>
                </c:pt>
                <c:pt idx="4">
                  <c:v>0.949825145533732</c:v>
                </c:pt>
                <c:pt idx="5">
                  <c:v>0.965479093554883</c:v>
                </c:pt>
              </c:numCache>
            </c:numRef>
          </c:val>
        </c:ser>
        <c:ser>
          <c:idx val="4"/>
          <c:order val="4"/>
          <c:tx>
            <c:strRef>
              <c:f>Comparison!$AG$1</c:f>
              <c:strCache>
                <c:ptCount val="1"/>
                <c:pt idx="0">
                  <c:v>ferret</c:v>
                </c:pt>
              </c:strCache>
            </c:strRef>
          </c:tx>
          <c:spPr>
            <a:solidFill>
              <a:srgbClr val="be1e1e"/>
            </a:solidFill>
            <a:ln>
              <a:solidFill>
                <a:srgbClr val="000000"/>
              </a:solidFill>
            </a:ln>
          </c:spPr>
          <c:invertIfNegative val="0"/>
          <c:dLbls>
            <c:numFmt formatCode="0.000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Comparison!$AB$2:$AB$7</c:f>
              <c:strCache>
                <c:ptCount val="6"/>
                <c:pt idx="0">
                  <c:v>AgreeBP (0,9%)</c:v>
                </c:pt>
                <c:pt idx="1">
                  <c:v>BiModeBP (0,95%)</c:v>
                </c:pt>
                <c:pt idx="2">
                  <c:v>LocalBP (0,9%)</c:v>
                </c:pt>
                <c:pt idx="3">
                  <c:v>LTAGE (0,96%)</c:v>
                </c:pt>
                <c:pt idx="4">
                  <c:v>PerceptronBP (0,94%)</c:v>
                </c:pt>
                <c:pt idx="5">
                  <c:v>TournamentBP (0,94%)</c:v>
                </c:pt>
              </c:strCache>
            </c:strRef>
          </c:cat>
          <c:val>
            <c:numRef>
              <c:f>Comparison!$AG$2:$AG$7</c:f>
              <c:numCache>
                <c:formatCode>General</c:formatCode>
                <c:ptCount val="6"/>
                <c:pt idx="0">
                  <c:v>0.878014998328841</c:v>
                </c:pt>
                <c:pt idx="1">
                  <c:v>0.961262186291204</c:v>
                </c:pt>
                <c:pt idx="2">
                  <c:v>0.871184603178585</c:v>
                </c:pt>
                <c:pt idx="3">
                  <c:v>0.972277956141003</c:v>
                </c:pt>
                <c:pt idx="4">
                  <c:v>0.937999835967848</c:v>
                </c:pt>
                <c:pt idx="5">
                  <c:v>0.940018699037161</c:v>
                </c:pt>
              </c:numCache>
            </c:numRef>
          </c:val>
        </c:ser>
        <c:ser>
          <c:idx val="5"/>
          <c:order val="5"/>
          <c:tx>
            <c:strRef>
              <c:f>Comparison!$AH$1</c:f>
              <c:strCache>
                <c:ptCount val="1"/>
                <c:pt idx="0">
                  <c:v>fluidanimate</c:v>
                </c:pt>
              </c:strCache>
            </c:strRef>
          </c:tx>
          <c:spPr>
            <a:solidFill>
              <a:srgbClr val="2c2c54"/>
            </a:solidFill>
            <a:ln>
              <a:solidFill>
                <a:srgbClr val="000000"/>
              </a:solidFill>
            </a:ln>
          </c:spPr>
          <c:invertIfNegative val="0"/>
          <c:dLbls>
            <c:numFmt formatCode="0.000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Comparison!$AB$2:$AB$7</c:f>
              <c:strCache>
                <c:ptCount val="6"/>
                <c:pt idx="0">
                  <c:v>AgreeBP (0,9%)</c:v>
                </c:pt>
                <c:pt idx="1">
                  <c:v>BiModeBP (0,95%)</c:v>
                </c:pt>
                <c:pt idx="2">
                  <c:v>LocalBP (0,9%)</c:v>
                </c:pt>
                <c:pt idx="3">
                  <c:v>LTAGE (0,96%)</c:v>
                </c:pt>
                <c:pt idx="4">
                  <c:v>PerceptronBP (0,94%)</c:v>
                </c:pt>
                <c:pt idx="5">
                  <c:v>TournamentBP (0,94%)</c:v>
                </c:pt>
              </c:strCache>
            </c:strRef>
          </c:cat>
          <c:val>
            <c:numRef>
              <c:f>Comparison!$AH$2:$AH$7</c:f>
              <c:numCache>
                <c:formatCode>General</c:formatCode>
                <c:ptCount val="6"/>
                <c:pt idx="0">
                  <c:v>0.87344158687361</c:v>
                </c:pt>
                <c:pt idx="1">
                  <c:v>0.923613626465933</c:v>
                </c:pt>
                <c:pt idx="2">
                  <c:v>0.868572808141586</c:v>
                </c:pt>
                <c:pt idx="3">
                  <c:v>0.934368062621404</c:v>
                </c:pt>
                <c:pt idx="4">
                  <c:v>0.906315017643554</c:v>
                </c:pt>
                <c:pt idx="5">
                  <c:v>0.909605598812014</c:v>
                </c:pt>
              </c:numCache>
            </c:numRef>
          </c:val>
        </c:ser>
        <c:ser>
          <c:idx val="6"/>
          <c:order val="6"/>
          <c:tx>
            <c:strRef>
              <c:f>Comparison!$AI$1</c:f>
              <c:strCache>
                <c:ptCount val="1"/>
                <c:pt idx="0">
                  <c:v>freqmine</c:v>
                </c:pt>
              </c:strCache>
            </c:strRef>
          </c:tx>
          <c:spPr>
            <a:solidFill>
              <a:srgbClr val="aaa69d"/>
            </a:solidFill>
            <a:ln>
              <a:solidFill>
                <a:srgbClr val="000000"/>
              </a:solidFill>
            </a:ln>
          </c:spPr>
          <c:invertIfNegative val="0"/>
          <c:dLbls>
            <c:numFmt formatCode="0.000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Comparison!$AB$2:$AB$7</c:f>
              <c:strCache>
                <c:ptCount val="6"/>
                <c:pt idx="0">
                  <c:v>AgreeBP (0,9%)</c:v>
                </c:pt>
                <c:pt idx="1">
                  <c:v>BiModeBP (0,95%)</c:v>
                </c:pt>
                <c:pt idx="2">
                  <c:v>LocalBP (0,9%)</c:v>
                </c:pt>
                <c:pt idx="3">
                  <c:v>LTAGE (0,96%)</c:v>
                </c:pt>
                <c:pt idx="4">
                  <c:v>PerceptronBP (0,94%)</c:v>
                </c:pt>
                <c:pt idx="5">
                  <c:v>TournamentBP (0,94%)</c:v>
                </c:pt>
              </c:strCache>
            </c:strRef>
          </c:cat>
          <c:val>
            <c:numRef>
              <c:f>Comparison!$AI$2:$AI$7</c:f>
              <c:numCache>
                <c:formatCode>General</c:formatCode>
                <c:ptCount val="6"/>
                <c:pt idx="0">
                  <c:v>0.974452093160708</c:v>
                </c:pt>
                <c:pt idx="1">
                  <c:v>0.98693508783354</c:v>
                </c:pt>
                <c:pt idx="2">
                  <c:v>0.967771055835414</c:v>
                </c:pt>
                <c:pt idx="3">
                  <c:v>0.987598859425401</c:v>
                </c:pt>
                <c:pt idx="4">
                  <c:v>0.986894542792513</c:v>
                </c:pt>
                <c:pt idx="5">
                  <c:v>0.987378319353425</c:v>
                </c:pt>
              </c:numCache>
            </c:numRef>
          </c:val>
        </c:ser>
        <c:ser>
          <c:idx val="7"/>
          <c:order val="7"/>
          <c:tx>
            <c:strRef>
              <c:f>Comparison!$AJ$1</c:f>
              <c:strCache>
                <c:ptCount val="1"/>
                <c:pt idx="0">
                  <c:v>x264</c:v>
                </c:pt>
              </c:strCache>
            </c:strRef>
          </c:tx>
          <c:spPr>
            <a:solidFill>
              <a:srgbClr val="8d1d75"/>
            </a:solidFill>
            <a:ln>
              <a:solidFill>
                <a:srgbClr val="000000"/>
              </a:solidFill>
            </a:ln>
          </c:spPr>
          <c:invertIfNegative val="0"/>
          <c:dLbls>
            <c:numFmt formatCode="0.000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Comparison!$AB$2:$AB$7</c:f>
              <c:strCache>
                <c:ptCount val="6"/>
                <c:pt idx="0">
                  <c:v>AgreeBP (0,9%)</c:v>
                </c:pt>
                <c:pt idx="1">
                  <c:v>BiModeBP (0,95%)</c:v>
                </c:pt>
                <c:pt idx="2">
                  <c:v>LocalBP (0,9%)</c:v>
                </c:pt>
                <c:pt idx="3">
                  <c:v>LTAGE (0,96%)</c:v>
                </c:pt>
                <c:pt idx="4">
                  <c:v>PerceptronBP (0,94%)</c:v>
                </c:pt>
                <c:pt idx="5">
                  <c:v>TournamentBP (0,94%)</c:v>
                </c:pt>
              </c:strCache>
            </c:strRef>
          </c:cat>
          <c:val>
            <c:numRef>
              <c:f>Comparison!$AJ$2:$AJ$7</c:f>
              <c:numCache>
                <c:formatCode>General</c:formatCode>
                <c:ptCount val="6"/>
                <c:pt idx="0">
                  <c:v>0.809920170089508</c:v>
                </c:pt>
                <c:pt idx="1">
                  <c:v>0.886413365457371</c:v>
                </c:pt>
                <c:pt idx="2">
                  <c:v>0.860614586785618</c:v>
                </c:pt>
                <c:pt idx="3">
                  <c:v>0.914235621858926</c:v>
                </c:pt>
                <c:pt idx="4">
                  <c:v>0.877229124970993</c:v>
                </c:pt>
                <c:pt idx="5">
                  <c:v>0.878780066696023</c:v>
                </c:pt>
              </c:numCache>
            </c:numRef>
          </c:val>
        </c:ser>
        <c:gapWidth val="100"/>
        <c:overlap val="0"/>
        <c:axId val="81950089"/>
        <c:axId val="70369343"/>
      </c:barChart>
      <c:catAx>
        <c:axId val="8195008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0369343"/>
        <c:crosses val="autoZero"/>
        <c:auto val="1"/>
        <c:lblAlgn val="ctr"/>
        <c:lblOffset val="100"/>
      </c:catAx>
      <c:valAx>
        <c:axId val="70369343"/>
        <c:scaling>
          <c:orientation val="minMax"/>
          <c:max val="1"/>
          <c:min val="0.6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1950089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Accuracy - AgreeBP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equal</c:f>
              <c:strCache>
                <c:ptCount val="1"/>
                <c:pt idx="0">
                  <c:v>equal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0.000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'Analysis BHR equal'!$A$4:$A$9</c:f>
              <c:strCache>
                <c:ptCount val="6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</c:strCache>
            </c:strRef>
          </c:cat>
          <c:val>
            <c:numRef>
              <c:f>'Analysis BHR equal'!$AA$4:$AA$9</c:f>
              <c:numCache>
                <c:formatCode>General</c:formatCode>
                <c:ptCount val="6"/>
                <c:pt idx="0">
                  <c:v>0.844884102136837</c:v>
                </c:pt>
                <c:pt idx="1">
                  <c:v>0.850432044673934</c:v>
                </c:pt>
                <c:pt idx="2">
                  <c:v>0.857849262629309</c:v>
                </c:pt>
                <c:pt idx="3">
                  <c:v>0.862183673942528</c:v>
                </c:pt>
                <c:pt idx="4">
                  <c:v>0.86933095610335</c:v>
                </c:pt>
                <c:pt idx="5">
                  <c:v>0.885406782913166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smaller</c:f>
              <c:strCache>
                <c:ptCount val="1"/>
                <c:pt idx="0">
                  <c:v>smaller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0.000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'Analysis BHR equal'!$A$4:$A$9</c:f>
              <c:strCache>
                <c:ptCount val="6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</c:strCache>
            </c:strRef>
          </c:cat>
          <c:val>
            <c:numRef>
              <c:f>'Analysis BHR less'!$Z$4:$Z$9</c:f>
              <c:numCache>
                <c:formatCode>General</c:formatCode>
                <c:ptCount val="6"/>
                <c:pt idx="0">
                  <c:v>0.845609082702844</c:v>
                </c:pt>
                <c:pt idx="1">
                  <c:v>0.85468410235485</c:v>
                </c:pt>
                <c:pt idx="2">
                  <c:v>0.857428999571698</c:v>
                </c:pt>
                <c:pt idx="3">
                  <c:v>0.862131150986245</c:v>
                </c:pt>
                <c:pt idx="4">
                  <c:v>0.893528623114936</c:v>
                </c:pt>
                <c:pt idx="5">
                  <c:v>0.894170273329525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48931009"/>
        <c:axId val="21374357"/>
      </c:lineChart>
      <c:catAx>
        <c:axId val="4893100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1374357"/>
        <c:crosses val="autoZero"/>
        <c:auto val="1"/>
        <c:lblAlgn val="ctr"/>
        <c:lblOffset val="100"/>
      </c:catAx>
      <c:valAx>
        <c:axId val="2137435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893100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Accuracy - PerceptronBP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perceptronbp</c:f>
              <c:strCache>
                <c:ptCount val="1"/>
                <c:pt idx="0">
                  <c:v>perceptronbp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0.000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'Analysis BHR equal'!$A$14:$A$19</c:f>
              <c:strCache>
                <c:ptCount val="6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</c:strCache>
            </c:strRef>
          </c:cat>
          <c:val>
            <c:numRef>
              <c:f>'Analysis BHR equal'!$AA$14:$AA$19</c:f>
              <c:numCache>
                <c:formatCode>General</c:formatCode>
                <c:ptCount val="6"/>
                <c:pt idx="0">
                  <c:v>0.91521360103077</c:v>
                </c:pt>
                <c:pt idx="1">
                  <c:v>0.922612370022261</c:v>
                </c:pt>
                <c:pt idx="2">
                  <c:v>0.927255265787479</c:v>
                </c:pt>
                <c:pt idx="3">
                  <c:v>0.929471864421922</c:v>
                </c:pt>
                <c:pt idx="4">
                  <c:v>0.931423859992358</c:v>
                </c:pt>
                <c:pt idx="5">
                  <c:v>0.931628271527385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99288952"/>
        <c:axId val="61013444"/>
      </c:lineChart>
      <c:catAx>
        <c:axId val="99288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1013444"/>
        <c:crosses val="autoZero"/>
        <c:auto val="1"/>
        <c:lblAlgn val="ctr"/>
        <c:lblOffset val="100"/>
      </c:catAx>
      <c:valAx>
        <c:axId val="6101344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928895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4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33120</xdr:colOff>
      <xdr:row>9</xdr:row>
      <xdr:rowOff>32760</xdr:rowOff>
    </xdr:from>
    <xdr:to>
      <xdr:col>14</xdr:col>
      <xdr:colOff>626040</xdr:colOff>
      <xdr:row>22</xdr:row>
      <xdr:rowOff>108360</xdr:rowOff>
    </xdr:to>
    <xdr:graphicFrame>
      <xdr:nvGraphicFramePr>
        <xdr:cNvPr id="0" name=""/>
        <xdr:cNvGraphicFramePr/>
      </xdr:nvGraphicFramePr>
      <xdr:xfrm>
        <a:off x="33120" y="1495800"/>
        <a:ext cx="10885320" cy="2188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19</xdr:row>
      <xdr:rowOff>144720</xdr:rowOff>
    </xdr:from>
    <xdr:to>
      <xdr:col>6</xdr:col>
      <xdr:colOff>781200</xdr:colOff>
      <xdr:row>39</xdr:row>
      <xdr:rowOff>151920</xdr:rowOff>
    </xdr:to>
    <xdr:graphicFrame>
      <xdr:nvGraphicFramePr>
        <xdr:cNvPr id="1" name=""/>
        <xdr:cNvGraphicFramePr/>
      </xdr:nvGraphicFramePr>
      <xdr:xfrm>
        <a:off x="0" y="3233160"/>
        <a:ext cx="5665320" cy="3258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773640</xdr:colOff>
      <xdr:row>19</xdr:row>
      <xdr:rowOff>149040</xdr:rowOff>
    </xdr:from>
    <xdr:to>
      <xdr:col>13</xdr:col>
      <xdr:colOff>803520</xdr:colOff>
      <xdr:row>39</xdr:row>
      <xdr:rowOff>137520</xdr:rowOff>
    </xdr:to>
    <xdr:graphicFrame>
      <xdr:nvGraphicFramePr>
        <xdr:cNvPr id="2" name=""/>
        <xdr:cNvGraphicFramePr/>
      </xdr:nvGraphicFramePr>
      <xdr:xfrm>
        <a:off x="5657760" y="3237480"/>
        <a:ext cx="572832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K33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D32" activeCellId="0" sqref="D32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14.75"/>
    <col collapsed="false" customWidth="true" hidden="false" outlineLevel="0" max="2" min="2" style="1" width="10.28"/>
    <col collapsed="false" customWidth="true" hidden="false" outlineLevel="0" max="3" min="3" style="1" width="9.66"/>
    <col collapsed="false" customWidth="true" hidden="false" outlineLevel="0" max="4" min="4" style="2" width="10.28"/>
    <col collapsed="false" customWidth="true" hidden="false" outlineLevel="0" max="5" min="5" style="1" width="10.28"/>
    <col collapsed="false" customWidth="true" hidden="false" outlineLevel="0" max="6" min="6" style="1" width="9.66"/>
    <col collapsed="false" customWidth="true" hidden="false" outlineLevel="0" max="7" min="7" style="2" width="10.28"/>
    <col collapsed="false" customWidth="true" hidden="false" outlineLevel="0" max="8" min="8" style="1" width="10.28"/>
    <col collapsed="false" customWidth="true" hidden="false" outlineLevel="0" max="9" min="9" style="1" width="9.66"/>
    <col collapsed="false" customWidth="true" hidden="false" outlineLevel="0" max="10" min="10" style="2" width="10.28"/>
    <col collapsed="false" customWidth="true" hidden="false" outlineLevel="0" max="11" min="11" style="1" width="10.28"/>
    <col collapsed="false" customWidth="true" hidden="false" outlineLevel="0" max="12" min="12" style="1" width="9.66"/>
    <col collapsed="false" customWidth="true" hidden="false" outlineLevel="0" max="13" min="13" style="2" width="10.28"/>
    <col collapsed="false" customWidth="true" hidden="false" outlineLevel="0" max="14" min="14" style="1" width="10.28"/>
    <col collapsed="false" customWidth="true" hidden="false" outlineLevel="0" max="15" min="15" style="1" width="9.66"/>
    <col collapsed="false" customWidth="true" hidden="false" outlineLevel="0" max="16" min="16" style="2" width="10.28"/>
    <col collapsed="false" customWidth="true" hidden="false" outlineLevel="0" max="17" min="17" style="1" width="10.12"/>
    <col collapsed="false" customWidth="true" hidden="false" outlineLevel="0" max="18" min="18" style="1" width="9.66"/>
    <col collapsed="false" customWidth="true" hidden="false" outlineLevel="0" max="19" min="19" style="2" width="10.28"/>
    <col collapsed="false" customWidth="true" hidden="false" outlineLevel="0" max="20" min="20" style="1" width="11.37"/>
    <col collapsed="false" customWidth="true" hidden="false" outlineLevel="0" max="21" min="21" style="1" width="9.66"/>
    <col collapsed="false" customWidth="true" hidden="false" outlineLevel="0" max="22" min="22" style="2" width="10.28"/>
    <col collapsed="false" customWidth="true" hidden="false" outlineLevel="0" max="23" min="23" style="1" width="10.28"/>
    <col collapsed="false" customWidth="true" hidden="false" outlineLevel="0" max="24" min="24" style="1" width="9.66"/>
    <col collapsed="false" customWidth="true" hidden="false" outlineLevel="0" max="25" min="25" style="2" width="10.28"/>
    <col collapsed="false" customWidth="true" hidden="false" outlineLevel="0" max="26" min="26" style="0" width="9.05"/>
    <col collapsed="false" customWidth="true" hidden="false" outlineLevel="0" max="28" min="28" style="0" width="22.09"/>
  </cols>
  <sheetData>
    <row r="1" customFormat="false" ht="12.8" hidden="false" customHeight="false" outlineLevel="0" collapsed="false">
      <c r="A1" s="3" t="s">
        <v>0</v>
      </c>
      <c r="B1" s="4" t="s">
        <v>1</v>
      </c>
      <c r="C1" s="4"/>
      <c r="D1" s="4"/>
      <c r="E1" s="4" t="s">
        <v>2</v>
      </c>
      <c r="F1" s="4"/>
      <c r="G1" s="4"/>
      <c r="H1" s="4" t="s">
        <v>3</v>
      </c>
      <c r="I1" s="4"/>
      <c r="J1" s="4"/>
      <c r="K1" s="4" t="s">
        <v>4</v>
      </c>
      <c r="L1" s="4"/>
      <c r="M1" s="4"/>
      <c r="N1" s="4" t="s">
        <v>5</v>
      </c>
      <c r="O1" s="4"/>
      <c r="P1" s="4"/>
      <c r="Q1" s="4" t="s">
        <v>6</v>
      </c>
      <c r="R1" s="4"/>
      <c r="S1" s="4"/>
      <c r="T1" s="4" t="s">
        <v>7</v>
      </c>
      <c r="U1" s="4"/>
      <c r="V1" s="4"/>
      <c r="W1" s="4" t="s">
        <v>8</v>
      </c>
      <c r="X1" s="4"/>
      <c r="Y1" s="4"/>
      <c r="Z1" s="3" t="s">
        <v>9</v>
      </c>
      <c r="AB1" s="0" t="s">
        <v>0</v>
      </c>
      <c r="AC1" s="5" t="s">
        <v>1</v>
      </c>
      <c r="AD1" s="5" t="s">
        <v>2</v>
      </c>
      <c r="AE1" s="5" t="s">
        <v>3</v>
      </c>
      <c r="AF1" s="5" t="s">
        <v>4</v>
      </c>
      <c r="AG1" s="5" t="s">
        <v>5</v>
      </c>
      <c r="AH1" s="5" t="s">
        <v>6</v>
      </c>
      <c r="AI1" s="5" t="s">
        <v>7</v>
      </c>
      <c r="AJ1" s="5" t="s">
        <v>8</v>
      </c>
    </row>
    <row r="2" customFormat="false" ht="12.8" hidden="false" customHeight="false" outlineLevel="0" collapsed="false">
      <c r="A2" s="3"/>
      <c r="B2" s="6" t="s">
        <v>10</v>
      </c>
      <c r="C2" s="6" t="s">
        <v>11</v>
      </c>
      <c r="D2" s="7" t="s">
        <v>12</v>
      </c>
      <c r="E2" s="6" t="s">
        <v>10</v>
      </c>
      <c r="F2" s="6" t="s">
        <v>11</v>
      </c>
      <c r="G2" s="7" t="s">
        <v>12</v>
      </c>
      <c r="H2" s="6" t="s">
        <v>10</v>
      </c>
      <c r="I2" s="6" t="s">
        <v>11</v>
      </c>
      <c r="J2" s="7" t="s">
        <v>12</v>
      </c>
      <c r="K2" s="6" t="s">
        <v>10</v>
      </c>
      <c r="L2" s="6" t="s">
        <v>11</v>
      </c>
      <c r="M2" s="7" t="s">
        <v>12</v>
      </c>
      <c r="N2" s="6" t="s">
        <v>10</v>
      </c>
      <c r="O2" s="6" t="s">
        <v>11</v>
      </c>
      <c r="P2" s="7" t="s">
        <v>12</v>
      </c>
      <c r="Q2" s="6" t="s">
        <v>10</v>
      </c>
      <c r="R2" s="6" t="s">
        <v>11</v>
      </c>
      <c r="S2" s="7" t="s">
        <v>12</v>
      </c>
      <c r="T2" s="6" t="s">
        <v>10</v>
      </c>
      <c r="U2" s="6" t="s">
        <v>11</v>
      </c>
      <c r="V2" s="7" t="s">
        <v>12</v>
      </c>
      <c r="W2" s="6" t="s">
        <v>10</v>
      </c>
      <c r="X2" s="6" t="s">
        <v>11</v>
      </c>
      <c r="Y2" s="7" t="s">
        <v>12</v>
      </c>
      <c r="Z2" s="3"/>
      <c r="AB2" s="8" t="str">
        <f aca="false">CONCATENATE("AgreeBP (",ROUND(AK2,2),"%)")</f>
        <v>AgreeBP (0,9%)</v>
      </c>
      <c r="AC2" s="9" t="n">
        <f aca="false">D3</f>
        <v>0.921937448446111</v>
      </c>
      <c r="AD2" s="9" t="n">
        <f aca="false">G3</f>
        <v>0.97734248243056</v>
      </c>
      <c r="AE2" s="9" t="n">
        <f aca="false">J3</f>
        <v>0.880095700933374</v>
      </c>
      <c r="AF2" s="9" t="n">
        <f aca="false">M3</f>
        <v>0.907936515890664</v>
      </c>
      <c r="AG2" s="9" t="n">
        <f aca="false">P3</f>
        <v>0.878014998328841</v>
      </c>
      <c r="AH2" s="9" t="n">
        <f aca="false">S3</f>
        <v>0.87344158687361</v>
      </c>
      <c r="AI2" s="9" t="n">
        <f aca="false">V3</f>
        <v>0.974452093160708</v>
      </c>
      <c r="AJ2" s="9" t="n">
        <f aca="false">Y3</f>
        <v>0.809920170089508</v>
      </c>
      <c r="AK2" s="10" t="n">
        <f aca="false">AVERAGE(AC2:AJ2)</f>
        <v>0.902892624519172</v>
      </c>
    </row>
    <row r="3" customFormat="false" ht="12.8" hidden="false" customHeight="false" outlineLevel="0" collapsed="false">
      <c r="A3" s="8" t="s">
        <v>13</v>
      </c>
      <c r="B3" s="0" t="n">
        <v>100728337</v>
      </c>
      <c r="C3" s="0" t="n">
        <v>7863111</v>
      </c>
      <c r="D3" s="2" t="n">
        <f aca="false">1-C3/B3</f>
        <v>0.921937448446111</v>
      </c>
      <c r="E3" s="0" t="n">
        <v>36335534</v>
      </c>
      <c r="F3" s="0" t="n">
        <v>823273</v>
      </c>
      <c r="G3" s="2" t="n">
        <f aca="false">1-F3/E3</f>
        <v>0.97734248243056</v>
      </c>
      <c r="H3" s="0" t="n">
        <v>86818380</v>
      </c>
      <c r="I3" s="0" t="n">
        <v>10409897</v>
      </c>
      <c r="J3" s="2" t="n">
        <f aca="false">1-I3/H3</f>
        <v>0.880095700933374</v>
      </c>
      <c r="K3" s="0" t="n">
        <v>52682853</v>
      </c>
      <c r="L3" s="0" t="n">
        <v>4850167</v>
      </c>
      <c r="M3" s="2" t="n">
        <f aca="false">1-L3/K3</f>
        <v>0.907936515890664</v>
      </c>
      <c r="N3" s="0" t="n">
        <v>60966659</v>
      </c>
      <c r="O3" s="0" t="n">
        <v>7437018</v>
      </c>
      <c r="P3" s="2" t="n">
        <f aca="false">1-O3/N3</f>
        <v>0.878014998328841</v>
      </c>
      <c r="Q3" s="0" t="n">
        <v>1388592</v>
      </c>
      <c r="R3" s="0" t="n">
        <v>175738</v>
      </c>
      <c r="S3" s="2" t="n">
        <f aca="false">1-R3/Q3</f>
        <v>0.87344158687361</v>
      </c>
      <c r="T3" s="0" t="n">
        <v>162910998</v>
      </c>
      <c r="U3" s="0" t="n">
        <v>4162035</v>
      </c>
      <c r="V3" s="2" t="n">
        <f aca="false">1-U3/T3</f>
        <v>0.974452093160708</v>
      </c>
      <c r="W3" s="0" t="n">
        <v>22896180</v>
      </c>
      <c r="X3" s="0" t="n">
        <v>4352102</v>
      </c>
      <c r="Y3" s="2" t="n">
        <f aca="false">1-X3/W3</f>
        <v>0.809920170089508</v>
      </c>
      <c r="Z3" s="7" t="n">
        <f aca="false">AVERAGE(Y3,V3,S3,P3,M3,J3,G3,D3)</f>
        <v>0.902892624519172</v>
      </c>
      <c r="AB3" s="8" t="str">
        <f aca="false">CONCATENATE("BiModeBP (",ROUND(AK3,2),"%)")</f>
        <v>BiModeBP (0,95%)</v>
      </c>
      <c r="AC3" s="9" t="n">
        <f aca="false">D4</f>
        <v>0.954003956348978</v>
      </c>
      <c r="AD3" s="9" t="n">
        <f aca="false">G4</f>
        <v>0.990984128054575</v>
      </c>
      <c r="AE3" s="9" t="n">
        <f aca="false">J4</f>
        <v>0.943176762872328</v>
      </c>
      <c r="AF3" s="9" t="n">
        <f aca="false">M4</f>
        <v>0.971091010327182</v>
      </c>
      <c r="AG3" s="9" t="n">
        <f aca="false">P4</f>
        <v>0.961262186291204</v>
      </c>
      <c r="AH3" s="9" t="n">
        <f aca="false">S4</f>
        <v>0.923613626465933</v>
      </c>
      <c r="AI3" s="9" t="n">
        <f aca="false">V4</f>
        <v>0.98693508783354</v>
      </c>
      <c r="AJ3" s="9" t="n">
        <f aca="false">Y4</f>
        <v>0.886413365457371</v>
      </c>
      <c r="AK3" s="10" t="n">
        <f aca="false">AVERAGE(AC3:AJ3)</f>
        <v>0.952185015456389</v>
      </c>
    </row>
    <row r="4" customFormat="false" ht="12.8" hidden="false" customHeight="false" outlineLevel="0" collapsed="false">
      <c r="A4" s="8" t="s">
        <v>14</v>
      </c>
      <c r="B4" s="1" t="n">
        <v>89767612</v>
      </c>
      <c r="C4" s="1" t="n">
        <v>4128955</v>
      </c>
      <c r="D4" s="2" t="n">
        <f aca="false">1-(C4/B4)</f>
        <v>0.954003956348978</v>
      </c>
      <c r="E4" s="1" t="n">
        <v>36062624</v>
      </c>
      <c r="F4" s="1" t="n">
        <v>325136</v>
      </c>
      <c r="G4" s="2" t="n">
        <f aca="false">1-(F4/E4)</f>
        <v>0.990984128054575</v>
      </c>
      <c r="H4" s="1" t="n">
        <v>90357295</v>
      </c>
      <c r="I4" s="1" t="n">
        <v>5134394</v>
      </c>
      <c r="J4" s="2" t="n">
        <f aca="false">1-(I4/H4)</f>
        <v>0.943176762872328</v>
      </c>
      <c r="K4" s="1" t="n">
        <v>44522310</v>
      </c>
      <c r="L4" s="1" t="n">
        <v>1287095</v>
      </c>
      <c r="M4" s="2" t="n">
        <f aca="false">1-(L4/K4)</f>
        <v>0.971091010327182</v>
      </c>
      <c r="N4" s="1" t="n">
        <v>51777238</v>
      </c>
      <c r="O4" s="1" t="n">
        <v>2005737</v>
      </c>
      <c r="P4" s="2" t="n">
        <f aca="false">1-(O4/N4)</f>
        <v>0.961262186291204</v>
      </c>
      <c r="Q4" s="1" t="n">
        <v>1419062</v>
      </c>
      <c r="R4" s="1" t="n">
        <v>108397</v>
      </c>
      <c r="S4" s="2" t="n">
        <f aca="false">1-(R4/Q4)</f>
        <v>0.923613626465933</v>
      </c>
      <c r="T4" s="1" t="n">
        <v>135891767</v>
      </c>
      <c r="U4" s="1" t="n">
        <v>1775414</v>
      </c>
      <c r="V4" s="2" t="n">
        <f aca="false">1-(U4/T4)</f>
        <v>0.98693508783354</v>
      </c>
      <c r="W4" s="1" t="n">
        <v>19753847</v>
      </c>
      <c r="X4" s="1" t="n">
        <v>2243773</v>
      </c>
      <c r="Y4" s="2" t="n">
        <f aca="false">1-(X4/W4)</f>
        <v>0.886413365457371</v>
      </c>
      <c r="Z4" s="7" t="n">
        <f aca="false">AVERAGE(D4,G4,J4,M4,P4,S4,V4,Y4)</f>
        <v>0.952185015456389</v>
      </c>
      <c r="AB4" s="8" t="str">
        <f aca="false">CONCATENATE("LocalBP (",ROUND(AK4,2),"%)")</f>
        <v>LocalBP (0,9%)</v>
      </c>
      <c r="AC4" s="9" t="n">
        <f aca="false">D5</f>
        <v>0.915006044260193</v>
      </c>
      <c r="AD4" s="9" t="n">
        <f aca="false">G5</f>
        <v>0.912020112361749</v>
      </c>
      <c r="AE4" s="9" t="n">
        <f aca="false">J5</f>
        <v>0.893966765197324</v>
      </c>
      <c r="AF4" s="9" t="n">
        <f aca="false">M5</f>
        <v>0.906783912939329</v>
      </c>
      <c r="AG4" s="9" t="n">
        <f aca="false">P5</f>
        <v>0.871184603178585</v>
      </c>
      <c r="AH4" s="9" t="n">
        <f aca="false">S5</f>
        <v>0.868572808141586</v>
      </c>
      <c r="AI4" s="9" t="n">
        <f aca="false">V5</f>
        <v>0.967771055835414</v>
      </c>
      <c r="AJ4" s="9" t="n">
        <f aca="false">Y5</f>
        <v>0.860614586785618</v>
      </c>
      <c r="AK4" s="10" t="n">
        <f aca="false">AVERAGE(AC4:AJ4)</f>
        <v>0.899489986087475</v>
      </c>
    </row>
    <row r="5" customFormat="false" ht="12.8" hidden="false" customHeight="false" outlineLevel="0" collapsed="false">
      <c r="A5" s="8" t="s">
        <v>15</v>
      </c>
      <c r="B5" s="1" t="n">
        <v>91744065</v>
      </c>
      <c r="C5" s="1" t="n">
        <v>7797691</v>
      </c>
      <c r="D5" s="2" t="n">
        <f aca="false">1-(C5/B5)</f>
        <v>0.915006044260193</v>
      </c>
      <c r="E5" s="1" t="n">
        <v>36596796</v>
      </c>
      <c r="F5" s="1" t="n">
        <v>3219782</v>
      </c>
      <c r="G5" s="2" t="n">
        <f aca="false">1-(F5/E5)</f>
        <v>0.912020112361749</v>
      </c>
      <c r="H5" s="1" t="n">
        <v>76901615</v>
      </c>
      <c r="I5" s="1" t="n">
        <v>8154127</v>
      </c>
      <c r="J5" s="2" t="n">
        <f aca="false">1-(I5/H5)</f>
        <v>0.893966765197324</v>
      </c>
      <c r="K5" s="1" t="n">
        <v>46638924</v>
      </c>
      <c r="L5" s="1" t="n">
        <v>4347498</v>
      </c>
      <c r="M5" s="2" t="n">
        <f aca="false">1-(L5/K5)</f>
        <v>0.906783912939329</v>
      </c>
      <c r="N5" s="1" t="n">
        <v>50630710</v>
      </c>
      <c r="O5" s="1" t="n">
        <v>6522015</v>
      </c>
      <c r="P5" s="2" t="n">
        <f aca="false">1-(O5/N5)</f>
        <v>0.871184603178585</v>
      </c>
      <c r="Q5" s="1" t="n">
        <v>1346175</v>
      </c>
      <c r="R5" s="1" t="n">
        <v>176924</v>
      </c>
      <c r="S5" s="2" t="n">
        <f aca="false">1-(R5/Q5)</f>
        <v>0.868572808141586</v>
      </c>
      <c r="T5" s="1" t="n">
        <v>149609369</v>
      </c>
      <c r="U5" s="1" t="n">
        <v>4821752</v>
      </c>
      <c r="V5" s="2" t="n">
        <f aca="false">1-(U5/T5)</f>
        <v>0.967771055835414</v>
      </c>
      <c r="W5" s="1" t="n">
        <v>19706151</v>
      </c>
      <c r="X5" s="1" t="n">
        <v>2746750</v>
      </c>
      <c r="Y5" s="2" t="n">
        <f aca="false">1-(X5/W5)</f>
        <v>0.860614586785618</v>
      </c>
      <c r="Z5" s="7" t="n">
        <f aca="false">AVERAGE(D5,G5,J5,M5,P5,S5,V5,Y5)</f>
        <v>0.899489986087475</v>
      </c>
      <c r="AB5" s="8" t="str">
        <f aca="false">CONCATENATE("LTAGE (",ROUND(AK5,2),"%)")</f>
        <v>LTAGE (0,96%)</v>
      </c>
      <c r="AC5" s="9" t="n">
        <f aca="false">D6</f>
        <v>0.948434846507308</v>
      </c>
      <c r="AD5" s="9" t="n">
        <f aca="false">G6</f>
        <v>0.994615200489663</v>
      </c>
      <c r="AE5" s="9" t="n">
        <f aca="false">J6</f>
        <v>0.956348835805194</v>
      </c>
      <c r="AF5" s="9" t="n">
        <f aca="false">M6</f>
        <v>0.970893635845244</v>
      </c>
      <c r="AG5" s="9" t="n">
        <f aca="false">P6</f>
        <v>0.972277956141003</v>
      </c>
      <c r="AH5" s="9" t="n">
        <f aca="false">S6</f>
        <v>0.934368062621404</v>
      </c>
      <c r="AI5" s="9" t="n">
        <f aca="false">V6</f>
        <v>0.987598859425401</v>
      </c>
      <c r="AJ5" s="9" t="n">
        <f aca="false">Y6</f>
        <v>0.914235621858926</v>
      </c>
      <c r="AK5" s="10" t="n">
        <f aca="false">AVERAGE(AC5:AJ5)</f>
        <v>0.959846627336768</v>
      </c>
    </row>
    <row r="6" customFormat="false" ht="12.8" hidden="false" customHeight="false" outlineLevel="0" collapsed="false">
      <c r="A6" s="8" t="s">
        <v>16</v>
      </c>
      <c r="B6" s="1" t="n">
        <v>83244647</v>
      </c>
      <c r="C6" s="1" t="n">
        <v>4292523</v>
      </c>
      <c r="D6" s="2" t="n">
        <f aca="false">1-(C6/B6)</f>
        <v>0.948434846507308</v>
      </c>
      <c r="E6" s="1" t="n">
        <v>35882673</v>
      </c>
      <c r="F6" s="1" t="n">
        <v>193221</v>
      </c>
      <c r="G6" s="2" t="n">
        <f aca="false">1-(F6/E6)</f>
        <v>0.994615200489663</v>
      </c>
      <c r="H6" s="1" t="n">
        <v>75211167</v>
      </c>
      <c r="I6" s="1" t="n">
        <v>3283055</v>
      </c>
      <c r="J6" s="2" t="n">
        <f aca="false">1-(I6/H6)</f>
        <v>0.956348835805194</v>
      </c>
      <c r="K6" s="1" t="n">
        <v>43466542</v>
      </c>
      <c r="L6" s="1" t="n">
        <v>1265153</v>
      </c>
      <c r="M6" s="2" t="n">
        <f aca="false">1-(L6/K6)</f>
        <v>0.970893635845244</v>
      </c>
      <c r="N6" s="1" t="n">
        <v>49938670</v>
      </c>
      <c r="O6" s="1" t="n">
        <v>1384402</v>
      </c>
      <c r="P6" s="2" t="n">
        <f aca="false">1-(O6/N6)</f>
        <v>0.972277956141003</v>
      </c>
      <c r="Q6" s="1" t="n">
        <v>1383808</v>
      </c>
      <c r="R6" s="1" t="n">
        <v>90822</v>
      </c>
      <c r="S6" s="2" t="n">
        <f aca="false">1-(R6/Q6)</f>
        <v>0.934368062621404</v>
      </c>
      <c r="T6" s="1" t="n">
        <v>132217919</v>
      </c>
      <c r="U6" s="1" t="n">
        <v>1639653</v>
      </c>
      <c r="V6" s="2" t="n">
        <f aca="false">1-(U6/T6)</f>
        <v>0.987598859425401</v>
      </c>
      <c r="W6" s="1" t="n">
        <v>19509650</v>
      </c>
      <c r="X6" s="1" t="n">
        <v>1673233</v>
      </c>
      <c r="Y6" s="2" t="n">
        <f aca="false">1-(X6/W6)</f>
        <v>0.914235621858926</v>
      </c>
      <c r="Z6" s="7" t="n">
        <f aca="false">AVERAGE(D6,G6,J6,M6,P6,S6,V6,Y6)</f>
        <v>0.959846627336768</v>
      </c>
      <c r="AB6" s="8" t="str">
        <f aca="false">CONCATENATE("PerceptronBP (",ROUND(AK6,2),"%)")</f>
        <v>PerceptronBP (0,94%)</v>
      </c>
      <c r="AC6" s="9" t="n">
        <f aca="false">D7</f>
        <v>0.932676282129755</v>
      </c>
      <c r="AD6" s="9" t="n">
        <f aca="false">G7</f>
        <v>0.988401139592202</v>
      </c>
      <c r="AE6" s="9" t="n">
        <f aca="false">J7</f>
        <v>0.904686093274058</v>
      </c>
      <c r="AF6" s="9" t="n">
        <f aca="false">M7</f>
        <v>0.949825145533732</v>
      </c>
      <c r="AG6" s="9" t="n">
        <f aca="false">P7</f>
        <v>0.937999835967848</v>
      </c>
      <c r="AH6" s="9" t="n">
        <f aca="false">S7</f>
        <v>0.906315017643554</v>
      </c>
      <c r="AI6" s="9" t="n">
        <f aca="false">V7</f>
        <v>0.986894542792513</v>
      </c>
      <c r="AJ6" s="9" t="n">
        <f aca="false">Y7</f>
        <v>0.877229124970993</v>
      </c>
      <c r="AK6" s="10" t="n">
        <f aca="false">AVERAGE(AC6:AJ6)</f>
        <v>0.935503397738082</v>
      </c>
    </row>
    <row r="7" customFormat="false" ht="12.8" hidden="false" customHeight="false" outlineLevel="0" collapsed="false">
      <c r="A7" s="8" t="s">
        <v>17</v>
      </c>
      <c r="B7" s="1" t="n">
        <v>83525809</v>
      </c>
      <c r="C7" s="1" t="n">
        <v>5623268</v>
      </c>
      <c r="D7" s="2" t="n">
        <f aca="false">1-(C7/B7)</f>
        <v>0.932676282129755</v>
      </c>
      <c r="E7" s="1" t="n">
        <v>35700490</v>
      </c>
      <c r="F7" s="1" t="n">
        <v>414085</v>
      </c>
      <c r="G7" s="2" t="n">
        <f aca="false">1-(F7/E7)</f>
        <v>0.988401139592202</v>
      </c>
      <c r="H7" s="1" t="n">
        <v>67814826</v>
      </c>
      <c r="I7" s="1" t="n">
        <v>6463696</v>
      </c>
      <c r="J7" s="2" t="n">
        <f aca="false">1-(I7/H7)</f>
        <v>0.904686093274058</v>
      </c>
      <c r="K7" s="1" t="n">
        <v>43647441</v>
      </c>
      <c r="L7" s="1" t="n">
        <v>2190004</v>
      </c>
      <c r="M7" s="2" t="n">
        <f aca="false">1-(L7/K7)</f>
        <v>0.949825145533732</v>
      </c>
      <c r="N7" s="1" t="n">
        <v>48880661</v>
      </c>
      <c r="O7" s="1" t="n">
        <v>3030609</v>
      </c>
      <c r="P7" s="2" t="n">
        <f aca="false">1-(O7/N7)</f>
        <v>0.937999835967848</v>
      </c>
      <c r="Q7" s="1" t="n">
        <v>1309260</v>
      </c>
      <c r="R7" s="1" t="n">
        <v>122658</v>
      </c>
      <c r="S7" s="2" t="n">
        <f aca="false">1-(R7/Q7)</f>
        <v>0.906315017643554</v>
      </c>
      <c r="T7" s="1" t="n">
        <v>130066046</v>
      </c>
      <c r="U7" s="1" t="n">
        <v>1704575</v>
      </c>
      <c r="V7" s="2" t="n">
        <f aca="false">1-(U7/T7)</f>
        <v>0.986894542792513</v>
      </c>
      <c r="W7" s="1" t="n">
        <v>19172153</v>
      </c>
      <c r="X7" s="1" t="n">
        <v>2353782</v>
      </c>
      <c r="Y7" s="2" t="n">
        <f aca="false">1-(X7/W7)</f>
        <v>0.877229124970993</v>
      </c>
      <c r="Z7" s="7" t="n">
        <f aca="false">AVERAGE(D7,G7,J7,M7,P7,S7,V7,Y7)</f>
        <v>0.935503397738082</v>
      </c>
      <c r="AB7" s="8" t="str">
        <f aca="false">CONCATENATE("TournamentBP (",ROUND(AK7,2),"%)")</f>
        <v>TournamentBP (0,94%)</v>
      </c>
      <c r="AC7" s="9" t="n">
        <f aca="false">D8</f>
        <v>0.945206923708824</v>
      </c>
      <c r="AD7" s="9" t="n">
        <f aca="false">G8</f>
        <v>0.992685898918931</v>
      </c>
      <c r="AE7" s="9" t="n">
        <f aca="false">J8</f>
        <v>0.910370673374047</v>
      </c>
      <c r="AF7" s="9" t="n">
        <f aca="false">M8</f>
        <v>0.965479093554883</v>
      </c>
      <c r="AG7" s="9" t="n">
        <f aca="false">P8</f>
        <v>0.940018699037161</v>
      </c>
      <c r="AH7" s="9" t="n">
        <f aca="false">S8</f>
        <v>0.909605598812014</v>
      </c>
      <c r="AI7" s="9" t="n">
        <f aca="false">V8</f>
        <v>0.987378319353425</v>
      </c>
      <c r="AJ7" s="9" t="n">
        <f aca="false">Y8</f>
        <v>0.878780066696023</v>
      </c>
      <c r="AK7" s="10" t="n">
        <f aca="false">AVERAGE(AC7:AJ7)</f>
        <v>0.941190659181914</v>
      </c>
    </row>
    <row r="8" customFormat="false" ht="12.8" hidden="false" customHeight="false" outlineLevel="0" collapsed="false">
      <c r="A8" s="8" t="s">
        <v>18</v>
      </c>
      <c r="B8" s="1" t="n">
        <v>88513081</v>
      </c>
      <c r="C8" s="1" t="n">
        <v>4849904</v>
      </c>
      <c r="D8" s="2" t="n">
        <f aca="false">1-(C8/B8)</f>
        <v>0.945206923708824</v>
      </c>
      <c r="E8" s="1" t="n">
        <v>35862917</v>
      </c>
      <c r="F8" s="1" t="n">
        <v>262305</v>
      </c>
      <c r="G8" s="2" t="n">
        <f aca="false">1-(F8/E8)</f>
        <v>0.992685898918931</v>
      </c>
      <c r="H8" s="1" t="n">
        <v>77209673</v>
      </c>
      <c r="I8" s="1" t="n">
        <v>6920251</v>
      </c>
      <c r="J8" s="2" t="n">
        <f aca="false">1-(I8/H8)</f>
        <v>0.910370673374047</v>
      </c>
      <c r="K8" s="1" t="n">
        <v>45342668</v>
      </c>
      <c r="L8" s="1" t="n">
        <v>1565270</v>
      </c>
      <c r="M8" s="2" t="n">
        <f aca="false">1-(L8/K8)</f>
        <v>0.965479093554883</v>
      </c>
      <c r="N8" s="1" t="n">
        <v>50262481</v>
      </c>
      <c r="O8" s="1" t="n">
        <v>3014809</v>
      </c>
      <c r="P8" s="2" t="n">
        <f aca="false">1-(O8/N8)</f>
        <v>0.940018699037161</v>
      </c>
      <c r="Q8" s="1" t="n">
        <v>1350858</v>
      </c>
      <c r="R8" s="1" t="n">
        <v>122110</v>
      </c>
      <c r="S8" s="2" t="n">
        <f aca="false">1-(R8/Q8)</f>
        <v>0.909605598812014</v>
      </c>
      <c r="T8" s="1" t="n">
        <v>148541391</v>
      </c>
      <c r="U8" s="1" t="n">
        <v>1874842</v>
      </c>
      <c r="V8" s="2" t="n">
        <f aca="false">1-(U8/T8)</f>
        <v>0.987378319353425</v>
      </c>
      <c r="W8" s="1" t="n">
        <v>19654845</v>
      </c>
      <c r="X8" s="1" t="n">
        <v>2382559</v>
      </c>
      <c r="Y8" s="2" t="n">
        <f aca="false">1-(X8/W8)</f>
        <v>0.878780066696023</v>
      </c>
      <c r="Z8" s="7" t="n">
        <f aca="false">AVERAGE(D8,G8,J8,M8,P8,S8,V8,Y8)</f>
        <v>0.941190659181914</v>
      </c>
    </row>
    <row r="9" customFormat="false" ht="12.8" hidden="false" customHeight="false" outlineLevel="0" collapsed="false">
      <c r="A9" s="8"/>
      <c r="Z9" s="10"/>
    </row>
    <row r="10" customFormat="false" ht="12.8" hidden="false" customHeight="false" outlineLevel="0" collapsed="false">
      <c r="Z10" s="10"/>
    </row>
    <row r="11" customFormat="false" ht="12.8" hidden="false" customHeight="false" outlineLevel="0" collapsed="false">
      <c r="Z11" s="10"/>
    </row>
    <row r="12" customFormat="false" ht="12.8" hidden="false" customHeight="false" outlineLevel="0" collapsed="false">
      <c r="Z12" s="10"/>
    </row>
    <row r="13" customFormat="false" ht="12.8" hidden="false" customHeight="false" outlineLevel="0" collapsed="false">
      <c r="Z13" s="10"/>
    </row>
    <row r="14" customFormat="false" ht="12.8" hidden="false" customHeight="false" outlineLevel="0" collapsed="false">
      <c r="Z14" s="10"/>
    </row>
    <row r="15" customFormat="false" ht="12.8" hidden="false" customHeight="false" outlineLevel="0" collapsed="false">
      <c r="Z15" s="10"/>
    </row>
    <row r="16" customFormat="false" ht="12.8" hidden="false" customHeight="false" outlineLevel="0" collapsed="false">
      <c r="Z16" s="8"/>
    </row>
    <row r="26" customFormat="false" ht="12.8" hidden="false" customHeight="false" outlineLevel="0" collapsed="false">
      <c r="A26" s="3"/>
      <c r="B26" s="4"/>
      <c r="C26" s="6"/>
      <c r="D26" s="7"/>
      <c r="E26" s="4"/>
      <c r="F26" s="6"/>
      <c r="G26" s="7"/>
      <c r="H26" s="4"/>
      <c r="I26" s="6"/>
      <c r="J26" s="7"/>
      <c r="K26" s="4"/>
      <c r="L26" s="6"/>
      <c r="M26" s="7"/>
      <c r="N26" s="4"/>
      <c r="O26" s="6"/>
      <c r="P26" s="7"/>
      <c r="Q26" s="4"/>
      <c r="R26" s="6"/>
      <c r="S26" s="7"/>
      <c r="T26" s="4"/>
      <c r="U26" s="6"/>
      <c r="V26" s="7"/>
      <c r="W26" s="4"/>
      <c r="X26" s="6"/>
      <c r="Y26" s="7"/>
      <c r="Z26" s="3"/>
    </row>
    <row r="27" customFormat="false" ht="12.8" hidden="false" customHeight="false" outlineLevel="0" collapsed="false">
      <c r="A27" s="11"/>
      <c r="B27" s="6"/>
      <c r="C27" s="6"/>
      <c r="D27" s="7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11"/>
    </row>
    <row r="28" customFormat="false" ht="12.8" hidden="false" customHeight="false" outlineLevel="0" collapsed="false">
      <c r="B28" s="0"/>
      <c r="C28" s="0"/>
      <c r="E28" s="0"/>
      <c r="F28" s="0"/>
      <c r="H28" s="0"/>
      <c r="I28" s="0"/>
      <c r="K28" s="0"/>
      <c r="L28" s="0"/>
      <c r="N28" s="0"/>
      <c r="O28" s="0"/>
      <c r="Q28" s="0"/>
      <c r="R28" s="0"/>
      <c r="T28" s="0"/>
      <c r="U28" s="0"/>
      <c r="W28" s="0"/>
      <c r="X28" s="0"/>
    </row>
    <row r="29" customFormat="false" ht="12.8" hidden="false" customHeight="false" outlineLevel="0" collapsed="false">
      <c r="B29" s="0"/>
      <c r="C29" s="0"/>
      <c r="E29" s="0"/>
      <c r="F29" s="0"/>
      <c r="H29" s="0"/>
      <c r="I29" s="0"/>
      <c r="K29" s="0"/>
      <c r="L29" s="0"/>
      <c r="N29" s="0"/>
      <c r="O29" s="0"/>
      <c r="Q29" s="0"/>
      <c r="R29" s="0"/>
      <c r="T29" s="0"/>
      <c r="U29" s="0"/>
      <c r="W29" s="0"/>
      <c r="X29" s="0"/>
    </row>
    <row r="30" customFormat="false" ht="12.8" hidden="false" customHeight="false" outlineLevel="0" collapsed="false">
      <c r="B30" s="0"/>
      <c r="C30" s="0"/>
      <c r="E30" s="0"/>
      <c r="F30" s="0"/>
      <c r="H30" s="0"/>
      <c r="I30" s="0"/>
      <c r="K30" s="0"/>
      <c r="L30" s="0"/>
      <c r="N30" s="0"/>
      <c r="O30" s="0"/>
      <c r="Q30" s="0"/>
      <c r="R30" s="0"/>
      <c r="T30" s="0"/>
      <c r="U30" s="0"/>
      <c r="W30" s="0"/>
      <c r="X30" s="0"/>
    </row>
    <row r="31" customFormat="false" ht="12.8" hidden="false" customHeight="false" outlineLevel="0" collapsed="false">
      <c r="B31" s="0"/>
      <c r="C31" s="0"/>
      <c r="E31" s="0"/>
      <c r="F31" s="0"/>
      <c r="H31" s="0"/>
      <c r="I31" s="0"/>
      <c r="K31" s="0"/>
      <c r="L31" s="0"/>
      <c r="N31" s="0"/>
      <c r="O31" s="0"/>
      <c r="Q31" s="0"/>
      <c r="R31" s="0"/>
      <c r="T31" s="0"/>
      <c r="U31" s="0"/>
      <c r="W31" s="0"/>
      <c r="X31" s="0"/>
    </row>
    <row r="32" customFormat="false" ht="12.8" hidden="false" customHeight="false" outlineLevel="0" collapsed="false">
      <c r="B32" s="0"/>
      <c r="C32" s="0"/>
      <c r="E32" s="0"/>
      <c r="F32" s="0"/>
      <c r="H32" s="0"/>
      <c r="I32" s="0"/>
      <c r="K32" s="0"/>
      <c r="L32" s="0"/>
      <c r="N32" s="0"/>
      <c r="O32" s="0"/>
      <c r="Q32" s="0"/>
      <c r="R32" s="0"/>
      <c r="T32" s="0"/>
      <c r="U32" s="0"/>
      <c r="W32" s="0"/>
      <c r="X32" s="0"/>
    </row>
    <row r="33" customFormat="false" ht="12.8" hidden="false" customHeight="false" outlineLevel="0" collapsed="false">
      <c r="B33" s="0"/>
      <c r="C33" s="0"/>
      <c r="E33" s="0"/>
      <c r="F33" s="0"/>
      <c r="H33" s="0"/>
      <c r="I33" s="0"/>
      <c r="K33" s="0"/>
      <c r="L33" s="0"/>
      <c r="N33" s="0"/>
      <c r="O33" s="0"/>
      <c r="Q33" s="0"/>
      <c r="R33" s="0"/>
      <c r="T33" s="0"/>
      <c r="U33" s="0"/>
      <c r="W33" s="0"/>
      <c r="X33" s="0"/>
    </row>
  </sheetData>
  <mergeCells count="10">
    <mergeCell ref="A1:A2"/>
    <mergeCell ref="B1:D1"/>
    <mergeCell ref="E1:G1"/>
    <mergeCell ref="H1:J1"/>
    <mergeCell ref="K1:M1"/>
    <mergeCell ref="N1:P1"/>
    <mergeCell ref="Q1:S1"/>
    <mergeCell ref="T1:V1"/>
    <mergeCell ref="W1:Y1"/>
    <mergeCell ref="Z1:Z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19"/>
  <sheetViews>
    <sheetView showFormulas="false" showGridLines="true" showRowColHeaders="true" showZeros="true" rightToLeft="false" tabSelected="true" showOutlineSymbols="true" defaultGridColor="true" view="normal" topLeftCell="A13" colorId="64" zoomScale="90" zoomScaleNormal="90" zoomScalePageLayoutView="100" workbookViewId="0">
      <selection pane="topLeft" activeCell="P26" activeCellId="0" sqref="P26"/>
    </sheetView>
  </sheetViews>
  <sheetFormatPr defaultColWidth="11.55078125" defaultRowHeight="12.8" zeroHeight="false" outlineLevelRow="0" outlineLevelCol="0"/>
  <cols>
    <col collapsed="false" customWidth="false" hidden="false" outlineLevel="0" max="27" min="27" style="9" width="11.52"/>
  </cols>
  <sheetData>
    <row r="1" s="5" customFormat="true" ht="12.8" hidden="false" customHeight="false" outlineLevel="0" collapsed="false">
      <c r="A1" s="8" t="s">
        <v>13</v>
      </c>
      <c r="B1" s="8"/>
      <c r="C1" s="6"/>
      <c r="D1" s="6"/>
      <c r="E1" s="8"/>
      <c r="F1" s="6"/>
      <c r="G1" s="6"/>
      <c r="H1" s="8"/>
      <c r="I1" s="6"/>
      <c r="J1" s="6"/>
      <c r="K1" s="8"/>
      <c r="L1" s="6"/>
      <c r="M1" s="6"/>
      <c r="N1" s="8"/>
      <c r="O1" s="6"/>
      <c r="P1" s="6"/>
      <c r="Q1" s="8"/>
      <c r="R1" s="6"/>
      <c r="S1" s="6"/>
      <c r="T1" s="8"/>
      <c r="U1" s="6"/>
      <c r="V1" s="6"/>
      <c r="W1" s="8"/>
      <c r="X1" s="6"/>
      <c r="Y1" s="6"/>
      <c r="Z1" s="8"/>
      <c r="AA1" s="10"/>
    </row>
    <row r="2" s="5" customFormat="true" ht="12.8" hidden="false" customHeight="false" outlineLevel="0" collapsed="false">
      <c r="A2" s="3" t="s">
        <v>0</v>
      </c>
      <c r="B2" s="3"/>
      <c r="C2" s="4" t="s">
        <v>1</v>
      </c>
      <c r="D2" s="4"/>
      <c r="E2" s="4"/>
      <c r="F2" s="4" t="s">
        <v>2</v>
      </c>
      <c r="G2" s="4"/>
      <c r="H2" s="4"/>
      <c r="I2" s="4" t="s">
        <v>3</v>
      </c>
      <c r="J2" s="4"/>
      <c r="K2" s="4"/>
      <c r="L2" s="4" t="s">
        <v>4</v>
      </c>
      <c r="M2" s="4"/>
      <c r="N2" s="4"/>
      <c r="O2" s="4" t="s">
        <v>5</v>
      </c>
      <c r="P2" s="4"/>
      <c r="Q2" s="4"/>
      <c r="R2" s="4" t="s">
        <v>6</v>
      </c>
      <c r="S2" s="4"/>
      <c r="T2" s="4"/>
      <c r="U2" s="4" t="s">
        <v>7</v>
      </c>
      <c r="V2" s="4"/>
      <c r="W2" s="4"/>
      <c r="X2" s="4" t="s">
        <v>8</v>
      </c>
      <c r="Y2" s="4"/>
      <c r="Z2" s="4"/>
      <c r="AA2" s="10"/>
    </row>
    <row r="3" customFormat="false" ht="12.8" hidden="false" customHeight="false" outlineLevel="0" collapsed="false">
      <c r="A3" s="3" t="s">
        <v>13</v>
      </c>
      <c r="B3" s="11"/>
      <c r="C3" s="8" t="s">
        <v>10</v>
      </c>
      <c r="D3" s="8" t="s">
        <v>11</v>
      </c>
      <c r="E3" s="8" t="s">
        <v>12</v>
      </c>
      <c r="F3" s="8" t="s">
        <v>10</v>
      </c>
      <c r="G3" s="8" t="s">
        <v>11</v>
      </c>
      <c r="H3" s="8" t="s">
        <v>12</v>
      </c>
      <c r="I3" s="8" t="s">
        <v>10</v>
      </c>
      <c r="J3" s="8" t="s">
        <v>11</v>
      </c>
      <c r="K3" s="8" t="s">
        <v>12</v>
      </c>
      <c r="L3" s="8" t="s">
        <v>10</v>
      </c>
      <c r="M3" s="8" t="s">
        <v>11</v>
      </c>
      <c r="N3" s="8" t="s">
        <v>12</v>
      </c>
      <c r="O3" s="8" t="s">
        <v>10</v>
      </c>
      <c r="P3" s="8" t="s">
        <v>11</v>
      </c>
      <c r="Q3" s="8" t="s">
        <v>12</v>
      </c>
      <c r="R3" s="8" t="s">
        <v>10</v>
      </c>
      <c r="S3" s="8" t="s">
        <v>11</v>
      </c>
      <c r="T3" s="8" t="s">
        <v>12</v>
      </c>
      <c r="U3" s="8" t="s">
        <v>10</v>
      </c>
      <c r="V3" s="8" t="s">
        <v>11</v>
      </c>
      <c r="W3" s="8" t="s">
        <v>12</v>
      </c>
      <c r="X3" s="8" t="s">
        <v>10</v>
      </c>
      <c r="Y3" s="8" t="s">
        <v>11</v>
      </c>
      <c r="Z3" s="8" t="s">
        <v>12</v>
      </c>
    </row>
    <row r="4" customFormat="false" ht="12.8" hidden="false" customHeight="false" outlineLevel="0" collapsed="false">
      <c r="A4" s="0" t="n">
        <v>1024</v>
      </c>
      <c r="B4" s="0" t="s">
        <v>19</v>
      </c>
      <c r="C4" s="0" t="n">
        <v>101879631</v>
      </c>
      <c r="D4" s="0" t="n">
        <v>10072035</v>
      </c>
      <c r="E4" s="0" t="n">
        <f aca="false">1-D4/C4</f>
        <v>0.901137892813923</v>
      </c>
      <c r="F4" s="0" t="n">
        <v>40135414</v>
      </c>
      <c r="G4" s="0" t="n">
        <v>3525552</v>
      </c>
      <c r="H4" s="0" t="n">
        <f aca="false">1-G4/F4</f>
        <v>0.912158573971605</v>
      </c>
      <c r="I4" s="0" t="n">
        <v>91415710</v>
      </c>
      <c r="J4" s="0" t="n">
        <v>14529987</v>
      </c>
      <c r="K4" s="0" t="n">
        <f aca="false">1-J4/I4</f>
        <v>0.84105590822409</v>
      </c>
      <c r="L4" s="0" t="n">
        <v>48007690</v>
      </c>
      <c r="M4" s="0" t="n">
        <v>13544821</v>
      </c>
      <c r="N4" s="0" t="n">
        <f aca="false">1-M4/L4</f>
        <v>0.717861430116717</v>
      </c>
      <c r="O4" s="0" t="n">
        <v>64163529</v>
      </c>
      <c r="P4" s="0" t="n">
        <v>10089296</v>
      </c>
      <c r="Q4" s="0" t="n">
        <f aca="false">1-P4/O4</f>
        <v>0.842756529180307</v>
      </c>
      <c r="R4" s="0" t="n">
        <v>1521501</v>
      </c>
      <c r="S4" s="0" t="n">
        <v>191286</v>
      </c>
      <c r="T4" s="0" t="n">
        <f aca="false">1-S4/R4</f>
        <v>0.874278097746896</v>
      </c>
      <c r="U4" s="0" t="n">
        <v>153845328</v>
      </c>
      <c r="V4" s="0" t="n">
        <v>9502203</v>
      </c>
      <c r="W4" s="0" t="n">
        <f aca="false">1-V4/U4</f>
        <v>0.938235348947353</v>
      </c>
      <c r="X4" s="0" t="n">
        <v>23590169</v>
      </c>
      <c r="Y4" s="0" t="n">
        <v>6331860</v>
      </c>
      <c r="Z4" s="0" t="n">
        <f aca="false">1-Y4/X4</f>
        <v>0.731589036093807</v>
      </c>
      <c r="AA4" s="9" t="n">
        <f aca="false">AVERAGE(Z4,W4,T4,Q4,N4,K4,H4,E4)</f>
        <v>0.844884102136837</v>
      </c>
    </row>
    <row r="5" customFormat="false" ht="12.8" hidden="false" customHeight="false" outlineLevel="0" collapsed="false">
      <c r="A5" s="0" t="n">
        <v>2048</v>
      </c>
      <c r="B5" s="0" t="s">
        <v>20</v>
      </c>
      <c r="C5" s="0" t="n">
        <v>101314833</v>
      </c>
      <c r="D5" s="0" t="n">
        <v>8450543</v>
      </c>
      <c r="E5" s="0" t="n">
        <f aca="false">1-D5/C5</f>
        <v>0.916591255695008</v>
      </c>
      <c r="F5" s="0" t="n">
        <v>39569135</v>
      </c>
      <c r="G5" s="0" t="n">
        <v>3365102</v>
      </c>
      <c r="H5" s="0" t="n">
        <f aca="false">1-G5/F5</f>
        <v>0.914956392147566</v>
      </c>
      <c r="I5" s="0" t="n">
        <v>96689171</v>
      </c>
      <c r="J5" s="0" t="n">
        <v>13637850</v>
      </c>
      <c r="K5" s="0" t="n">
        <f aca="false">1-J5/I5</f>
        <v>0.858951629650439</v>
      </c>
      <c r="L5" s="0" t="n">
        <v>48157231</v>
      </c>
      <c r="M5" s="0" t="n">
        <v>13269264</v>
      </c>
      <c r="N5" s="0" t="n">
        <f aca="false">1-M5/L5</f>
        <v>0.724459572852102</v>
      </c>
      <c r="O5" s="0" t="n">
        <v>63361092</v>
      </c>
      <c r="P5" s="0" t="n">
        <v>9667711</v>
      </c>
      <c r="Q5" s="0" t="n">
        <f aca="false">1-P5/O5</f>
        <v>0.847418807112731</v>
      </c>
      <c r="R5" s="0" t="n">
        <v>1495327</v>
      </c>
      <c r="S5" s="0" t="n">
        <v>183666</v>
      </c>
      <c r="T5" s="0" t="n">
        <f aca="false">1-S5/R5</f>
        <v>0.877173354055668</v>
      </c>
      <c r="U5" s="0" t="n">
        <v>141505626</v>
      </c>
      <c r="V5" s="0" t="n">
        <v>10580854</v>
      </c>
      <c r="W5" s="0" t="n">
        <f aca="false">1-V5/U5</f>
        <v>0.925226619611576</v>
      </c>
      <c r="X5" s="0" t="n">
        <v>23296959</v>
      </c>
      <c r="Y5" s="0" t="n">
        <v>6087991</v>
      </c>
      <c r="Z5" s="0" t="n">
        <f aca="false">1-Y5/X5</f>
        <v>0.738678726266377</v>
      </c>
      <c r="AA5" s="9" t="n">
        <f aca="false">AVERAGE(Z5,W5,T5,Q5,N5,K5,H5,E5)</f>
        <v>0.850432044673934</v>
      </c>
    </row>
    <row r="6" customFormat="false" ht="12.8" hidden="false" customHeight="false" outlineLevel="0" collapsed="false">
      <c r="A6" s="0" t="n">
        <v>4096</v>
      </c>
      <c r="B6" s="0" t="s">
        <v>21</v>
      </c>
      <c r="C6" s="0" t="n">
        <v>99676867</v>
      </c>
      <c r="D6" s="0" t="n">
        <v>8196211</v>
      </c>
      <c r="E6" s="0" t="n">
        <f aca="false">1-D6/C6</f>
        <v>0.91777218479389</v>
      </c>
      <c r="F6" s="0" t="n">
        <v>39663676</v>
      </c>
      <c r="G6" s="0" t="n">
        <v>2569838</v>
      </c>
      <c r="H6" s="0" t="n">
        <f aca="false">1-G6/F6</f>
        <v>0.935209283173854</v>
      </c>
      <c r="I6" s="0" t="n">
        <v>99706042</v>
      </c>
      <c r="J6" s="0" t="n">
        <v>13227457</v>
      </c>
      <c r="K6" s="0" t="n">
        <f aca="false">1-J6/I6</f>
        <v>0.867335451947837</v>
      </c>
      <c r="L6" s="0" t="n">
        <v>49542501</v>
      </c>
      <c r="M6" s="0" t="n">
        <v>13675637</v>
      </c>
      <c r="N6" s="0" t="n">
        <f aca="false">1-M6/L6</f>
        <v>0.723961513368088</v>
      </c>
      <c r="O6" s="0" t="n">
        <v>64975255</v>
      </c>
      <c r="P6" s="0" t="n">
        <v>9316116</v>
      </c>
      <c r="Q6" s="0" t="n">
        <f aca="false">1-P6/O6</f>
        <v>0.856620555009749</v>
      </c>
      <c r="R6" s="0" t="n">
        <v>1495442</v>
      </c>
      <c r="S6" s="0" t="n">
        <v>180355</v>
      </c>
      <c r="T6" s="0" t="n">
        <f aca="false">1-S6/R6</f>
        <v>0.879396860593724</v>
      </c>
      <c r="U6" s="0" t="n">
        <v>145811306</v>
      </c>
      <c r="V6" s="0" t="n">
        <v>9067892</v>
      </c>
      <c r="W6" s="0" t="n">
        <f aca="false">1-V6/U6</f>
        <v>0.93781077579814</v>
      </c>
      <c r="X6" s="0" t="n">
        <v>23215379</v>
      </c>
      <c r="Y6" s="0" t="n">
        <v>5927177</v>
      </c>
      <c r="Z6" s="0" t="n">
        <f aca="false">1-Y6/X6</f>
        <v>0.744687476349191</v>
      </c>
      <c r="AA6" s="9" t="n">
        <f aca="false">AVERAGE(Z6,W6,T6,Q6,N6,K6,H6,E6)</f>
        <v>0.857849262629309</v>
      </c>
    </row>
    <row r="7" customFormat="false" ht="12.8" hidden="false" customHeight="false" outlineLevel="0" collapsed="false">
      <c r="A7" s="0" t="n">
        <v>8192</v>
      </c>
      <c r="B7" s="0" t="s">
        <v>22</v>
      </c>
      <c r="C7" s="0" t="n">
        <v>101227491</v>
      </c>
      <c r="D7" s="0" t="n">
        <v>7295568</v>
      </c>
      <c r="E7" s="0" t="n">
        <f aca="false">1-D7/C7</f>
        <v>0.927928985220033</v>
      </c>
      <c r="F7" s="0" t="n">
        <v>39600329</v>
      </c>
      <c r="G7" s="0" t="n">
        <v>2403534</v>
      </c>
      <c r="H7" s="0" t="n">
        <f aca="false">1-G7/F7</f>
        <v>0.93930520122699</v>
      </c>
      <c r="I7" s="0" t="n">
        <v>93839376</v>
      </c>
      <c r="J7" s="0" t="n">
        <v>12755895</v>
      </c>
      <c r="K7" s="0" t="n">
        <f aca="false">1-J7/I7</f>
        <v>0.864066711185292</v>
      </c>
      <c r="L7" s="0" t="n">
        <v>49550559</v>
      </c>
      <c r="M7" s="0" t="n">
        <v>13110448</v>
      </c>
      <c r="N7" s="0" t="n">
        <f aca="false">1-M7/L7</f>
        <v>0.735412712498359</v>
      </c>
      <c r="O7" s="0" t="n">
        <v>64700412</v>
      </c>
      <c r="P7" s="0" t="n">
        <v>8939103</v>
      </c>
      <c r="Q7" s="0" t="n">
        <f aca="false">1-P7/O7</f>
        <v>0.861838545943108</v>
      </c>
      <c r="R7" s="0" t="n">
        <v>1525976</v>
      </c>
      <c r="S7" s="0" t="n">
        <v>180695</v>
      </c>
      <c r="T7" s="0" t="n">
        <f aca="false">1-S7/R7</f>
        <v>0.881587259563715</v>
      </c>
      <c r="U7" s="0" t="n">
        <v>148392017</v>
      </c>
      <c r="V7" s="0" t="n">
        <v>8949733</v>
      </c>
      <c r="W7" s="0" t="n">
        <f aca="false">1-V7/U7</f>
        <v>0.93968858176515</v>
      </c>
      <c r="X7" s="0" t="n">
        <v>23524278</v>
      </c>
      <c r="Y7" s="0" t="n">
        <v>5936554</v>
      </c>
      <c r="Z7" s="0" t="n">
        <f aca="false">1-Y7/X7</f>
        <v>0.74764139413758</v>
      </c>
      <c r="AA7" s="9" t="n">
        <f aca="false">AVERAGE(Z7,W7,T7,Q7,N7,K7,H7,E7)</f>
        <v>0.862183673942528</v>
      </c>
    </row>
    <row r="8" customFormat="false" ht="12.8" hidden="false" customHeight="false" outlineLevel="0" collapsed="false">
      <c r="A8" s="0" t="n">
        <v>16384</v>
      </c>
      <c r="B8" s="0" t="s">
        <v>23</v>
      </c>
      <c r="C8" s="0" t="n">
        <v>105045894</v>
      </c>
      <c r="D8" s="0" t="n">
        <v>7142753</v>
      </c>
      <c r="E8" s="0" t="n">
        <f aca="false">1-D8/C8</f>
        <v>0.932003501250606</v>
      </c>
      <c r="F8" s="0" t="n">
        <v>39874864</v>
      </c>
      <c r="G8" s="0" t="n">
        <v>2701196</v>
      </c>
      <c r="H8" s="0" t="n">
        <f aca="false">1-G8/F8</f>
        <v>0.932258176479298</v>
      </c>
      <c r="I8" s="0" t="n">
        <v>92823959</v>
      </c>
      <c r="J8" s="0" t="n">
        <v>11047712</v>
      </c>
      <c r="K8" s="0" t="n">
        <f aca="false">1-J8/I8</f>
        <v>0.880982107216522</v>
      </c>
      <c r="L8" s="0" t="n">
        <v>48963439</v>
      </c>
      <c r="M8" s="0" t="n">
        <v>12821241</v>
      </c>
      <c r="N8" s="0" t="n">
        <f aca="false">1-M8/L8</f>
        <v>0.738146640394275</v>
      </c>
      <c r="O8" s="0" t="n">
        <v>64618971</v>
      </c>
      <c r="P8" s="0" t="n">
        <v>8724534</v>
      </c>
      <c r="Q8" s="0" t="n">
        <f aca="false">1-P8/O8</f>
        <v>0.864984943817815</v>
      </c>
      <c r="R8" s="0" t="n">
        <v>1569522</v>
      </c>
      <c r="S8" s="0" t="n">
        <v>180118</v>
      </c>
      <c r="T8" s="0" t="n">
        <f aca="false">1-S8/R8</f>
        <v>0.885240219633748</v>
      </c>
      <c r="U8" s="0" t="n">
        <v>148305872</v>
      </c>
      <c r="V8" s="0" t="n">
        <v>6048694</v>
      </c>
      <c r="W8" s="0" t="n">
        <f aca="false">1-V8/U8</f>
        <v>0.959214736959303</v>
      </c>
      <c r="X8" s="0" t="n">
        <v>23236925</v>
      </c>
      <c r="Y8" s="0" t="n">
        <v>5534633</v>
      </c>
      <c r="Z8" s="0" t="n">
        <f aca="false">1-Y8/X8</f>
        <v>0.761817323075235</v>
      </c>
      <c r="AA8" s="9" t="n">
        <f aca="false">AVERAGE(Z8,W8,T8,Q8,N8,K8,H8,E8)</f>
        <v>0.86933095610335</v>
      </c>
    </row>
    <row r="9" customFormat="false" ht="12.8" hidden="false" customHeight="false" outlineLevel="0" collapsed="false">
      <c r="A9" s="0" t="n">
        <v>32768</v>
      </c>
      <c r="B9" s="0" t="s">
        <v>24</v>
      </c>
      <c r="C9" s="0" t="n">
        <v>105368346</v>
      </c>
      <c r="D9" s="0" t="n">
        <v>8114069</v>
      </c>
      <c r="E9" s="0" t="n">
        <f aca="false">1-D9/C9</f>
        <v>0.922993296297922</v>
      </c>
      <c r="F9" s="0" t="n">
        <v>40166132</v>
      </c>
      <c r="G9" s="0" t="n">
        <v>3234183</v>
      </c>
      <c r="H9" s="0" t="n">
        <f aca="false">1-G9/F9</f>
        <v>0.919479849341729</v>
      </c>
      <c r="I9" s="0" t="n">
        <v>85135540</v>
      </c>
      <c r="J9" s="0" t="n">
        <v>10653774</v>
      </c>
      <c r="K9" s="0" t="n">
        <f aca="false">1-J9/I9</f>
        <v>0.874861027486288</v>
      </c>
      <c r="L9" s="0" t="n">
        <v>51301873</v>
      </c>
      <c r="M9" s="0" t="n">
        <v>5582018</v>
      </c>
      <c r="N9" s="0" t="n">
        <f aca="false">1-M9/L9</f>
        <v>0.891192705576266</v>
      </c>
      <c r="O9" s="0" t="n">
        <v>62263986</v>
      </c>
      <c r="P9" s="0" t="n">
        <v>8460699</v>
      </c>
      <c r="Q9" s="0" t="n">
        <f aca="false">1-P9/O9</f>
        <v>0.864115686393737</v>
      </c>
      <c r="R9" s="0" t="n">
        <v>1426445</v>
      </c>
      <c r="S9" s="0" t="n">
        <v>186474</v>
      </c>
      <c r="T9" s="0" t="n">
        <f aca="false">1-S9/R9</f>
        <v>0.869273613774103</v>
      </c>
      <c r="U9" s="0" t="n">
        <v>162968512</v>
      </c>
      <c r="V9" s="0" t="n">
        <v>4060334</v>
      </c>
      <c r="W9" s="0" t="n">
        <f aca="false">1-V9/U9</f>
        <v>0.975085162463777</v>
      </c>
      <c r="X9" s="0" t="n">
        <v>22927585</v>
      </c>
      <c r="Y9" s="0" t="n">
        <v>5359256</v>
      </c>
      <c r="Z9" s="0" t="n">
        <f aca="false">1-Y9/X9</f>
        <v>0.766252921971503</v>
      </c>
      <c r="AA9" s="9" t="n">
        <f aca="false">AVERAGE(Z9,W9,T9,Q9,N9,K9,H9,E9)</f>
        <v>0.885406782913166</v>
      </c>
    </row>
    <row r="11" customFormat="false" ht="12.8" hidden="false" customHeight="false" outlineLevel="0" collapsed="false">
      <c r="A11" s="8" t="s">
        <v>17</v>
      </c>
      <c r="B11" s="8"/>
    </row>
    <row r="12" s="5" customFormat="true" ht="12.8" hidden="false" customHeight="false" outlineLevel="0" collapsed="false">
      <c r="A12" s="3" t="s">
        <v>0</v>
      </c>
      <c r="B12" s="3"/>
      <c r="C12" s="4" t="s">
        <v>1</v>
      </c>
      <c r="D12" s="4"/>
      <c r="E12" s="4"/>
      <c r="F12" s="4" t="s">
        <v>2</v>
      </c>
      <c r="G12" s="4"/>
      <c r="H12" s="4"/>
      <c r="I12" s="4" t="s">
        <v>3</v>
      </c>
      <c r="J12" s="4"/>
      <c r="K12" s="4"/>
      <c r="L12" s="4" t="s">
        <v>4</v>
      </c>
      <c r="M12" s="4"/>
      <c r="N12" s="4"/>
      <c r="O12" s="4" t="s">
        <v>5</v>
      </c>
      <c r="P12" s="4"/>
      <c r="Q12" s="4"/>
      <c r="R12" s="4" t="s">
        <v>6</v>
      </c>
      <c r="S12" s="4"/>
      <c r="T12" s="4"/>
      <c r="U12" s="4" t="s">
        <v>7</v>
      </c>
      <c r="V12" s="4"/>
      <c r="W12" s="4"/>
      <c r="X12" s="4" t="s">
        <v>8</v>
      </c>
      <c r="Y12" s="4"/>
      <c r="Z12" s="4"/>
      <c r="AA12" s="9"/>
    </row>
    <row r="13" customFormat="false" ht="12.8" hidden="false" customHeight="false" outlineLevel="0" collapsed="false">
      <c r="A13" s="3" t="s">
        <v>13</v>
      </c>
      <c r="B13" s="11"/>
      <c r="C13" s="8" t="s">
        <v>10</v>
      </c>
      <c r="D13" s="8" t="s">
        <v>11</v>
      </c>
      <c r="E13" s="8" t="s">
        <v>12</v>
      </c>
      <c r="F13" s="8" t="s">
        <v>10</v>
      </c>
      <c r="G13" s="8" t="s">
        <v>11</v>
      </c>
      <c r="H13" s="8" t="s">
        <v>12</v>
      </c>
      <c r="I13" s="8" t="s">
        <v>10</v>
      </c>
      <c r="J13" s="8" t="s">
        <v>11</v>
      </c>
      <c r="K13" s="8" t="s">
        <v>12</v>
      </c>
      <c r="L13" s="8" t="s">
        <v>10</v>
      </c>
      <c r="M13" s="8" t="s">
        <v>11</v>
      </c>
      <c r="N13" s="8" t="s">
        <v>12</v>
      </c>
      <c r="O13" s="8" t="s">
        <v>10</v>
      </c>
      <c r="P13" s="8" t="s">
        <v>11</v>
      </c>
      <c r="Q13" s="8" t="s">
        <v>12</v>
      </c>
      <c r="R13" s="8" t="s">
        <v>10</v>
      </c>
      <c r="S13" s="8" t="s">
        <v>11</v>
      </c>
      <c r="T13" s="8" t="s">
        <v>12</v>
      </c>
      <c r="U13" s="8" t="s">
        <v>10</v>
      </c>
      <c r="V13" s="8" t="s">
        <v>11</v>
      </c>
      <c r="W13" s="8" t="s">
        <v>12</v>
      </c>
      <c r="X13" s="8" t="s">
        <v>10</v>
      </c>
      <c r="Y13" s="8" t="s">
        <v>11</v>
      </c>
      <c r="Z13" s="8" t="s">
        <v>12</v>
      </c>
    </row>
    <row r="14" customFormat="false" ht="12.8" hidden="false" customHeight="false" outlineLevel="0" collapsed="false">
      <c r="A14" s="0" t="n">
        <v>1024</v>
      </c>
      <c r="B14" s="0" t="s">
        <v>19</v>
      </c>
      <c r="C14" s="0" t="n">
        <v>95859440</v>
      </c>
      <c r="D14" s="0" t="n">
        <v>6585136</v>
      </c>
      <c r="E14" s="0" t="n">
        <f aca="false">1-D14/C14</f>
        <v>0.931304251307957</v>
      </c>
      <c r="F14" s="0" t="n">
        <v>37332013</v>
      </c>
      <c r="G14" s="0" t="n">
        <v>1070784</v>
      </c>
      <c r="H14" s="0" t="n">
        <f aca="false">1-G14/F14</f>
        <v>0.971317271318854</v>
      </c>
      <c r="I14" s="0" t="n">
        <v>78832782</v>
      </c>
      <c r="J14" s="5" t="n">
        <v>8249133</v>
      </c>
      <c r="K14" s="0" t="n">
        <f aca="false">1-J14/I14</f>
        <v>0.895359103272545</v>
      </c>
      <c r="L14" s="0" t="n">
        <v>49144795</v>
      </c>
      <c r="M14" s="0" t="n">
        <v>3126386</v>
      </c>
      <c r="N14" s="0" t="n">
        <f aca="false">1-M14/L14</f>
        <v>0.936384188803718</v>
      </c>
      <c r="O14" s="0" t="n">
        <v>57149083</v>
      </c>
      <c r="P14" s="0" t="n">
        <v>6429153</v>
      </c>
      <c r="Q14" s="0" t="n">
        <f aca="false">1-P14/O14</f>
        <v>0.887502079429691</v>
      </c>
      <c r="R14" s="0" t="n">
        <v>1321368</v>
      </c>
      <c r="S14" s="0" t="n">
        <v>148112</v>
      </c>
      <c r="T14" s="0" t="n">
        <f aca="false">1-S14/R14</f>
        <v>0.887910105284826</v>
      </c>
      <c r="U14" s="0" t="n">
        <v>151023053</v>
      </c>
      <c r="V14" s="0" t="n">
        <v>3013941</v>
      </c>
      <c r="W14" s="0" t="n">
        <f aca="false">1-V14/U14</f>
        <v>0.980043172614184</v>
      </c>
      <c r="X14" s="0" t="n">
        <v>22354628</v>
      </c>
      <c r="Y14" s="0" t="n">
        <v>3758067</v>
      </c>
      <c r="Z14" s="0" t="n">
        <f aca="false">1-Y14/X14</f>
        <v>0.831888636214389</v>
      </c>
      <c r="AA14" s="9" t="n">
        <f aca="false">AVERAGE(Z14,W14,T14,Q14,N14,K14,H14,E14)</f>
        <v>0.91521360103077</v>
      </c>
    </row>
    <row r="15" customFormat="false" ht="12.8" hidden="false" customHeight="false" outlineLevel="0" collapsed="false">
      <c r="A15" s="0" t="n">
        <v>2048</v>
      </c>
      <c r="B15" s="0" t="s">
        <v>20</v>
      </c>
      <c r="C15" s="0" t="n">
        <v>98514569</v>
      </c>
      <c r="D15" s="0" t="n">
        <v>6579924</v>
      </c>
      <c r="E15" s="0" t="n">
        <f aca="false">1-D15/C15</f>
        <v>0.933208620138205</v>
      </c>
      <c r="F15" s="0" t="n">
        <v>36509157</v>
      </c>
      <c r="G15" s="0" t="n">
        <v>701710</v>
      </c>
      <c r="H15" s="0" t="n">
        <f aca="false">1-G15/F15</f>
        <v>0.980779890371065</v>
      </c>
      <c r="I15" s="0" t="n">
        <v>80060544</v>
      </c>
      <c r="J15" s="5" t="n">
        <v>8123842</v>
      </c>
      <c r="K15" s="0" t="n">
        <f aca="false">1-J15/I15</f>
        <v>0.898528768428054</v>
      </c>
      <c r="L15" s="0" t="n">
        <v>49537851</v>
      </c>
      <c r="M15" s="0" t="n">
        <v>3013807</v>
      </c>
      <c r="N15" s="0" t="n">
        <f aca="false">1-M15/L15</f>
        <v>0.939161531250114</v>
      </c>
      <c r="O15" s="0" t="n">
        <v>57069780</v>
      </c>
      <c r="P15" s="0" t="n">
        <v>5613737</v>
      </c>
      <c r="Q15" s="0" t="n">
        <f aca="false">1-P15/O15</f>
        <v>0.901633806893946</v>
      </c>
      <c r="R15" s="0" t="n">
        <v>1313476</v>
      </c>
      <c r="S15" s="0" t="n">
        <v>137656</v>
      </c>
      <c r="T15" s="0" t="n">
        <f aca="false">1-S15/R15</f>
        <v>0.895197171474774</v>
      </c>
      <c r="U15" s="0" t="n">
        <v>153273355</v>
      </c>
      <c r="V15" s="0" t="n">
        <v>2026559</v>
      </c>
      <c r="W15" s="0" t="n">
        <f aca="false">1-V15/U15</f>
        <v>0.986778138966163</v>
      </c>
      <c r="X15" s="0" t="n">
        <v>22470673</v>
      </c>
      <c r="Y15" s="0" t="n">
        <v>3469224</v>
      </c>
      <c r="Z15" s="0" t="n">
        <f aca="false">1-Y15/X15</f>
        <v>0.845611032655764</v>
      </c>
      <c r="AA15" s="9" t="n">
        <f aca="false">AVERAGE(Z15,W15,T15,Q15,N15,K15,H15,E15)</f>
        <v>0.922612370022261</v>
      </c>
    </row>
    <row r="16" customFormat="false" ht="12.8" hidden="false" customHeight="false" outlineLevel="0" collapsed="false">
      <c r="A16" s="0" t="n">
        <v>4096</v>
      </c>
      <c r="B16" s="0" t="s">
        <v>21</v>
      </c>
      <c r="C16" s="0" t="n">
        <v>95290390</v>
      </c>
      <c r="D16" s="0" t="n">
        <v>6325345</v>
      </c>
      <c r="E16" s="0" t="n">
        <f aca="false">1-D16/C16</f>
        <v>0.933620326246959</v>
      </c>
      <c r="F16" s="0" t="n">
        <v>36475667</v>
      </c>
      <c r="G16" s="0" t="n">
        <v>662562</v>
      </c>
      <c r="H16" s="0" t="n">
        <f aca="false">1-G16/F16</f>
        <v>0.981835506942204</v>
      </c>
      <c r="I16" s="0" t="n">
        <v>77863740</v>
      </c>
      <c r="J16" s="5" t="n">
        <v>7437034</v>
      </c>
      <c r="K16" s="0" t="n">
        <f aca="false">1-J16/I16</f>
        <v>0.90448655561626</v>
      </c>
      <c r="L16" s="0" t="n">
        <v>52259670</v>
      </c>
      <c r="M16" s="0" t="n">
        <v>2851884</v>
      </c>
      <c r="N16" s="0" t="n">
        <f aca="false">1-M16/L16</f>
        <v>0.945428587666168</v>
      </c>
      <c r="O16" s="0" t="n">
        <v>56515510</v>
      </c>
      <c r="P16" s="0" t="n">
        <v>4932435</v>
      </c>
      <c r="Q16" s="0" t="n">
        <f aca="false">1-P16/O16</f>
        <v>0.912724223845808</v>
      </c>
      <c r="R16" s="0" t="n">
        <v>1308599</v>
      </c>
      <c r="S16" s="0" t="n">
        <v>130674</v>
      </c>
      <c r="T16" s="0" t="n">
        <f aca="false">1-S16/R16</f>
        <v>0.900142060325585</v>
      </c>
      <c r="U16" s="0" t="n">
        <v>148561481</v>
      </c>
      <c r="V16" s="0" t="n">
        <v>2110623</v>
      </c>
      <c r="W16" s="0" t="n">
        <f aca="false">1-V16/U16</f>
        <v>0.985792932422369</v>
      </c>
      <c r="X16" s="0" t="n">
        <v>22338956</v>
      </c>
      <c r="Y16" s="0" t="n">
        <v>3261221</v>
      </c>
      <c r="Z16" s="0" t="n">
        <f aca="false">1-Y16/X16</f>
        <v>0.854011933234481</v>
      </c>
      <c r="AA16" s="9" t="n">
        <f aca="false">AVERAGE(Z16,W16,T16,Q16,N16,K16,H16,E16)</f>
        <v>0.927255265787479</v>
      </c>
    </row>
    <row r="17" customFormat="false" ht="12.8" hidden="false" customHeight="false" outlineLevel="0" collapsed="false">
      <c r="A17" s="0" t="n">
        <v>8192</v>
      </c>
      <c r="B17" s="0" t="s">
        <v>22</v>
      </c>
      <c r="C17" s="0" t="n">
        <v>91986876</v>
      </c>
      <c r="D17" s="0" t="n">
        <v>6132330</v>
      </c>
      <c r="E17" s="0" t="n">
        <f aca="false">1-D17/C17</f>
        <v>0.933334729184628</v>
      </c>
      <c r="F17" s="0" t="n">
        <v>36476304</v>
      </c>
      <c r="G17" s="0" t="n">
        <v>638749</v>
      </c>
      <c r="H17" s="0" t="n">
        <f aca="false">1-G17/F17</f>
        <v>0.982488658938691</v>
      </c>
      <c r="I17" s="0" t="n">
        <v>77305980</v>
      </c>
      <c r="J17" s="5" t="n">
        <v>7361908</v>
      </c>
      <c r="K17" s="0" t="n">
        <f aca="false">1-J17/I17</f>
        <v>0.904769230012995</v>
      </c>
      <c r="L17" s="0" t="n">
        <v>49935789</v>
      </c>
      <c r="M17" s="0" t="n">
        <v>2818595</v>
      </c>
      <c r="N17" s="0" t="n">
        <f aca="false">1-M17/L17</f>
        <v>0.943555612989313</v>
      </c>
      <c r="O17" s="0" t="n">
        <v>54514062</v>
      </c>
      <c r="P17" s="0" t="n">
        <v>4370757</v>
      </c>
      <c r="Q17" s="0" t="n">
        <f aca="false">1-P17/O17</f>
        <v>0.919823310910128</v>
      </c>
      <c r="R17" s="0" t="n">
        <v>1308055</v>
      </c>
      <c r="S17" s="0" t="n">
        <v>124226</v>
      </c>
      <c r="T17" s="0" t="n">
        <f aca="false">1-S17/R17</f>
        <v>0.905029987271177</v>
      </c>
      <c r="U17" s="0" t="n">
        <v>147034891</v>
      </c>
      <c r="V17" s="0" t="n">
        <v>2010432</v>
      </c>
      <c r="W17" s="0" t="n">
        <f aca="false">1-V17/U17</f>
        <v>0.98632683721308</v>
      </c>
      <c r="X17" s="0" t="n">
        <v>21596965</v>
      </c>
      <c r="Y17" s="0" t="n">
        <v>3013931</v>
      </c>
      <c r="Z17" s="0" t="n">
        <f aca="false">1-Y17/X17</f>
        <v>0.86044654885536</v>
      </c>
      <c r="AA17" s="9" t="n">
        <f aca="false">AVERAGE(Z17,W17,T17,Q17,N17,K17,H17,E17)</f>
        <v>0.929471864421922</v>
      </c>
    </row>
    <row r="18" customFormat="false" ht="12.8" hidden="false" customHeight="false" outlineLevel="0" collapsed="false">
      <c r="A18" s="0" t="n">
        <v>16384</v>
      </c>
      <c r="B18" s="0" t="s">
        <v>23</v>
      </c>
      <c r="C18" s="0" t="n">
        <v>93084866</v>
      </c>
      <c r="D18" s="0" t="n">
        <v>6044256</v>
      </c>
      <c r="E18" s="0" t="n">
        <f aca="false">1-D18/C18</f>
        <v>0.935067253574819</v>
      </c>
      <c r="F18" s="0" t="n">
        <v>36496856</v>
      </c>
      <c r="G18" s="0" t="n">
        <v>621326</v>
      </c>
      <c r="H18" s="0" t="n">
        <f aca="false">1-G18/F18</f>
        <v>0.982975903458643</v>
      </c>
      <c r="I18" s="0" t="n">
        <v>76979339</v>
      </c>
      <c r="J18" s="5" t="n">
        <v>7346766</v>
      </c>
      <c r="K18" s="0" t="n">
        <f aca="false">1-J18/I18</f>
        <v>0.904561846133805</v>
      </c>
      <c r="L18" s="0" t="n">
        <v>49414727</v>
      </c>
      <c r="M18" s="0" t="n">
        <v>2665112</v>
      </c>
      <c r="N18" s="0" t="n">
        <f aca="false">1-M18/L18</f>
        <v>0.946066442904764</v>
      </c>
      <c r="O18" s="0" t="n">
        <v>55639765</v>
      </c>
      <c r="P18" s="0" t="n">
        <v>4381279</v>
      </c>
      <c r="Q18" s="0" t="n">
        <f aca="false">1-P18/O18</f>
        <v>0.921256335284665</v>
      </c>
      <c r="R18" s="0" t="n">
        <v>1304788</v>
      </c>
      <c r="S18" s="0" t="n">
        <v>119843</v>
      </c>
      <c r="T18" s="0" t="n">
        <f aca="false">1-S18/R18</f>
        <v>0.908151362520195</v>
      </c>
      <c r="U18" s="0" t="n">
        <v>145365937</v>
      </c>
      <c r="V18" s="0" t="n">
        <v>1810581</v>
      </c>
      <c r="W18" s="0" t="n">
        <f aca="false">1-V18/U18</f>
        <v>0.987544668046958</v>
      </c>
      <c r="X18" s="0" t="n">
        <v>21910808</v>
      </c>
      <c r="Y18" s="0" t="n">
        <v>2941152</v>
      </c>
      <c r="Z18" s="0" t="n">
        <f aca="false">1-Y18/X18</f>
        <v>0.865767068015018</v>
      </c>
      <c r="AA18" s="9" t="n">
        <f aca="false">AVERAGE(Z18,W18,T18,Q18,N18,K18,H18,E18)</f>
        <v>0.931423859992358</v>
      </c>
    </row>
    <row r="19" customFormat="false" ht="12.8" hidden="false" customHeight="false" outlineLevel="0" collapsed="false">
      <c r="A19" s="0" t="n">
        <v>32768</v>
      </c>
      <c r="B19" s="0" t="s">
        <v>24</v>
      </c>
      <c r="C19" s="0" t="n">
        <v>92533012</v>
      </c>
      <c r="D19" s="0" t="n">
        <v>6103134</v>
      </c>
      <c r="E19" s="0" t="n">
        <f aca="false">1-D19/C19</f>
        <v>0.934043711880901</v>
      </c>
      <c r="F19" s="0" t="n">
        <v>36672713</v>
      </c>
      <c r="G19" s="0" t="n">
        <v>655048</v>
      </c>
      <c r="H19" s="0" t="n">
        <f aca="false">1-G19/F19</f>
        <v>0.982137999989256</v>
      </c>
      <c r="I19" s="0" t="n">
        <v>74629487</v>
      </c>
      <c r="J19" s="5" t="n">
        <v>6737760</v>
      </c>
      <c r="K19" s="0" t="n">
        <f aca="false">1-J19/I19</f>
        <v>0.909717187256024</v>
      </c>
      <c r="L19" s="0" t="n">
        <v>47755473</v>
      </c>
      <c r="M19" s="0" t="n">
        <v>2864073</v>
      </c>
      <c r="N19" s="0" t="n">
        <f aca="false">1-M19/L19</f>
        <v>0.940026287667594</v>
      </c>
      <c r="O19" s="0" t="n">
        <v>53009384</v>
      </c>
      <c r="P19" s="0" t="n">
        <v>4042483</v>
      </c>
      <c r="Q19" s="0" t="n">
        <f aca="false">1-P19/O19</f>
        <v>0.923740238143495</v>
      </c>
      <c r="R19" s="0" t="n">
        <v>1304151</v>
      </c>
      <c r="S19" s="0" t="n">
        <v>118430</v>
      </c>
      <c r="T19" s="0" t="n">
        <f aca="false">1-S19/R19</f>
        <v>0.909189963432148</v>
      </c>
      <c r="U19" s="0" t="n">
        <v>143083153</v>
      </c>
      <c r="V19" s="0" t="n">
        <v>1975452</v>
      </c>
      <c r="W19" s="0" t="n">
        <f aca="false">1-V19/U19</f>
        <v>0.986193678580734</v>
      </c>
      <c r="X19" s="0" t="n">
        <v>21272318</v>
      </c>
      <c r="Y19" s="0" t="n">
        <v>2808433</v>
      </c>
      <c r="Z19" s="0" t="n">
        <f aca="false">1-Y19/X19</f>
        <v>0.867977105268923</v>
      </c>
      <c r="AA19" s="9" t="n">
        <f aca="false">AVERAGE(Z19,W19,T19,Q19,N19,K19,H19,E19)</f>
        <v>0.931628271527385</v>
      </c>
    </row>
  </sheetData>
  <mergeCells count="18">
    <mergeCell ref="A2:A3"/>
    <mergeCell ref="C2:E2"/>
    <mergeCell ref="F2:H2"/>
    <mergeCell ref="I2:K2"/>
    <mergeCell ref="L2:N2"/>
    <mergeCell ref="O2:Q2"/>
    <mergeCell ref="R2:T2"/>
    <mergeCell ref="U2:W2"/>
    <mergeCell ref="X2:Z2"/>
    <mergeCell ref="A12:A13"/>
    <mergeCell ref="C12:E12"/>
    <mergeCell ref="F12:H12"/>
    <mergeCell ref="I12:K12"/>
    <mergeCell ref="L12:N12"/>
    <mergeCell ref="O12:Q12"/>
    <mergeCell ref="R12:T12"/>
    <mergeCell ref="U12:W12"/>
    <mergeCell ref="X12:Z1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9"/>
  <sheetViews>
    <sheetView showFormulas="false" showGridLines="true" showRowColHeaders="true" showZeros="true" rightToLeft="false" tabSelected="false" showOutlineSymbols="true" defaultGridColor="true" view="normal" topLeftCell="A2" colorId="64" zoomScale="90" zoomScaleNormal="90" zoomScalePageLayoutView="100" workbookViewId="0">
      <selection pane="topLeft" activeCell="R9" activeCellId="0" sqref="R9"/>
    </sheetView>
  </sheetViews>
  <sheetFormatPr defaultColWidth="11.55078125" defaultRowHeight="12.8" zeroHeight="false" outlineLevelRow="0" outlineLevelCol="0"/>
  <cols>
    <col collapsed="false" customWidth="false" hidden="false" outlineLevel="0" max="26" min="26" style="9" width="11.52"/>
  </cols>
  <sheetData>
    <row r="1" customFormat="false" ht="12.8" hidden="false" customHeight="false" outlineLevel="0" collapsed="false">
      <c r="A1" s="0" t="s">
        <v>13</v>
      </c>
    </row>
    <row r="2" s="5" customFormat="true" ht="12.8" hidden="false" customHeight="false" outlineLevel="0" collapsed="false">
      <c r="A2" s="3" t="s">
        <v>0</v>
      </c>
      <c r="B2" s="4" t="s">
        <v>1</v>
      </c>
      <c r="C2" s="4"/>
      <c r="D2" s="4"/>
      <c r="E2" s="4" t="s">
        <v>2</v>
      </c>
      <c r="F2" s="4"/>
      <c r="G2" s="4"/>
      <c r="H2" s="4" t="s">
        <v>3</v>
      </c>
      <c r="I2" s="4"/>
      <c r="J2" s="4"/>
      <c r="K2" s="4" t="s">
        <v>4</v>
      </c>
      <c r="L2" s="4"/>
      <c r="M2" s="4"/>
      <c r="N2" s="4" t="s">
        <v>5</v>
      </c>
      <c r="O2" s="4"/>
      <c r="P2" s="4"/>
      <c r="Q2" s="4" t="s">
        <v>6</v>
      </c>
      <c r="R2" s="4"/>
      <c r="S2" s="4"/>
      <c r="T2" s="4" t="s">
        <v>7</v>
      </c>
      <c r="U2" s="4"/>
      <c r="V2" s="4"/>
      <c r="W2" s="4" t="s">
        <v>8</v>
      </c>
      <c r="X2" s="4"/>
      <c r="Y2" s="4"/>
      <c r="Z2" s="10"/>
      <c r="AMJ2" s="0"/>
    </row>
    <row r="3" customFormat="false" ht="12.8" hidden="false" customHeight="false" outlineLevel="0" collapsed="false">
      <c r="A3" s="3" t="s">
        <v>13</v>
      </c>
      <c r="B3" s="8" t="s">
        <v>10</v>
      </c>
      <c r="C3" s="8" t="s">
        <v>11</v>
      </c>
      <c r="D3" s="8" t="s">
        <v>12</v>
      </c>
      <c r="E3" s="8" t="s">
        <v>10</v>
      </c>
      <c r="F3" s="8" t="s">
        <v>11</v>
      </c>
      <c r="G3" s="8" t="s">
        <v>12</v>
      </c>
      <c r="H3" s="8" t="s">
        <v>10</v>
      </c>
      <c r="I3" s="8" t="s">
        <v>11</v>
      </c>
      <c r="J3" s="8" t="s">
        <v>12</v>
      </c>
      <c r="K3" s="8" t="s">
        <v>10</v>
      </c>
      <c r="L3" s="8" t="s">
        <v>11</v>
      </c>
      <c r="M3" s="8" t="s">
        <v>12</v>
      </c>
      <c r="N3" s="8" t="s">
        <v>10</v>
      </c>
      <c r="O3" s="8" t="s">
        <v>11</v>
      </c>
      <c r="P3" s="8" t="s">
        <v>12</v>
      </c>
      <c r="Q3" s="8" t="s">
        <v>10</v>
      </c>
      <c r="R3" s="8" t="s">
        <v>11</v>
      </c>
      <c r="S3" s="8" t="s">
        <v>12</v>
      </c>
      <c r="T3" s="8" t="s">
        <v>10</v>
      </c>
      <c r="U3" s="8" t="s">
        <v>11</v>
      </c>
      <c r="V3" s="8" t="s">
        <v>12</v>
      </c>
      <c r="W3" s="8" t="s">
        <v>10</v>
      </c>
      <c r="X3" s="8" t="s">
        <v>11</v>
      </c>
      <c r="Y3" s="8" t="s">
        <v>12</v>
      </c>
    </row>
    <row r="4" customFormat="false" ht="12.8" hidden="false" customHeight="false" outlineLevel="0" collapsed="false">
      <c r="A4" s="0" t="s">
        <v>25</v>
      </c>
      <c r="B4" s="0" t="n">
        <v>110027577</v>
      </c>
      <c r="C4" s="0" t="n">
        <v>10466293</v>
      </c>
      <c r="D4" s="0" t="n">
        <f aca="false">1-C4/B4</f>
        <v>0.904875729472803</v>
      </c>
      <c r="E4" s="0" t="n">
        <v>40454601</v>
      </c>
      <c r="F4" s="0" t="n">
        <v>3775733</v>
      </c>
      <c r="G4" s="0" t="n">
        <f aca="false">1-F4/E4</f>
        <v>0.906667402306106</v>
      </c>
      <c r="H4" s="0" t="n">
        <v>91565756</v>
      </c>
      <c r="I4" s="0" t="n">
        <v>14019819</v>
      </c>
      <c r="J4" s="0" t="n">
        <f aca="false">1-I4/H4</f>
        <v>0.846887967593475</v>
      </c>
      <c r="K4" s="0" t="n">
        <v>48221396</v>
      </c>
      <c r="L4" s="0" t="n">
        <v>13756627</v>
      </c>
      <c r="M4" s="0" t="n">
        <f aca="false">1-L4/K4</f>
        <v>0.714719436990169</v>
      </c>
      <c r="N4" s="0" t="n">
        <v>62748163</v>
      </c>
      <c r="O4" s="0" t="n">
        <v>9470020</v>
      </c>
      <c r="P4" s="0" t="n">
        <f aca="false">1-O4/N4</f>
        <v>0.849078928414207</v>
      </c>
      <c r="Q4" s="0" t="n">
        <v>1507259</v>
      </c>
      <c r="R4" s="0" t="n">
        <v>185322</v>
      </c>
      <c r="S4" s="0" t="n">
        <f aca="false">1-R4/Q4</f>
        <v>0.877047010500518</v>
      </c>
      <c r="T4" s="0" t="n">
        <v>154645031</v>
      </c>
      <c r="U4" s="0" t="n">
        <v>9909319</v>
      </c>
      <c r="V4" s="0" t="n">
        <f aca="false">1-U4/T4</f>
        <v>0.935922163577309</v>
      </c>
      <c r="W4" s="0" t="n">
        <v>22854633</v>
      </c>
      <c r="X4" s="0" t="n">
        <v>6178201</v>
      </c>
      <c r="Y4" s="0" t="n">
        <f aca="false">1-X4/W4</f>
        <v>0.729674022768163</v>
      </c>
      <c r="Z4" s="9" t="n">
        <f aca="false">AVERAGE(Y4,V4,S4,P4,M4,J4,G4,D4)</f>
        <v>0.845609082702844</v>
      </c>
    </row>
    <row r="5" customFormat="false" ht="12.8" hidden="false" customHeight="false" outlineLevel="0" collapsed="false">
      <c r="A5" s="0" t="s">
        <v>26</v>
      </c>
      <c r="B5" s="0" t="n">
        <v>103536973</v>
      </c>
      <c r="C5" s="0" t="n">
        <v>9546422</v>
      </c>
      <c r="D5" s="0" t="n">
        <f aca="false">1-C5/B5</f>
        <v>0.907796976061875</v>
      </c>
      <c r="E5" s="0" t="n">
        <v>39697570</v>
      </c>
      <c r="F5" s="0" t="n">
        <v>3193653</v>
      </c>
      <c r="G5" s="0" t="n">
        <f aca="false">1-F5/E5</f>
        <v>0.919550415806308</v>
      </c>
      <c r="H5" s="0" t="n">
        <v>106236439</v>
      </c>
      <c r="I5" s="0" t="n">
        <v>12997263</v>
      </c>
      <c r="J5" s="0" t="n">
        <f aca="false">1-I5/H5</f>
        <v>0.877657203852625</v>
      </c>
      <c r="K5" s="0" t="n">
        <v>48873950</v>
      </c>
      <c r="L5" s="0" t="n">
        <v>13663970</v>
      </c>
      <c r="M5" s="0" t="n">
        <f aca="false">1-L5/K5</f>
        <v>0.720424275099516</v>
      </c>
      <c r="N5" s="0" t="n">
        <v>65353193</v>
      </c>
      <c r="O5" s="0" t="n">
        <v>9609472</v>
      </c>
      <c r="P5" s="0" t="n">
        <f aca="false">1-O5/N5</f>
        <v>0.852960941020892</v>
      </c>
      <c r="Q5" s="0" t="n">
        <v>1492109</v>
      </c>
      <c r="R5" s="0" t="n">
        <v>175750</v>
      </c>
      <c r="S5" s="0" t="n">
        <f aca="false">1-R5/Q5</f>
        <v>0.882213698865163</v>
      </c>
      <c r="T5" s="0" t="n">
        <v>157176733</v>
      </c>
      <c r="U5" s="0" t="n">
        <v>9470832</v>
      </c>
      <c r="V5" s="0" t="n">
        <f aca="false">1-U5/T5</f>
        <v>0.939744058683291</v>
      </c>
      <c r="W5" s="0" t="n">
        <v>23619545</v>
      </c>
      <c r="X5" s="0" t="n">
        <v>6208982</v>
      </c>
      <c r="Y5" s="0" t="n">
        <f aca="false">1-X5/W5</f>
        <v>0.737125249449132</v>
      </c>
      <c r="Z5" s="9" t="n">
        <f aca="false">AVERAGE(Y5,V5,S5,P5,M5,J5,G5,D5)</f>
        <v>0.85468410235485</v>
      </c>
    </row>
    <row r="6" customFormat="false" ht="12.8" hidden="false" customHeight="false" outlineLevel="0" collapsed="false">
      <c r="A6" s="0" t="s">
        <v>27</v>
      </c>
      <c r="B6" s="0" t="n">
        <v>103388704</v>
      </c>
      <c r="C6" s="0" t="n">
        <v>9144403</v>
      </c>
      <c r="D6" s="0" t="n">
        <f aca="false">1-C6/B6</f>
        <v>0.911553171224586</v>
      </c>
      <c r="E6" s="0" t="n">
        <v>39719029</v>
      </c>
      <c r="F6" s="0" t="n">
        <v>2919184</v>
      </c>
      <c r="G6" s="0" t="n">
        <f aca="false">1-F6/E6</f>
        <v>0.926504144902435</v>
      </c>
      <c r="H6" s="0" t="n">
        <v>94038817</v>
      </c>
      <c r="I6" s="0" t="n">
        <v>12814814</v>
      </c>
      <c r="J6" s="0" t="n">
        <f aca="false">1-I6/H6</f>
        <v>0.863728464385085</v>
      </c>
      <c r="K6" s="0" t="n">
        <v>48606024</v>
      </c>
      <c r="L6" s="0" t="n">
        <v>12977778</v>
      </c>
      <c r="M6" s="0" t="n">
        <f aca="false">1-L6/K6</f>
        <v>0.733000625601469</v>
      </c>
      <c r="N6" s="0" t="n">
        <v>63172087</v>
      </c>
      <c r="O6" s="0" t="n">
        <v>8994435</v>
      </c>
      <c r="P6" s="0" t="n">
        <f aca="false">1-O6/N6</f>
        <v>0.85762010680445</v>
      </c>
      <c r="Q6" s="0" t="n">
        <v>1497545</v>
      </c>
      <c r="R6" s="0" t="n">
        <v>176253</v>
      </c>
      <c r="S6" s="0" t="n">
        <f aca="false">1-R6/Q6</f>
        <v>0.882305373127352</v>
      </c>
      <c r="T6" s="0" t="n">
        <v>153528997</v>
      </c>
      <c r="U6" s="0" t="n">
        <v>8843901</v>
      </c>
      <c r="V6" s="0" t="n">
        <f aca="false">1-U6/T6</f>
        <v>0.942395891507062</v>
      </c>
      <c r="W6" s="0" t="n">
        <v>23554639</v>
      </c>
      <c r="X6" s="0" t="n">
        <v>6069460</v>
      </c>
      <c r="Y6" s="0" t="n">
        <f aca="false">1-X6/W6</f>
        <v>0.742324219021145</v>
      </c>
      <c r="Z6" s="9" t="n">
        <f aca="false">AVERAGE(Y6,V6,S6,P6,M6,J6,G6,D6)</f>
        <v>0.857428999571698</v>
      </c>
    </row>
    <row r="7" customFormat="false" ht="12.8" hidden="false" customHeight="false" outlineLevel="0" collapsed="false">
      <c r="A7" s="5" t="s">
        <v>28</v>
      </c>
      <c r="B7" s="0" t="n">
        <v>104010595</v>
      </c>
      <c r="C7" s="0" t="n">
        <v>8534088</v>
      </c>
      <c r="D7" s="0" t="n">
        <f aca="false">1-C7/B7</f>
        <v>0.917949820400508</v>
      </c>
      <c r="E7" s="0" t="n">
        <v>39122454</v>
      </c>
      <c r="F7" s="0" t="n">
        <v>2622120</v>
      </c>
      <c r="G7" s="0" t="n">
        <f aca="false">1-F7/E7</f>
        <v>0.932976597020218</v>
      </c>
      <c r="H7" s="0" t="n">
        <v>96249756</v>
      </c>
      <c r="I7" s="0" t="n">
        <v>12287707</v>
      </c>
      <c r="J7" s="0" t="n">
        <f aca="false">1-I7/H7</f>
        <v>0.872335188049723</v>
      </c>
      <c r="K7" s="0" t="n">
        <v>49179575</v>
      </c>
      <c r="L7" s="0" t="n">
        <v>13260428</v>
      </c>
      <c r="M7" s="0" t="n">
        <f aca="false">1-L7/K7</f>
        <v>0.73036716970409</v>
      </c>
      <c r="N7" s="0" t="n">
        <v>63502502</v>
      </c>
      <c r="O7" s="0" t="n">
        <v>8685490</v>
      </c>
      <c r="P7" s="0" t="n">
        <f aca="false">1-O7/N7</f>
        <v>0.863226019031502</v>
      </c>
      <c r="Q7" s="0" t="n">
        <v>1535341</v>
      </c>
      <c r="R7" s="0" t="n">
        <v>172992</v>
      </c>
      <c r="S7" s="0" t="n">
        <f aca="false">1-R7/Q7</f>
        <v>0.887326659028841</v>
      </c>
      <c r="T7" s="0" t="n">
        <v>144247698</v>
      </c>
      <c r="U7" s="0" t="n">
        <v>8821150</v>
      </c>
      <c r="V7" s="0" t="n">
        <f aca="false">1-U7/T7</f>
        <v>0.938847204341521</v>
      </c>
      <c r="W7" s="0" t="n">
        <v>23243149</v>
      </c>
      <c r="X7" s="0" t="n">
        <v>5717337</v>
      </c>
      <c r="Y7" s="0" t="n">
        <f aca="false">1-X7/W7</f>
        <v>0.754020550313557</v>
      </c>
      <c r="Z7" s="9" t="n">
        <f aca="false">AVERAGE(Y7,V7,S7,P7,M7,J7,G7,D7)</f>
        <v>0.862131150986245</v>
      </c>
    </row>
    <row r="8" customFormat="false" ht="12.8" hidden="false" customHeight="false" outlineLevel="0" collapsed="false">
      <c r="A8" s="0" t="s">
        <v>29</v>
      </c>
      <c r="B8" s="0" t="n">
        <v>107970204</v>
      </c>
      <c r="C8" s="0" t="n">
        <v>7095021</v>
      </c>
      <c r="D8" s="0" t="n">
        <f aca="false">1-C8/B8</f>
        <v>0.934287231688476</v>
      </c>
      <c r="E8" s="0" t="n">
        <v>39382256</v>
      </c>
      <c r="F8" s="0" t="n">
        <v>2241219</v>
      </c>
      <c r="G8" s="0" t="n">
        <f aca="false">1-F8/E8</f>
        <v>0.943090639601754</v>
      </c>
      <c r="H8" s="0" t="n">
        <v>98383466</v>
      </c>
      <c r="I8" s="0" t="n">
        <v>10779234</v>
      </c>
      <c r="J8" s="0" t="n">
        <f aca="false">1-I8/H8</f>
        <v>0.890436529243643</v>
      </c>
      <c r="K8" s="0" t="n">
        <v>53476428</v>
      </c>
      <c r="L8" s="0" t="n">
        <v>4901929</v>
      </c>
      <c r="M8" s="0" t="n">
        <f aca="false">1-L8/K8</f>
        <v>0.908334771350098</v>
      </c>
      <c r="N8" s="0" t="n">
        <v>63662093</v>
      </c>
      <c r="O8" s="0" t="n">
        <v>8610429</v>
      </c>
      <c r="P8" s="0" t="n">
        <f aca="false">1-O8/N8</f>
        <v>0.8647479434897</v>
      </c>
      <c r="Q8" s="0" t="n">
        <v>1570324</v>
      </c>
      <c r="R8" s="0" t="n">
        <v>193179</v>
      </c>
      <c r="S8" s="0" t="n">
        <f aca="false">1-R8/Q8</f>
        <v>0.876981438225487</v>
      </c>
      <c r="T8" s="0" t="n">
        <v>167528979</v>
      </c>
      <c r="U8" s="0" t="n">
        <v>4579284</v>
      </c>
      <c r="V8" s="0" t="n">
        <f aca="false">1-U8/T8</f>
        <v>0.97266572011998</v>
      </c>
      <c r="W8" s="0" t="n">
        <v>23591355</v>
      </c>
      <c r="X8" s="0" t="n">
        <v>5716546</v>
      </c>
      <c r="Y8" s="0" t="n">
        <f aca="false">1-X8/W8</f>
        <v>0.757684711200353</v>
      </c>
      <c r="Z8" s="9" t="n">
        <f aca="false">AVERAGE(Y8,V8,S8,P8,M8,J8,G8,D8)</f>
        <v>0.893528623114936</v>
      </c>
    </row>
    <row r="9" customFormat="false" ht="12.8" hidden="false" customHeight="false" outlineLevel="0" collapsed="false">
      <c r="A9" s="0" t="s">
        <v>30</v>
      </c>
      <c r="B9" s="0" t="n">
        <v>104122567</v>
      </c>
      <c r="C9" s="0" t="n">
        <v>8360987</v>
      </c>
      <c r="D9" s="0" t="n">
        <f aca="false">1-C9/B9</f>
        <v>0.919700529473116</v>
      </c>
      <c r="E9" s="0" t="n">
        <v>38919109</v>
      </c>
      <c r="F9" s="0" t="n">
        <v>2005049</v>
      </c>
      <c r="G9" s="0" t="n">
        <f aca="false">1-F9/E9</f>
        <v>0.948481631478254</v>
      </c>
      <c r="H9" s="0" t="n">
        <v>87529177</v>
      </c>
      <c r="I9" s="0" t="n">
        <v>10768879</v>
      </c>
      <c r="J9" s="0" t="n">
        <f aca="false">1-I9/H9</f>
        <v>0.876968122298237</v>
      </c>
      <c r="K9" s="0" t="n">
        <v>53109496</v>
      </c>
      <c r="L9" s="0" t="n">
        <v>5205302</v>
      </c>
      <c r="M9" s="0" t="n">
        <f aca="false">1-L9/K9</f>
        <v>0.901989241246048</v>
      </c>
      <c r="N9" s="0" t="n">
        <v>60788814</v>
      </c>
      <c r="O9" s="0" t="n">
        <v>8026467</v>
      </c>
      <c r="P9" s="0" t="n">
        <f aca="false">1-O9/N9</f>
        <v>0.867961447643969</v>
      </c>
      <c r="Q9" s="0" t="n">
        <v>1398251</v>
      </c>
      <c r="R9" s="0" t="n">
        <v>178383</v>
      </c>
      <c r="S9" s="0" t="n">
        <f aca="false">1-R9/Q9</f>
        <v>0.872424192795142</v>
      </c>
      <c r="T9" s="0" t="n">
        <v>160689103</v>
      </c>
      <c r="U9" s="0" t="n">
        <v>2973675</v>
      </c>
      <c r="V9" s="0" t="n">
        <f aca="false">1-U9/T9</f>
        <v>0.981494233619563</v>
      </c>
      <c r="W9" s="0" t="n">
        <v>22004569</v>
      </c>
      <c r="X9" s="0" t="n">
        <v>4745444</v>
      </c>
      <c r="Y9" s="0" t="n">
        <f aca="false">1-X9/W9</f>
        <v>0.784342788081875</v>
      </c>
      <c r="Z9" s="9" t="n">
        <f aca="false">AVERAGE(Y9,V9,S9,P9,M9,J9,G9,D9)</f>
        <v>0.894170273329525</v>
      </c>
    </row>
  </sheetData>
  <mergeCells count="9">
    <mergeCell ref="A2:A3"/>
    <mergeCell ref="B2:D2"/>
    <mergeCell ref="E2:G2"/>
    <mergeCell ref="H2:J2"/>
    <mergeCell ref="K2:M2"/>
    <mergeCell ref="N2:P2"/>
    <mergeCell ref="Q2:S2"/>
    <mergeCell ref="T2:V2"/>
    <mergeCell ref="W2:Y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0"/>
  <sheetViews>
    <sheetView showFormulas="false" showGridLines="true" showRowColHeaders="true" showZeros="true" rightToLeft="false" tabSelected="false" showOutlineSymbols="true" defaultGridColor="true" view="normal" topLeftCell="Q1" colorId="64" zoomScale="90" zoomScaleNormal="90" zoomScalePageLayoutView="100" workbookViewId="0">
      <selection pane="topLeft" activeCell="A2" activeCellId="0" sqref="A2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13</v>
      </c>
    </row>
    <row r="2" customFormat="false" ht="12.8" hidden="false" customHeight="false" outlineLevel="0" collapsed="false">
      <c r="A2" s="0" t="n">
        <v>2</v>
      </c>
      <c r="B2" s="0" t="n">
        <v>104122567</v>
      </c>
      <c r="C2" s="0" t="n">
        <v>8360987</v>
      </c>
      <c r="D2" s="0" t="n">
        <f aca="false">1-C2/B2</f>
        <v>0.919700529473116</v>
      </c>
      <c r="E2" s="0" t="n">
        <v>38919109</v>
      </c>
      <c r="F2" s="0" t="n">
        <v>2005049</v>
      </c>
      <c r="G2" s="0" t="n">
        <f aca="false">1-F2/E2</f>
        <v>0.948481631478254</v>
      </c>
      <c r="H2" s="0" t="n">
        <v>87529177</v>
      </c>
      <c r="I2" s="0" t="n">
        <v>10768879</v>
      </c>
      <c r="J2" s="0" t="n">
        <f aca="false">1-I2/H2</f>
        <v>0.876968122298237</v>
      </c>
      <c r="K2" s="0" t="n">
        <v>53109496</v>
      </c>
      <c r="L2" s="0" t="n">
        <v>5205302</v>
      </c>
      <c r="M2" s="0" t="n">
        <f aca="false">1-L2/K2</f>
        <v>0.901989241246048</v>
      </c>
      <c r="N2" s="0" t="n">
        <v>60788814</v>
      </c>
      <c r="O2" s="0" t="n">
        <v>8026467</v>
      </c>
      <c r="P2" s="0" t="n">
        <f aca="false">1-O2/N2</f>
        <v>0.867961447643969</v>
      </c>
      <c r="Q2" s="0" t="n">
        <v>1398251</v>
      </c>
      <c r="R2" s="0" t="n">
        <v>178383</v>
      </c>
      <c r="S2" s="0" t="n">
        <f aca="false">1-R2/Q2</f>
        <v>0.872424192795142</v>
      </c>
      <c r="T2" s="0" t="n">
        <v>160689103</v>
      </c>
      <c r="U2" s="0" t="n">
        <v>2973675</v>
      </c>
      <c r="V2" s="0" t="n">
        <f aca="false">1-U2/T2</f>
        <v>0.981494233619563</v>
      </c>
      <c r="W2" s="0" t="n">
        <v>22004569</v>
      </c>
      <c r="X2" s="0" t="n">
        <v>4745444</v>
      </c>
      <c r="Y2" s="0" t="n">
        <f aca="false">1-X2/W2</f>
        <v>0.784342788081875</v>
      </c>
      <c r="Z2" s="10" t="n">
        <f aca="false">AVERAGE(Y2,V2,S2,P2,M2,J2,G2,D2)</f>
        <v>0.894170273329525</v>
      </c>
    </row>
    <row r="3" customFormat="false" ht="12.8" hidden="false" customHeight="false" outlineLevel="0" collapsed="false">
      <c r="A3" s="0" t="n">
        <v>3</v>
      </c>
      <c r="B3" s="0" t="n">
        <v>100728337</v>
      </c>
      <c r="C3" s="0" t="n">
        <v>7863111</v>
      </c>
      <c r="D3" s="0" t="n">
        <f aca="false">1-C3/B3</f>
        <v>0.921937448446111</v>
      </c>
      <c r="E3" s="0" t="n">
        <v>36335534</v>
      </c>
      <c r="F3" s="0" t="n">
        <v>823273</v>
      </c>
      <c r="G3" s="0" t="n">
        <f aca="false">1-F3/E3</f>
        <v>0.97734248243056</v>
      </c>
      <c r="H3" s="0" t="n">
        <v>86818380</v>
      </c>
      <c r="I3" s="0" t="n">
        <v>10409897</v>
      </c>
      <c r="J3" s="0" t="n">
        <f aca="false">1-I3/H3</f>
        <v>0.880095700933374</v>
      </c>
      <c r="K3" s="0" t="n">
        <v>52682853</v>
      </c>
      <c r="L3" s="0" t="n">
        <v>4850167</v>
      </c>
      <c r="M3" s="0" t="n">
        <f aca="false">1-L3/K3</f>
        <v>0.907936515890664</v>
      </c>
      <c r="N3" s="0" t="n">
        <v>60966659</v>
      </c>
      <c r="O3" s="0" t="n">
        <v>7437018</v>
      </c>
      <c r="P3" s="0" t="n">
        <f aca="false">1-O3/N3</f>
        <v>0.878014998328841</v>
      </c>
      <c r="Q3" s="0" t="n">
        <v>1388592</v>
      </c>
      <c r="R3" s="0" t="n">
        <v>175738</v>
      </c>
      <c r="S3" s="0" t="n">
        <f aca="false">1-R3/Q3</f>
        <v>0.87344158687361</v>
      </c>
      <c r="T3" s="0" t="n">
        <v>162910998</v>
      </c>
      <c r="U3" s="0" t="n">
        <v>4162035</v>
      </c>
      <c r="V3" s="0" t="n">
        <f aca="false">1-U3/T3</f>
        <v>0.974452093160708</v>
      </c>
      <c r="W3" s="0" t="n">
        <v>22896180</v>
      </c>
      <c r="X3" s="0" t="n">
        <v>4352102</v>
      </c>
      <c r="Y3" s="0" t="n">
        <f aca="false">1-X3/W3</f>
        <v>0.809920170089508</v>
      </c>
      <c r="Z3" s="10" t="n">
        <f aca="false">AVERAGE(Y3,V3,S3,P3,M3,J3,G3,D3)</f>
        <v>0.902892624519172</v>
      </c>
    </row>
    <row r="4" customFormat="false" ht="12.8" hidden="false" customHeight="false" outlineLevel="0" collapsed="false">
      <c r="A4" s="0" t="n">
        <v>4</v>
      </c>
      <c r="B4" s="0" t="n">
        <v>102185277</v>
      </c>
      <c r="C4" s="0" t="n">
        <v>7854733</v>
      </c>
      <c r="D4" s="0" t="n">
        <f aca="false">1-C4/B4</f>
        <v>0.923132439128193</v>
      </c>
      <c r="E4" s="0" t="n">
        <v>37598255</v>
      </c>
      <c r="F4" s="0" t="n">
        <v>1867062</v>
      </c>
      <c r="G4" s="0" t="n">
        <f aca="false">1-F4/E4</f>
        <v>0.950341791128338</v>
      </c>
      <c r="H4" s="0" t="n">
        <v>84679473</v>
      </c>
      <c r="I4" s="0" t="n">
        <v>10291884</v>
      </c>
      <c r="J4" s="0" t="n">
        <f aca="false">1-I4/H4</f>
        <v>0.878460698497734</v>
      </c>
      <c r="K4" s="0" t="n">
        <v>50403708</v>
      </c>
      <c r="L4" s="0" t="n">
        <v>12857701</v>
      </c>
      <c r="M4" s="0" t="n">
        <f aca="false">1-L4/K4</f>
        <v>0.744905652576195</v>
      </c>
      <c r="N4" s="0" t="n">
        <v>62516565</v>
      </c>
      <c r="O4" s="0" t="n">
        <v>7798588</v>
      </c>
      <c r="P4" s="0" t="n">
        <f aca="false">1-O4/N4</f>
        <v>0.8752556542414</v>
      </c>
      <c r="Q4" s="0" t="n">
        <v>1403610</v>
      </c>
      <c r="R4" s="0" t="n">
        <v>186381</v>
      </c>
      <c r="S4" s="0" t="n">
        <f aca="false">1-R4/Q4</f>
        <v>0.867213114754098</v>
      </c>
      <c r="T4" s="0" t="n">
        <v>158348733</v>
      </c>
      <c r="U4" s="0" t="n">
        <v>8478637</v>
      </c>
      <c r="V4" s="0" t="n">
        <f aca="false">1-U4/T4</f>
        <v>0.946455921437654</v>
      </c>
      <c r="W4" s="0" t="n">
        <v>22428603</v>
      </c>
      <c r="X4" s="0" t="n">
        <v>4306515</v>
      </c>
      <c r="Y4" s="0" t="n">
        <f aca="false">1-X4/W4</f>
        <v>0.807990047351589</v>
      </c>
      <c r="Z4" s="10" t="n">
        <f aca="false">AVERAGE(Y4,V4,S4,P4,M4,J4,G4,D4)</f>
        <v>0.8742194148894</v>
      </c>
    </row>
    <row r="5" customFormat="false" ht="12.8" hidden="false" customHeight="false" outlineLevel="0" collapsed="false">
      <c r="Z5" s="10"/>
    </row>
    <row r="6" customFormat="false" ht="12.8" hidden="false" customHeight="false" outlineLevel="0" collapsed="false">
      <c r="Z6" s="10"/>
    </row>
    <row r="7" customFormat="false" ht="12.8" hidden="false" customHeight="false" outlineLevel="0" collapsed="false">
      <c r="A7" s="0" t="s">
        <v>17</v>
      </c>
      <c r="Z7" s="10"/>
    </row>
    <row r="8" customFormat="false" ht="12.8" hidden="false" customHeight="false" outlineLevel="0" collapsed="false">
      <c r="A8" s="0" t="n">
        <v>0</v>
      </c>
      <c r="B8" s="0" t="n">
        <v>90411916</v>
      </c>
      <c r="C8" s="0" t="n">
        <v>5899551</v>
      </c>
      <c r="D8" s="0" t="n">
        <f aca="false">1-C8/B8</f>
        <v>0.934748081215312</v>
      </c>
      <c r="E8" s="0" t="n">
        <v>36653180</v>
      </c>
      <c r="F8" s="0" t="n">
        <v>640661</v>
      </c>
      <c r="G8" s="0" t="n">
        <f aca="false">1-F8/E8</f>
        <v>0.982520998178057</v>
      </c>
      <c r="H8" s="0" t="n">
        <v>74624161</v>
      </c>
      <c r="I8" s="0" t="n">
        <v>6645538</v>
      </c>
      <c r="J8" s="0" t="n">
        <f aca="false">1-I8/H8</f>
        <v>0.910946563271914</v>
      </c>
      <c r="K8" s="0" t="n">
        <v>47405075</v>
      </c>
      <c r="L8" s="0" t="n">
        <v>3230681</v>
      </c>
      <c r="M8" s="0" t="n">
        <f aca="false">1-L8/K8</f>
        <v>0.931849469703402</v>
      </c>
      <c r="N8" s="0" t="n">
        <v>53174337</v>
      </c>
      <c r="O8" s="0" t="n">
        <v>4288169</v>
      </c>
      <c r="P8" s="0" t="n">
        <f aca="false">1-O8/N8</f>
        <v>0.919356418115754</v>
      </c>
      <c r="Q8" s="0" t="n">
        <v>1307393</v>
      </c>
      <c r="R8" s="0" t="n">
        <v>118790</v>
      </c>
      <c r="S8" s="0" t="n">
        <f aca="false">1-R8/Q8</f>
        <v>0.909139791937084</v>
      </c>
      <c r="T8" s="0" t="n">
        <v>135252750</v>
      </c>
      <c r="U8" s="0" t="n">
        <v>1622586</v>
      </c>
      <c r="V8" s="0" t="n">
        <f aca="false">1-U8/T8</f>
        <v>0.98800330492356</v>
      </c>
      <c r="W8" s="0" t="n">
        <v>20567637</v>
      </c>
      <c r="X8" s="0" t="n">
        <v>2773313</v>
      </c>
      <c r="Y8" s="0" t="n">
        <f aca="false">1-X8/W8</f>
        <v>0.865161321157117</v>
      </c>
      <c r="Z8" s="10" t="n">
        <f aca="false">AVERAGE(Y8,V8,S8,P8,M8,J8,G8,D8)</f>
        <v>0.930215743562775</v>
      </c>
    </row>
    <row r="9" customFormat="false" ht="12.8" hidden="false" customHeight="false" outlineLevel="0" collapsed="false">
      <c r="A9" s="0" t="n">
        <v>1</v>
      </c>
      <c r="B9" s="0" t="n">
        <v>92533012</v>
      </c>
      <c r="C9" s="0" t="n">
        <v>6103134</v>
      </c>
      <c r="D9" s="0" t="n">
        <f aca="false">1-C9/B9</f>
        <v>0.934043711880901</v>
      </c>
      <c r="E9" s="0" t="n">
        <v>36672713</v>
      </c>
      <c r="F9" s="0" t="n">
        <v>655048</v>
      </c>
      <c r="G9" s="0" t="n">
        <f aca="false">1-F9/E9</f>
        <v>0.982137999989256</v>
      </c>
      <c r="H9" s="0" t="n">
        <v>74629487</v>
      </c>
      <c r="I9" s="5" t="n">
        <v>6737760</v>
      </c>
      <c r="J9" s="0" t="n">
        <f aca="false">1-I9/H9</f>
        <v>0.909717187256024</v>
      </c>
      <c r="K9" s="0" t="n">
        <v>47755473</v>
      </c>
      <c r="L9" s="0" t="n">
        <v>2864073</v>
      </c>
      <c r="M9" s="0" t="n">
        <f aca="false">1-L9/K9</f>
        <v>0.940026287667594</v>
      </c>
      <c r="N9" s="0" t="n">
        <v>53009384</v>
      </c>
      <c r="O9" s="0" t="n">
        <v>4042483</v>
      </c>
      <c r="P9" s="0" t="n">
        <f aca="false">1-O9/N9</f>
        <v>0.923740238143495</v>
      </c>
      <c r="Q9" s="0" t="n">
        <v>1304151</v>
      </c>
      <c r="R9" s="0" t="n">
        <v>118430</v>
      </c>
      <c r="S9" s="0" t="n">
        <f aca="false">1-R9/Q9</f>
        <v>0.909189963432148</v>
      </c>
      <c r="T9" s="0" t="n">
        <v>143083153</v>
      </c>
      <c r="U9" s="0" t="n">
        <v>1975452</v>
      </c>
      <c r="V9" s="0" t="n">
        <f aca="false">1-U9/T9</f>
        <v>0.986193678580734</v>
      </c>
      <c r="W9" s="0" t="n">
        <v>21272318</v>
      </c>
      <c r="X9" s="0" t="n">
        <v>2808433</v>
      </c>
      <c r="Y9" s="0" t="n">
        <f aca="false">1-X9/W9</f>
        <v>0.867977105268923</v>
      </c>
      <c r="Z9" s="10" t="n">
        <f aca="false">AVERAGE(Y9,V9,S9,P9,M9,J9,G9,D9)</f>
        <v>0.931628271527385</v>
      </c>
    </row>
    <row r="10" customFormat="false" ht="12.8" hidden="false" customHeight="false" outlineLevel="0" collapsed="false">
      <c r="A10" s="0" t="n">
        <v>2</v>
      </c>
      <c r="B10" s="0" t="n">
        <v>86983426</v>
      </c>
      <c r="C10" s="0" t="n">
        <v>5736697</v>
      </c>
      <c r="D10" s="0" t="n">
        <f aca="false">1-C10/B10</f>
        <v>0.934048389862225</v>
      </c>
      <c r="E10" s="0" t="n">
        <v>36706432</v>
      </c>
      <c r="F10" s="0" t="n">
        <v>683150</v>
      </c>
      <c r="G10" s="0" t="n">
        <f aca="false">1-F10/E10</f>
        <v>0.981388820357152</v>
      </c>
      <c r="H10" s="0" t="n">
        <v>69789894</v>
      </c>
      <c r="I10" s="0" t="n">
        <v>6467941</v>
      </c>
      <c r="J10" s="0" t="n">
        <f aca="false">1-I10/H10</f>
        <v>0.907322670528773</v>
      </c>
      <c r="K10" s="0" t="n">
        <v>46321909</v>
      </c>
      <c r="L10" s="0" t="n">
        <v>2321729</v>
      </c>
      <c r="M10" s="0" t="n">
        <f aca="false">1-L10/K10</f>
        <v>0.949878382602928</v>
      </c>
      <c r="N10" s="0" t="n">
        <v>51735175</v>
      </c>
      <c r="O10" s="0" t="n">
        <v>3898731</v>
      </c>
      <c r="P10" s="0" t="n">
        <f aca="false">1-O10/N10</f>
        <v>0.924640614436889</v>
      </c>
      <c r="Q10" s="0" t="n">
        <v>1303277</v>
      </c>
      <c r="R10" s="0" t="n">
        <v>118113</v>
      </c>
      <c r="S10" s="0" t="n">
        <f aca="false">1-R10/Q10</f>
        <v>0.909372297677317</v>
      </c>
      <c r="T10" s="0" t="n">
        <v>131863445</v>
      </c>
      <c r="U10" s="0" t="n">
        <v>1634078</v>
      </c>
      <c r="V10" s="0" t="n">
        <f aca="false">1-U10/T10</f>
        <v>0.987607801388778</v>
      </c>
      <c r="W10" s="0" t="n">
        <v>20503625</v>
      </c>
      <c r="X10" s="0" t="n">
        <v>2656886</v>
      </c>
      <c r="Y10" s="0" t="n">
        <f aca="false">1-X10/W10</f>
        <v>0.870418718641216</v>
      </c>
      <c r="Z10" s="10" t="n">
        <f aca="false">AVERAGE(Y10,V10,S10,P10,M10,J10,G10,D10)</f>
        <v>0.933084711936909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144</TotalTime>
  <Application>LibreOffice/6.3.3.2$Linux_X86_64 LibreOffice_project/a64200df03143b798afd1ec74a12ab50359878ed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2020-01-12T12:23:11Z</dcterms:created>
  <dc:creator/>
  <dc:description/>
  <dc:language>es-ES</dc:language>
  <cp:lastModifiedBy/>
  <dcterms:modified xsi:type="dcterms:W3CDTF">2020-01-14T11:17:26Z</dcterms:modified>
  <cp:revision>22</cp:revision>
  <dc:subject/>
  <dc:title/>
</cp:coreProperties>
</file>