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13" i="1"/>
  <c r="B12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13" i="1"/>
  <c r="G12" i="1"/>
  <c r="B10" i="1"/>
  <c r="B8" i="1"/>
  <c r="C8" i="1"/>
  <c r="B7" i="1"/>
  <c r="B6" i="1"/>
</calcChain>
</file>

<file path=xl/sharedStrings.xml><?xml version="1.0" encoding="utf-8"?>
<sst xmlns="http://schemas.openxmlformats.org/spreadsheetml/2006/main" count="16" uniqueCount="16">
  <si>
    <t>importe</t>
  </si>
  <si>
    <t>plazo</t>
  </si>
  <si>
    <t>tasa</t>
  </si>
  <si>
    <t>cuota mensual</t>
  </si>
  <si>
    <t>interes mensual</t>
  </si>
  <si>
    <t>total interes</t>
  </si>
  <si>
    <t>monto original</t>
  </si>
  <si>
    <t>moneda</t>
  </si>
  <si>
    <t>tasa anual</t>
  </si>
  <si>
    <t>plazo original</t>
  </si>
  <si>
    <t>cuotas aplicadas</t>
  </si>
  <si>
    <t>qtz</t>
  </si>
  <si>
    <t>primero</t>
  </si>
  <si>
    <t>Amortización</t>
  </si>
  <si>
    <t>saldo total</t>
  </si>
  <si>
    <t>6t7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</si>
</sst>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Q&quot;#,##0.00_);[Red]\(&quot;Q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13.85546875" bestFit="1" customWidth="1"/>
    <col min="2" max="2" width="12.28515625" bestFit="1" customWidth="1"/>
    <col min="3" max="3" width="11.28515625" bestFit="1" customWidth="1"/>
    <col min="6" max="6" width="14" bestFit="1" customWidth="1"/>
    <col min="8" max="8" width="9.85546875" bestFit="1" customWidth="1"/>
    <col min="9" max="9" width="12.85546875" bestFit="1" customWidth="1"/>
    <col min="10" max="10" width="15.28515625" bestFit="1" customWidth="1"/>
  </cols>
  <sheetData>
    <row r="1" spans="1:12" x14ac:dyDescent="0.25">
      <c r="A1" t="s">
        <v>0</v>
      </c>
      <c r="B1">
        <v>50000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2" x14ac:dyDescent="0.25">
      <c r="A2" t="s">
        <v>1</v>
      </c>
      <c r="B2">
        <v>48</v>
      </c>
      <c r="F2">
        <v>50000</v>
      </c>
      <c r="G2" t="s">
        <v>11</v>
      </c>
      <c r="H2">
        <v>50.04</v>
      </c>
      <c r="I2">
        <v>48</v>
      </c>
      <c r="J2">
        <v>15</v>
      </c>
      <c r="L2">
        <f>-CUMIPMT(H2/1200,I2,F2,J2+1,I2,0)</f>
        <v>36996.738600414152</v>
      </c>
    </row>
    <row r="3" spans="1:12" x14ac:dyDescent="0.25">
      <c r="A3" t="s">
        <v>2</v>
      </c>
      <c r="B3">
        <v>50.04</v>
      </c>
    </row>
    <row r="6" spans="1:12" x14ac:dyDescent="0.25">
      <c r="A6" t="s">
        <v>3</v>
      </c>
      <c r="B6" s="1">
        <f>-PMT(B3/1200,B2,B1)</f>
        <v>2426.4466601515878</v>
      </c>
    </row>
    <row r="7" spans="1:12" x14ac:dyDescent="0.25">
      <c r="A7" t="s">
        <v>4</v>
      </c>
      <c r="B7">
        <f>B3/1200</f>
        <v>4.1700000000000001E-2</v>
      </c>
    </row>
    <row r="8" spans="1:12" x14ac:dyDescent="0.25">
      <c r="A8" t="s">
        <v>5</v>
      </c>
      <c r="B8" s="1">
        <f>B6*B2</f>
        <v>116469.43968727622</v>
      </c>
      <c r="C8" s="1">
        <f>B8-B1</f>
        <v>66469.439687276215</v>
      </c>
    </row>
    <row r="10" spans="1:12" x14ac:dyDescent="0.25">
      <c r="A10" t="s">
        <v>12</v>
      </c>
      <c r="B10">
        <f>+B6-B1*B3/1200</f>
        <v>341.44666015158782</v>
      </c>
    </row>
    <row r="11" spans="1:12" x14ac:dyDescent="0.25">
      <c r="G11" t="s">
        <v>13</v>
      </c>
    </row>
    <row r="12" spans="1:12" x14ac:dyDescent="0.25">
      <c r="A12" t="s">
        <v>14</v>
      </c>
      <c r="B12">
        <f>+B6*(I2-J2)</f>
        <v>80072.739785002399</v>
      </c>
      <c r="F12">
        <v>16</v>
      </c>
      <c r="G12">
        <f>+$B$10*(1+$B$3/1200)^(F12-1)</f>
        <v>630.17741075425806</v>
      </c>
    </row>
    <row r="13" spans="1:12" x14ac:dyDescent="0.25">
      <c r="A13" t="s">
        <v>15</v>
      </c>
      <c r="B13">
        <f>+B12-G44</f>
        <v>36996.738600414137</v>
      </c>
      <c r="F13">
        <v>17</v>
      </c>
      <c r="G13">
        <f>+$B$10*(1+$B$3/1200)^(F13-1)+G12</f>
        <v>1286.6332195369687</v>
      </c>
    </row>
    <row r="14" spans="1:12" x14ac:dyDescent="0.25">
      <c r="F14">
        <v>18</v>
      </c>
      <c r="G14">
        <f t="shared" ref="G14:G44" si="0">+$B$10*(1+$B$3/1200)^(F14-1)+G13</f>
        <v>1970.4632355459185</v>
      </c>
    </row>
    <row r="15" spans="1:12" x14ac:dyDescent="0.25">
      <c r="F15">
        <v>19</v>
      </c>
      <c r="G15">
        <f t="shared" si="0"/>
        <v>2682.8089632224414</v>
      </c>
    </row>
    <row r="16" spans="1:12" x14ac:dyDescent="0.25">
      <c r="F16">
        <v>20</v>
      </c>
      <c r="G16">
        <f t="shared" si="0"/>
        <v>3424.8595077430755</v>
      </c>
    </row>
    <row r="17" spans="6:7" x14ac:dyDescent="0.25">
      <c r="F17">
        <v>21</v>
      </c>
      <c r="G17">
        <f t="shared" si="0"/>
        <v>4197.85355997022</v>
      </c>
    </row>
    <row r="18" spans="6:7" x14ac:dyDescent="0.25">
      <c r="F18">
        <v>22</v>
      </c>
      <c r="G18">
        <f t="shared" si="0"/>
        <v>5003.0814641752368</v>
      </c>
    </row>
    <row r="19" spans="6:7" x14ac:dyDescent="0.25">
      <c r="F19">
        <v>23</v>
      </c>
      <c r="G19">
        <f t="shared" si="0"/>
        <v>5841.8873719856019</v>
      </c>
    </row>
    <row r="20" spans="6:7" x14ac:dyDescent="0.25">
      <c r="F20">
        <v>24</v>
      </c>
      <c r="G20">
        <f t="shared" si="0"/>
        <v>6715.6714861516593</v>
      </c>
    </row>
    <row r="21" spans="6:7" x14ac:dyDescent="0.25">
      <c r="F21">
        <v>25</v>
      </c>
      <c r="G21">
        <f t="shared" si="0"/>
        <v>7625.8923978784414</v>
      </c>
    </row>
    <row r="22" spans="6:7" x14ac:dyDescent="0.25">
      <c r="F22">
        <v>26</v>
      </c>
      <c r="G22">
        <f t="shared" si="0"/>
        <v>8574.0695216242311</v>
      </c>
    </row>
    <row r="23" spans="6:7" x14ac:dyDescent="0.25">
      <c r="F23">
        <v>27</v>
      </c>
      <c r="G23">
        <f t="shared" si="0"/>
        <v>9561.7856314302207</v>
      </c>
    </row>
    <row r="24" spans="6:7" x14ac:dyDescent="0.25">
      <c r="F24">
        <v>28</v>
      </c>
      <c r="G24">
        <f t="shared" si="0"/>
        <v>10590.689503015119</v>
      </c>
    </row>
    <row r="25" spans="6:7" x14ac:dyDescent="0.25">
      <c r="F25">
        <v>29</v>
      </c>
      <c r="G25">
        <f t="shared" si="0"/>
        <v>11662.498666045107</v>
      </c>
    </row>
    <row r="26" spans="6:7" x14ac:dyDescent="0.25">
      <c r="F26">
        <v>30</v>
      </c>
      <c r="G26">
        <f t="shared" si="0"/>
        <v>12779.002271173445</v>
      </c>
    </row>
    <row r="27" spans="6:7" x14ac:dyDescent="0.25">
      <c r="F27">
        <v>31</v>
      </c>
      <c r="G27">
        <f t="shared" si="0"/>
        <v>13942.064076635637</v>
      </c>
    </row>
    <row r="28" spans="6:7" x14ac:dyDescent="0.25">
      <c r="F28">
        <v>32</v>
      </c>
      <c r="G28">
        <f t="shared" si="0"/>
        <v>15153.625559385602</v>
      </c>
    </row>
    <row r="29" spans="6:7" x14ac:dyDescent="0.25">
      <c r="F29">
        <v>33</v>
      </c>
      <c r="G29">
        <f t="shared" si="0"/>
        <v>16415.70915596624</v>
      </c>
    </row>
    <row r="30" spans="6:7" x14ac:dyDescent="0.25">
      <c r="F30">
        <v>34</v>
      </c>
      <c r="G30">
        <f t="shared" si="0"/>
        <v>17730.421638524291</v>
      </c>
    </row>
    <row r="31" spans="6:7" x14ac:dyDescent="0.25">
      <c r="F31">
        <v>35</v>
      </c>
      <c r="G31">
        <f t="shared" si="0"/>
        <v>19099.957631605012</v>
      </c>
    </row>
    <row r="32" spans="6:7" x14ac:dyDescent="0.25">
      <c r="F32">
        <v>36</v>
      </c>
      <c r="G32">
        <f t="shared" si="0"/>
        <v>20526.603275597197</v>
      </c>
    </row>
    <row r="33" spans="6:7" x14ac:dyDescent="0.25">
      <c r="F33">
        <v>37</v>
      </c>
      <c r="G33">
        <f t="shared" si="0"/>
        <v>22012.74004294386</v>
      </c>
    </row>
    <row r="34" spans="6:7" x14ac:dyDescent="0.25">
      <c r="F34">
        <v>38</v>
      </c>
      <c r="G34">
        <f t="shared" si="0"/>
        <v>23560.848713488878</v>
      </c>
    </row>
    <row r="35" spans="6:7" x14ac:dyDescent="0.25">
      <c r="F35">
        <v>39</v>
      </c>
      <c r="G35">
        <f t="shared" si="0"/>
        <v>25173.513515595623</v>
      </c>
    </row>
    <row r="36" spans="6:7" x14ac:dyDescent="0.25">
      <c r="F36">
        <v>40</v>
      </c>
      <c r="G36">
        <f t="shared" si="0"/>
        <v>26853.426439950221</v>
      </c>
    </row>
    <row r="37" spans="6:7" x14ac:dyDescent="0.25">
      <c r="F37">
        <v>41</v>
      </c>
      <c r="G37">
        <f t="shared" si="0"/>
        <v>28603.391733250402</v>
      </c>
    </row>
    <row r="38" spans="6:7" x14ac:dyDescent="0.25">
      <c r="F38">
        <v>42</v>
      </c>
      <c r="G38">
        <f t="shared" si="0"/>
        <v>30426.330579281203</v>
      </c>
    </row>
    <row r="39" spans="6:7" x14ac:dyDescent="0.25">
      <c r="F39">
        <v>43</v>
      </c>
      <c r="G39">
        <f t="shared" si="0"/>
        <v>32325.285975191488</v>
      </c>
    </row>
    <row r="40" spans="6:7" x14ac:dyDescent="0.25">
      <c r="F40">
        <v>44</v>
      </c>
      <c r="G40">
        <f t="shared" si="0"/>
        <v>34303.427811111229</v>
      </c>
    </row>
    <row r="41" spans="6:7" x14ac:dyDescent="0.25">
      <c r="F41">
        <v>45</v>
      </c>
      <c r="G41">
        <f t="shared" si="0"/>
        <v>36364.05816158883</v>
      </c>
    </row>
    <row r="42" spans="6:7" x14ac:dyDescent="0.25">
      <c r="F42">
        <v>46</v>
      </c>
      <c r="G42">
        <f t="shared" si="0"/>
        <v>38510.616797681345</v>
      </c>
    </row>
    <row r="43" spans="6:7" x14ac:dyDescent="0.25">
      <c r="F43">
        <v>47</v>
      </c>
      <c r="G43">
        <f t="shared" si="0"/>
        <v>40746.686928898918</v>
      </c>
    </row>
    <row r="44" spans="6:7" x14ac:dyDescent="0.25">
      <c r="F44">
        <v>48</v>
      </c>
      <c r="G44">
        <f t="shared" si="0"/>
        <v>43076.001184588262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2019-03-02T00:31:54Z</dcterms:modified>
</cp:coreProperties>
</file>