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raka\Desktop\BYU\BUS 110\"/>
    </mc:Choice>
  </mc:AlternateContent>
  <xr:revisionPtr revIDLastSave="0" documentId="13_ncr:1_{BA7056A6-CD13-4CD8-A1BE-96739564DDC4}" xr6:coauthVersionLast="47" xr6:coauthVersionMax="47" xr10:uidLastSave="{00000000-0000-0000-0000-000000000000}"/>
  <bookViews>
    <workbookView xWindow="-120" yWindow="-120" windowWidth="20730" windowHeight="11160" xr2:uid="{DD48EB59-D422-440A-B3D8-B7024E933AC0}"/>
  </bookViews>
  <sheets>
    <sheet name="Invoices and Receipts" sheetId="4" r:id="rId1"/>
    <sheet name="Customer Data" sheetId="5" r:id="rId2"/>
  </sheets>
  <externalReferences>
    <externalReference r:id="rId3"/>
  </externalReferences>
  <definedNames>
    <definedName name="BUS_115_CID" hidden="1">"WINTER_2024"</definedName>
    <definedName name="comm_pct">[1]Revised!$E$8:$E$13</definedName>
    <definedName name="FA22_BUS_115_CID" hidden="1">"FALL_2022"</definedName>
    <definedName name="FA23_BUS_115_CID" hidden="1">"FALL_2023"</definedName>
    <definedName name="incr">[1]Calculations!$B$3</definedName>
    <definedName name="sales_brackets">[1]Revised!$B$8:$B$13</definedName>
    <definedName name="SP22_BUS_115_CID" hidden="1">"SPRING_2022"</definedName>
    <definedName name="SP23_BUS_115_CID" hidden="1">"SPRING_2023"</definedName>
    <definedName name="WI23_BUS_115_CID" hidden="1">"WINTER_2023"</definedName>
    <definedName name="WI24_BUS_115_CID" hidden="1">"WINTER_2024"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5" l="1"/>
  <c r="N3" i="5"/>
  <c r="N4" i="5"/>
  <c r="N5" i="5"/>
  <c r="N6" i="5"/>
  <c r="N94" i="5" s="1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2" i="5"/>
  <c r="O94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4" i="4" s="1"/>
  <c r="E19" i="4"/>
  <c r="E20" i="4"/>
  <c r="E21" i="4"/>
  <c r="E2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2" i="5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2" i="5"/>
  <c r="D24" i="4"/>
</calcChain>
</file>

<file path=xl/sharedStrings.xml><?xml version="1.0" encoding="utf-8"?>
<sst xmlns="http://schemas.openxmlformats.org/spreadsheetml/2006/main" count="619" uniqueCount="331">
  <si>
    <t>Average Receipt</t>
  </si>
  <si>
    <t>Total</t>
  </si>
  <si>
    <t>Vendor</t>
  </si>
  <si>
    <t>Date</t>
  </si>
  <si>
    <t>Technology</t>
  </si>
  <si>
    <t>West</t>
  </si>
  <si>
    <t>California</t>
  </si>
  <si>
    <t>San Francisco</t>
  </si>
  <si>
    <t>Zuschuss Donatelli</t>
  </si>
  <si>
    <t>88-99-5293</t>
  </si>
  <si>
    <t>Office Supplies</t>
  </si>
  <si>
    <t>East</t>
  </si>
  <si>
    <t>New Jersey</t>
  </si>
  <si>
    <t>Westfield</t>
  </si>
  <si>
    <t>Valerie Mitchum</t>
  </si>
  <si>
    <t>88-98-8301</t>
  </si>
  <si>
    <t>Arizona</t>
  </si>
  <si>
    <t>Phoenix</t>
  </si>
  <si>
    <t>Troy Staebel</t>
  </si>
  <si>
    <t>88-97-7141</t>
  </si>
  <si>
    <t>Furniture</t>
  </si>
  <si>
    <t>Pennsylvania</t>
  </si>
  <si>
    <t>Philadelphia</t>
  </si>
  <si>
    <t>Tracy Blumstein</t>
  </si>
  <si>
    <t>88-96-9312</t>
  </si>
  <si>
    <t>Los Angeles</t>
  </si>
  <si>
    <t>Ted Trevino</t>
  </si>
  <si>
    <t>88-95-6648</t>
  </si>
  <si>
    <t>New York</t>
  </si>
  <si>
    <t>Troy</t>
  </si>
  <si>
    <t>Ted Butterfield</t>
  </si>
  <si>
    <t>88-94-3148</t>
  </si>
  <si>
    <t>Scottsdale</t>
  </si>
  <si>
    <t>Tamara Willingham</t>
  </si>
  <si>
    <t>88-93-8857</t>
  </si>
  <si>
    <t>South</t>
  </si>
  <si>
    <t>Alabama</t>
  </si>
  <si>
    <t>Decatur</t>
  </si>
  <si>
    <t>Stewart Carmichael</t>
  </si>
  <si>
    <t>88-92-3920</t>
  </si>
  <si>
    <t>Delaware</t>
  </si>
  <si>
    <t>Wilmington</t>
  </si>
  <si>
    <t>Steven Cartwright</t>
  </si>
  <si>
    <t>88-91-7055</t>
  </si>
  <si>
    <t>Central</t>
  </si>
  <si>
    <t>Texas</t>
  </si>
  <si>
    <t>Houston</t>
  </si>
  <si>
    <t>Steve Nguyen</t>
  </si>
  <si>
    <t>88-90-3545</t>
  </si>
  <si>
    <t>San Jose</t>
  </si>
  <si>
    <t>Stephanie Phelps</t>
  </si>
  <si>
    <t>88-89-8684</t>
  </si>
  <si>
    <t>Shirley Jackson</t>
  </si>
  <si>
    <t>88-88-5714</t>
  </si>
  <si>
    <t>Florida</t>
  </si>
  <si>
    <t>Fort Lauderdale</t>
  </si>
  <si>
    <t>Sean O'Donnell</t>
  </si>
  <si>
    <t>88-87-6101</t>
  </si>
  <si>
    <t>Missouri</t>
  </si>
  <si>
    <t>Independence</t>
  </si>
  <si>
    <t>Sandra Glassco</t>
  </si>
  <si>
    <t>88-86-7358</t>
  </si>
  <si>
    <t>Sandra Flanagan</t>
  </si>
  <si>
    <t>88-85-5819</t>
  </si>
  <si>
    <t>Connecticut</t>
  </si>
  <si>
    <t>Fairfield</t>
  </si>
  <si>
    <t>Sally Knutson</t>
  </si>
  <si>
    <t>88-84-8015</t>
  </si>
  <si>
    <t>Sally Hughsby</t>
  </si>
  <si>
    <t>88-83-1819</t>
  </si>
  <si>
    <t>Ohio</t>
  </si>
  <si>
    <t>Columbus</t>
  </si>
  <si>
    <t>Ryan Crowe</t>
  </si>
  <si>
    <t>88-82-2184</t>
  </si>
  <si>
    <t>New Mexico</t>
  </si>
  <si>
    <t>Carlsbad</t>
  </si>
  <si>
    <t>Ruben Dartt</t>
  </si>
  <si>
    <t>88-81-8191</t>
  </si>
  <si>
    <t>Ruben Ausman</t>
  </si>
  <si>
    <t>88-80-5692</t>
  </si>
  <si>
    <t>Oregon</t>
  </si>
  <si>
    <t>Portland</t>
  </si>
  <si>
    <t>Roger Barcio</t>
  </si>
  <si>
    <t>88-79-6019</t>
  </si>
  <si>
    <t>Louisiana</t>
  </si>
  <si>
    <t>Monroe</t>
  </si>
  <si>
    <t>Robert Marley</t>
  </si>
  <si>
    <t>88-78-4314</t>
  </si>
  <si>
    <t>Illinois</t>
  </si>
  <si>
    <t>Chicago</t>
  </si>
  <si>
    <t>Rick Bensley</t>
  </si>
  <si>
    <t>88-77-5497</t>
  </si>
  <si>
    <t>Bloomington</t>
  </si>
  <si>
    <t>Philip Fox</t>
  </si>
  <si>
    <t>88-76-1582</t>
  </si>
  <si>
    <t>Wisconsin</t>
  </si>
  <si>
    <t>Madison</t>
  </si>
  <si>
    <t>Pete Kriz</t>
  </si>
  <si>
    <t>88-75-9751</t>
  </si>
  <si>
    <t>Orland Park</t>
  </si>
  <si>
    <t>Pete Armstrong</t>
  </si>
  <si>
    <t>88-74-5134</t>
  </si>
  <si>
    <t>Paul Stevenson</t>
  </si>
  <si>
    <t>88-73-4899</t>
  </si>
  <si>
    <t>Minnesota</t>
  </si>
  <si>
    <t>Rochester</t>
  </si>
  <si>
    <t>Paul Gonzalez</t>
  </si>
  <si>
    <t>88-72-1274</t>
  </si>
  <si>
    <t>South Carolina</t>
  </si>
  <si>
    <t>Columbia</t>
  </si>
  <si>
    <t>Patrick O'Donnell</t>
  </si>
  <si>
    <t>88-71-7610</t>
  </si>
  <si>
    <t>New York City</t>
  </si>
  <si>
    <t>Parhena Norris</t>
  </si>
  <si>
    <t>88-70-5985</t>
  </si>
  <si>
    <t>Eagan</t>
  </si>
  <si>
    <t>Odella Nelson</t>
  </si>
  <si>
    <t>88-69-9047</t>
  </si>
  <si>
    <t>Oklahoma</t>
  </si>
  <si>
    <t>Edmond</t>
  </si>
  <si>
    <t>Nora Paige</t>
  </si>
  <si>
    <t>88-68-5780</t>
  </si>
  <si>
    <t>Washington</t>
  </si>
  <si>
    <t>Seattle</t>
  </si>
  <si>
    <t>Neil Knudson</t>
  </si>
  <si>
    <t>88-67-5049</t>
  </si>
  <si>
    <t>Max Jones</t>
  </si>
  <si>
    <t>88-66-7948</t>
  </si>
  <si>
    <t>Newark</t>
  </si>
  <si>
    <t>Maureen Gastineau</t>
  </si>
  <si>
    <t>88-65-8950</t>
  </si>
  <si>
    <t>Matt Abelman</t>
  </si>
  <si>
    <t>88-64-6822</t>
  </si>
  <si>
    <t>Redlands</t>
  </si>
  <si>
    <t>Mary Zewe</t>
  </si>
  <si>
    <t>88-63-3029</t>
  </si>
  <si>
    <t>Mark Packer</t>
  </si>
  <si>
    <t>88-62-3572</t>
  </si>
  <si>
    <t>Lindsay Shagiari</t>
  </si>
  <si>
    <t>88-61-9733</t>
  </si>
  <si>
    <t>Naperville</t>
  </si>
  <si>
    <t>Linda Cazamias</t>
  </si>
  <si>
    <t>88-60-2960</t>
  </si>
  <si>
    <t>Dover</t>
  </si>
  <si>
    <t>Lena Hernandez</t>
  </si>
  <si>
    <t>88-59-8013</t>
  </si>
  <si>
    <t>Colorado</t>
  </si>
  <si>
    <t>Aurora</t>
  </si>
  <si>
    <t>Lena Cacioppo</t>
  </si>
  <si>
    <t>88-58-5207</t>
  </si>
  <si>
    <t>Kunst Miller</t>
  </si>
  <si>
    <t>88-57-5912</t>
  </si>
  <si>
    <t>Ken Brennan</t>
  </si>
  <si>
    <t>88-56-5429</t>
  </si>
  <si>
    <t>Nebraska</t>
  </si>
  <si>
    <t>Fremont</t>
  </si>
  <si>
    <t>Ken Black</t>
  </si>
  <si>
    <t>88-55-7049</t>
  </si>
  <si>
    <t>Katherine Ducich</t>
  </si>
  <si>
    <t>88-54-5417</t>
  </si>
  <si>
    <t>Minneapolis</t>
  </si>
  <si>
    <t>Karl Braun</t>
  </si>
  <si>
    <t>88-53-3183</t>
  </si>
  <si>
    <t>Virginia</t>
  </si>
  <si>
    <t>Springfield</t>
  </si>
  <si>
    <t>Karen Daniels</t>
  </si>
  <si>
    <t>88-52-2591</t>
  </si>
  <si>
    <t>Franklin</t>
  </si>
  <si>
    <t>Justin Ellison</t>
  </si>
  <si>
    <t>88-51-8352</t>
  </si>
  <si>
    <t>North Carolina</t>
  </si>
  <si>
    <t>Durham</t>
  </si>
  <si>
    <t>Julie Creighton</t>
  </si>
  <si>
    <t>88-50-4300</t>
  </si>
  <si>
    <t>Jonathan Doherty</t>
  </si>
  <si>
    <t>88-49-4187</t>
  </si>
  <si>
    <t>Tennessee</t>
  </si>
  <si>
    <t>Memphis</t>
  </si>
  <si>
    <t>Joel Eaton</t>
  </si>
  <si>
    <t>88-48-6137</t>
  </si>
  <si>
    <t>Jim Sink</t>
  </si>
  <si>
    <t>88-47-6742</t>
  </si>
  <si>
    <t>Jim Kriz</t>
  </si>
  <si>
    <t>88-46-6301</t>
  </si>
  <si>
    <t>Jennifer Braxton</t>
  </si>
  <si>
    <t>88-45-3175</t>
  </si>
  <si>
    <t>Janet Molinari</t>
  </si>
  <si>
    <t>88-44-5935</t>
  </si>
  <si>
    <t>Charlotte</t>
  </si>
  <si>
    <t>Janet Martin</t>
  </si>
  <si>
    <t>88-43-1542</t>
  </si>
  <si>
    <t>Irene Maddox</t>
  </si>
  <si>
    <t>88-42-3727</t>
  </si>
  <si>
    <t>Henry MacAllister</t>
  </si>
  <si>
    <t>88-41-2532</t>
  </si>
  <si>
    <t>Pasadena</t>
  </si>
  <si>
    <t>Helen Andreada</t>
  </si>
  <si>
    <t>88-40-4689</t>
  </si>
  <si>
    <t>Fort Worth</t>
  </si>
  <si>
    <t>Harold Pawlan</t>
  </si>
  <si>
    <t>88-39-5722</t>
  </si>
  <si>
    <t>Bristol</t>
  </si>
  <si>
    <t>Greg Guthrie</t>
  </si>
  <si>
    <t>88-38-9084</t>
  </si>
  <si>
    <t>Richardson</t>
  </si>
  <si>
    <t>Gene Hale</t>
  </si>
  <si>
    <t>88-37-9863</t>
  </si>
  <si>
    <t>Gary Zandusky</t>
  </si>
  <si>
    <t>88-36-4992</t>
  </si>
  <si>
    <t>Gary Mitchum</t>
  </si>
  <si>
    <t>88-35-9225</t>
  </si>
  <si>
    <t>Frank Merwin</t>
  </si>
  <si>
    <t>88-34-9643</t>
  </si>
  <si>
    <t>Melbourne</t>
  </si>
  <si>
    <t>Erin Smith</t>
  </si>
  <si>
    <t>88-33-9528</t>
  </si>
  <si>
    <t>Eric Murdock</t>
  </si>
  <si>
    <t>Eric Hoffmann</t>
  </si>
  <si>
    <t>88-31-9228</t>
  </si>
  <si>
    <t>Utah</t>
  </si>
  <si>
    <t>Orem</t>
  </si>
  <si>
    <t>Emily Burns</t>
  </si>
  <si>
    <t>88-30-8787</t>
  </si>
  <si>
    <t>Saint Paul</t>
  </si>
  <si>
    <t>Elpida Rittenbach</t>
  </si>
  <si>
    <t>88-29-4750</t>
  </si>
  <si>
    <t>Duane Noonan</t>
  </si>
  <si>
    <t>88-28-5945</t>
  </si>
  <si>
    <t>Dorothy Wardle</t>
  </si>
  <si>
    <t>David Kendrick</t>
  </si>
  <si>
    <t>Dave Kipp</t>
  </si>
  <si>
    <t>88-25-2748</t>
  </si>
  <si>
    <t>Dave Brooks</t>
  </si>
  <si>
    <t>88-24-7286</t>
  </si>
  <si>
    <t>88-23-2800</t>
  </si>
  <si>
    <t>Indiana</t>
  </si>
  <si>
    <t>New Albany</t>
  </si>
  <si>
    <t>Darren Powers</t>
  </si>
  <si>
    <t>88-22-9515</t>
  </si>
  <si>
    <t>Cynthia Voltz</t>
  </si>
  <si>
    <t>88-21-2899</t>
  </si>
  <si>
    <t>Iowa</t>
  </si>
  <si>
    <t>Urbandale</t>
  </si>
  <si>
    <t>Clay Ludtke</t>
  </si>
  <si>
    <t>88-20-2938</t>
  </si>
  <si>
    <t>Kentucky</t>
  </si>
  <si>
    <t>Henderson</t>
  </si>
  <si>
    <t>Claire Gute</t>
  </si>
  <si>
    <t>Christopher Schild</t>
  </si>
  <si>
    <t>88-18-1540</t>
  </si>
  <si>
    <t>Chad Sievert</t>
  </si>
  <si>
    <t>88-17-3825</t>
  </si>
  <si>
    <t>Hamilton</t>
  </si>
  <si>
    <t>Cassandra Brandow</t>
  </si>
  <si>
    <t>88-16-9386</t>
  </si>
  <si>
    <t>Brosina Hoffman</t>
  </si>
  <si>
    <t>88-15-9079</t>
  </si>
  <si>
    <t>Gilbert</t>
  </si>
  <si>
    <t>Brendan Sweed</t>
  </si>
  <si>
    <t>88-14-4876</t>
  </si>
  <si>
    <t>San Antonio</t>
  </si>
  <si>
    <t>Becky Martin</t>
  </si>
  <si>
    <t>Concord</t>
  </si>
  <si>
    <t>Andrew Allen</t>
  </si>
  <si>
    <t>Grand Prairie</t>
  </si>
  <si>
    <t>Alice McCarthy</t>
  </si>
  <si>
    <t>88-11-1350</t>
  </si>
  <si>
    <t>Alan Dominguez</t>
  </si>
  <si>
    <t>Count Technology</t>
  </si>
  <si>
    <t>Average Furniture</t>
  </si>
  <si>
    <t>Quantity</t>
  </si>
  <si>
    <t>Sales</t>
  </si>
  <si>
    <t>Category</t>
  </si>
  <si>
    <t>Region (Uppercase)</t>
  </si>
  <si>
    <t>Region</t>
  </si>
  <si>
    <t>City and State</t>
  </si>
  <si>
    <t>State</t>
  </si>
  <si>
    <t>City</t>
  </si>
  <si>
    <t>Last Name</t>
  </si>
  <si>
    <t>First Name</t>
  </si>
  <si>
    <t>Customer Name</t>
  </si>
  <si>
    <t>New Customer Number</t>
  </si>
  <si>
    <t>Customer Number</t>
  </si>
  <si>
    <t>Type
(Invoice or Receipt)</t>
  </si>
  <si>
    <t>78-26-1813</t>
  </si>
  <si>
    <t>38-12-1658</t>
  </si>
  <si>
    <t>58-13-8423</t>
  </si>
  <si>
    <t>58-27-9477</t>
  </si>
  <si>
    <t>18-32-4682</t>
  </si>
  <si>
    <t>80-10-2886</t>
  </si>
  <si>
    <t>Darrin Huff</t>
  </si>
  <si>
    <t>100-58-042</t>
  </si>
  <si>
    <t>02/26/2023</t>
  </si>
  <si>
    <t>Lawson Studio</t>
  </si>
  <si>
    <t>Invoice</t>
  </si>
  <si>
    <t>Receipt</t>
  </si>
  <si>
    <t>03/25/2023</t>
  </si>
  <si>
    <t>Walmart</t>
  </si>
  <si>
    <t>Active Web Solutions</t>
  </si>
  <si>
    <t>03/26/2023</t>
  </si>
  <si>
    <t>02/23/2023</t>
  </si>
  <si>
    <t>Costco</t>
  </si>
  <si>
    <t>Morgansen Furniture</t>
  </si>
  <si>
    <t>04/30/2023</t>
  </si>
  <si>
    <t>Photography Hub</t>
  </si>
  <si>
    <t>02/15/2023</t>
  </si>
  <si>
    <t>Terrific Repairs</t>
  </si>
  <si>
    <t>05/25/2023</t>
  </si>
  <si>
    <t>Big Tech</t>
  </si>
  <si>
    <t>05/17/2023</t>
  </si>
  <si>
    <t>Pelican Utilities</t>
  </si>
  <si>
    <t>04/25/2023</t>
  </si>
  <si>
    <t>Target</t>
  </si>
  <si>
    <t>02/28/2023</t>
  </si>
  <si>
    <t>Direct Internet</t>
  </si>
  <si>
    <t>Best Insurance</t>
  </si>
  <si>
    <t>Sunflower Security</t>
  </si>
  <si>
    <t>Home Depot</t>
  </si>
  <si>
    <t>05/23/2023</t>
  </si>
  <si>
    <t>Staples</t>
  </si>
  <si>
    <t>Nia's Pest Control</t>
  </si>
  <si>
    <t>Adobe</t>
  </si>
  <si>
    <t>03/15/2023</t>
  </si>
  <si>
    <t>QuickBooks</t>
  </si>
  <si>
    <t>03/19/2023</t>
  </si>
  <si>
    <t>Kaylee's Office Products</t>
  </si>
  <si>
    <t>Sam's Club</t>
  </si>
  <si>
    <t>Sum</t>
  </si>
  <si>
    <t>Average</t>
  </si>
  <si>
    <t>Average of Furniture</t>
  </si>
  <si>
    <t>Sum of People in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</si>
</sst>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5" formatCode="[$$-409]#,##0.00"/>
    <numFmt numFmtId="167" formatCode="_-[$$-409]* #,##0.00_ ;_-[$$-409]* \-#,##0.00\ ;_-[$$-409]* &quot;-&quot;??_ ;_-@_ "/>
  </numFmts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16"/>
      <color theme="3"/>
      <name val="Arial"/>
      <family val="2"/>
      <scheme val="minor"/>
    </font>
    <font>
      <sz val="11"/>
      <name val="Arial"/>
      <family val="2"/>
      <scheme val="minor"/>
    </font>
    <font>
      <sz val="11"/>
      <color rgb="FF3F3F3F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1" applyNumberFormat="0" applyFill="0" applyBorder="0" applyAlignment="0" applyProtection="0"/>
    <xf numFmtId="0" fontId="1" fillId="0" borderId="0">
      <alignment vertical="center"/>
    </xf>
    <xf numFmtId="0" fontId="2" fillId="0" borderId="4" applyNumberFormat="0" applyFill="0" applyAlignment="0" applyProtection="0"/>
    <xf numFmtId="0" fontId="4" fillId="3" borderId="2" applyNumberFormat="0" applyAlignment="0" applyProtection="0"/>
    <xf numFmtId="0" fontId="5" fillId="2" borderId="3" applyNumberFormat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right" vertical="top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  <xf numFmtId="44" fontId="0" fillId="0" borderId="0" xfId="0" applyNumberFormat="1" applyAlignment="1">
      <alignment horizontal="right" vertical="center"/>
    </xf>
    <xf numFmtId="0" fontId="0" fillId="4" borderId="5" xfId="0" applyFill="1" applyBorder="1" applyAlignment="1">
      <alignment horizontal="center" vertical="center"/>
    </xf>
    <xf numFmtId="167" fontId="8" fillId="0" borderId="0" xfId="6" applyNumberFormat="1" applyFont="1" applyAlignment="1">
      <alignment vertical="center"/>
    </xf>
    <xf numFmtId="167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5" borderId="5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right" vertical="center"/>
    </xf>
    <xf numFmtId="167" fontId="0" fillId="0" borderId="0" xfId="6" applyNumberFormat="1" applyFont="1" applyAlignment="1">
      <alignment horizontal="right" vertical="center"/>
    </xf>
    <xf numFmtId="14" fontId="0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center" vertical="center"/>
    </xf>
  </cellXfs>
  <cellStyles count="7">
    <cellStyle name="Currency" xfId="6" builtinId="4"/>
    <cellStyle name="Heading 1 2" xfId="1" xr:uid="{A201A7EF-AE05-43E2-883C-62026F95D721}"/>
    <cellStyle name="Heading 3 2" xfId="3" xr:uid="{13B4AEBD-F6C4-46E1-8E2D-91ECDD40E0B4}"/>
    <cellStyle name="Input 2" xfId="4" xr:uid="{56B190F0-5416-4E36-91A4-1F2E7830D0A2}"/>
    <cellStyle name="Normal" xfId="0" builtinId="0"/>
    <cellStyle name="Normal 2" xfId="2" xr:uid="{4DD2F3C8-E6A3-4AB4-BA07-74EE2A49578E}"/>
    <cellStyle name="Output 2" xfId="5" xr:uid="{461791AE-1BA0-4790-8464-2574822070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bmailbyui-my.sharepoint.com/personal/kbp209_byui_edu/Documents/BA215/Commission%20Model%20-%20k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"/>
      <sheetName val="Revised"/>
      <sheetName val="Calculations"/>
      <sheetName val="Plan"/>
    </sheetNames>
    <sheetDataSet>
      <sheetData sheetId="0">
        <row r="4">
          <cell r="J4" t="str">
            <v>Commissions</v>
          </cell>
        </row>
      </sheetData>
      <sheetData sheetId="1">
        <row r="8">
          <cell r="B8">
            <v>0</v>
          </cell>
          <cell r="E8">
            <v>0.01</v>
          </cell>
        </row>
        <row r="9">
          <cell r="B9">
            <v>600000</v>
          </cell>
          <cell r="E9">
            <v>1.4999999999999999E-2</v>
          </cell>
        </row>
        <row r="10">
          <cell r="B10">
            <v>750000</v>
          </cell>
          <cell r="E10">
            <v>0.02</v>
          </cell>
        </row>
        <row r="11">
          <cell r="B11">
            <v>1000000</v>
          </cell>
          <cell r="E11">
            <v>2.5000000000000001E-2</v>
          </cell>
        </row>
        <row r="12">
          <cell r="B12">
            <v>1500000</v>
          </cell>
          <cell r="E12">
            <v>0.03</v>
          </cell>
        </row>
        <row r="13">
          <cell r="B13">
            <v>2000000</v>
          </cell>
          <cell r="E13">
            <v>0.05</v>
          </cell>
        </row>
      </sheetData>
      <sheetData sheetId="2">
        <row r="3">
          <cell r="B3">
            <v>500000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9A29-4F13-42E9-90BD-6C7E778904D1}">
  <sheetPr codeName="Sheet2">
    <tabColor theme="2" tint="0.39997558519241921"/>
  </sheetPr>
  <dimension ref="A1:H25"/>
  <sheetViews>
    <sheetView tabSelected="1" workbookViewId="0">
      <selection activeCell="D28" sqref="D28"/>
    </sheetView>
  </sheetViews>
  <sheetFormatPr defaultColWidth="10.75" defaultRowHeight="19.899999999999999" customHeight="1" x14ac:dyDescent="0.2"/>
  <cols>
    <col min="1" max="1" width="20.75" style="9" customWidth="1"/>
    <col min="2" max="3" width="20.75" style="6" customWidth="1"/>
    <col min="4" max="5" width="20.75" style="3" customWidth="1"/>
    <col min="6" max="7" width="10.75" style="1"/>
    <col min="8" max="8" width="0" style="1" hidden="1" customWidth="1"/>
    <col min="9" max="16384" width="10.75" style="1"/>
  </cols>
  <sheetData>
    <row r="1" spans="1:8" ht="40.15" customHeight="1" x14ac:dyDescent="0.2">
      <c r="A1" s="4" t="s">
        <v>3</v>
      </c>
      <c r="B1" s="4" t="s">
        <v>2</v>
      </c>
      <c r="C1" s="5" t="s">
        <v>283</v>
      </c>
      <c r="D1" s="2" t="s">
        <v>1</v>
      </c>
      <c r="E1" s="2" t="s">
        <v>0</v>
      </c>
    </row>
    <row r="2" spans="1:8" ht="19.899999999999999" customHeight="1" x14ac:dyDescent="0.2">
      <c r="A2" s="18" t="s">
        <v>292</v>
      </c>
      <c r="B2" t="s">
        <v>293</v>
      </c>
      <c r="C2" t="s">
        <v>294</v>
      </c>
      <c r="D2" s="16">
        <v>1500</v>
      </c>
      <c r="E2" s="16" t="str">
        <f>IF(C2="Receipt",D2,"")</f>
        <v/>
      </c>
      <c r="H2" s="1" t="s">
        <v>294</v>
      </c>
    </row>
    <row r="3" spans="1:8" ht="19.899999999999999" customHeight="1" x14ac:dyDescent="0.2">
      <c r="A3" s="6" t="s">
        <v>296</v>
      </c>
      <c r="B3" t="s">
        <v>297</v>
      </c>
      <c r="C3" s="6" t="s">
        <v>295</v>
      </c>
      <c r="D3" s="16">
        <v>17</v>
      </c>
      <c r="E3" s="16">
        <f t="shared" ref="E3:E21" si="0">IF(C3="Receipt",D3,"")</f>
        <v>17</v>
      </c>
      <c r="H3" s="1" t="s">
        <v>295</v>
      </c>
    </row>
    <row r="4" spans="1:8" ht="19.899999999999999" customHeight="1" x14ac:dyDescent="0.2">
      <c r="A4" s="6" t="s">
        <v>299</v>
      </c>
      <c r="B4" t="s">
        <v>298</v>
      </c>
      <c r="C4" s="6" t="s">
        <v>294</v>
      </c>
      <c r="D4" s="16">
        <v>800</v>
      </c>
      <c r="E4" s="16" t="str">
        <f t="shared" si="0"/>
        <v/>
      </c>
    </row>
    <row r="5" spans="1:8" ht="19.899999999999999" customHeight="1" x14ac:dyDescent="0.2">
      <c r="A5" s="6" t="s">
        <v>300</v>
      </c>
      <c r="B5" t="s">
        <v>301</v>
      </c>
      <c r="C5" s="6" t="s">
        <v>295</v>
      </c>
      <c r="D5" s="16">
        <v>339</v>
      </c>
      <c r="E5" s="16">
        <f t="shared" si="0"/>
        <v>339</v>
      </c>
    </row>
    <row r="6" spans="1:8" ht="19.899999999999999" customHeight="1" x14ac:dyDescent="0.2">
      <c r="A6" s="9">
        <v>44961</v>
      </c>
      <c r="B6" t="s">
        <v>302</v>
      </c>
      <c r="C6" s="6" t="s">
        <v>294</v>
      </c>
      <c r="D6" s="16">
        <v>590</v>
      </c>
      <c r="E6" s="16" t="str">
        <f t="shared" si="0"/>
        <v/>
      </c>
    </row>
    <row r="7" spans="1:8" ht="19.899999999999999" customHeight="1" x14ac:dyDescent="0.2">
      <c r="A7" s="6" t="s">
        <v>303</v>
      </c>
      <c r="B7" t="s">
        <v>304</v>
      </c>
      <c r="C7" s="6" t="s">
        <v>294</v>
      </c>
      <c r="D7" s="16">
        <v>600</v>
      </c>
      <c r="E7" s="16" t="str">
        <f t="shared" si="0"/>
        <v/>
      </c>
    </row>
    <row r="8" spans="1:8" ht="19.899999999999999" customHeight="1" x14ac:dyDescent="0.2">
      <c r="A8" s="6" t="s">
        <v>305</v>
      </c>
      <c r="B8" t="s">
        <v>306</v>
      </c>
      <c r="C8" s="6" t="s">
        <v>294</v>
      </c>
      <c r="D8" s="16">
        <v>475</v>
      </c>
      <c r="E8" s="16" t="str">
        <f t="shared" si="0"/>
        <v/>
      </c>
    </row>
    <row r="9" spans="1:8" ht="19.899999999999999" customHeight="1" x14ac:dyDescent="0.2">
      <c r="A9" s="6" t="s">
        <v>307</v>
      </c>
      <c r="B9" t="s">
        <v>308</v>
      </c>
      <c r="C9" s="6" t="s">
        <v>295</v>
      </c>
      <c r="D9" s="16">
        <v>313</v>
      </c>
      <c r="E9" s="16">
        <f t="shared" si="0"/>
        <v>313</v>
      </c>
    </row>
    <row r="10" spans="1:8" ht="19.899999999999999" customHeight="1" x14ac:dyDescent="0.2">
      <c r="A10" s="6" t="s">
        <v>309</v>
      </c>
      <c r="B10" t="s">
        <v>310</v>
      </c>
      <c r="C10" s="6" t="s">
        <v>294</v>
      </c>
      <c r="D10" s="16">
        <v>815</v>
      </c>
      <c r="E10" s="16" t="str">
        <f t="shared" si="0"/>
        <v/>
      </c>
    </row>
    <row r="11" spans="1:8" ht="19.899999999999999" customHeight="1" x14ac:dyDescent="0.2">
      <c r="A11" s="6" t="s">
        <v>311</v>
      </c>
      <c r="B11" t="s">
        <v>312</v>
      </c>
      <c r="C11" s="6" t="s">
        <v>295</v>
      </c>
      <c r="D11" s="17">
        <v>191</v>
      </c>
      <c r="E11" s="16">
        <f t="shared" si="0"/>
        <v>191</v>
      </c>
    </row>
    <row r="12" spans="1:8" ht="19.899999999999999" customHeight="1" x14ac:dyDescent="0.2">
      <c r="A12" s="6" t="s">
        <v>313</v>
      </c>
      <c r="B12" t="s">
        <v>314</v>
      </c>
      <c r="C12" t="s">
        <v>294</v>
      </c>
      <c r="D12" s="17">
        <v>199</v>
      </c>
      <c r="E12" s="16" t="str">
        <f t="shared" si="0"/>
        <v/>
      </c>
    </row>
    <row r="13" spans="1:8" ht="19.899999999999999" customHeight="1" x14ac:dyDescent="0.2">
      <c r="A13" s="9">
        <v>45110</v>
      </c>
      <c r="B13" t="s">
        <v>315</v>
      </c>
      <c r="C13" s="6" t="s">
        <v>294</v>
      </c>
      <c r="D13" s="17">
        <v>140</v>
      </c>
      <c r="E13" s="16" t="str">
        <f t="shared" si="0"/>
        <v/>
      </c>
    </row>
    <row r="14" spans="1:8" ht="19.899999999999999" customHeight="1" x14ac:dyDescent="0.2">
      <c r="A14" s="9">
        <v>45021</v>
      </c>
      <c r="B14" t="s">
        <v>316</v>
      </c>
      <c r="C14" s="6" t="s">
        <v>294</v>
      </c>
      <c r="D14" s="17">
        <v>361</v>
      </c>
      <c r="E14" s="16" t="str">
        <f t="shared" si="0"/>
        <v/>
      </c>
    </row>
    <row r="15" spans="1:8" ht="19.899999999999999" customHeight="1" x14ac:dyDescent="0.2">
      <c r="A15" s="9">
        <v>45020</v>
      </c>
      <c r="B15" t="s">
        <v>317</v>
      </c>
      <c r="C15" s="6" t="s">
        <v>295</v>
      </c>
      <c r="D15" s="17">
        <v>83.5</v>
      </c>
      <c r="E15" s="16">
        <f t="shared" si="0"/>
        <v>83.5</v>
      </c>
    </row>
    <row r="16" spans="1:8" ht="19.899999999999999" customHeight="1" x14ac:dyDescent="0.2">
      <c r="A16" s="6" t="s">
        <v>318</v>
      </c>
      <c r="B16" t="s">
        <v>319</v>
      </c>
      <c r="C16" s="6" t="s">
        <v>295</v>
      </c>
      <c r="D16" s="17">
        <v>112</v>
      </c>
      <c r="E16" s="16">
        <f t="shared" si="0"/>
        <v>112</v>
      </c>
    </row>
    <row r="17" spans="1:5" ht="19.899999999999999" customHeight="1" x14ac:dyDescent="0.2">
      <c r="A17" s="9">
        <v>45234</v>
      </c>
      <c r="B17" t="s">
        <v>320</v>
      </c>
      <c r="C17" s="6" t="s">
        <v>294</v>
      </c>
      <c r="D17" s="17">
        <v>39</v>
      </c>
      <c r="E17" s="16" t="str">
        <f t="shared" si="0"/>
        <v/>
      </c>
    </row>
    <row r="18" spans="1:5" ht="19.899999999999999" customHeight="1" x14ac:dyDescent="0.2">
      <c r="A18" s="9">
        <v>45051</v>
      </c>
      <c r="B18" t="s">
        <v>321</v>
      </c>
      <c r="C18" s="6" t="s">
        <v>295</v>
      </c>
      <c r="D18" s="17">
        <v>53</v>
      </c>
      <c r="E18" s="16">
        <f t="shared" si="0"/>
        <v>53</v>
      </c>
    </row>
    <row r="19" spans="1:5" ht="19.899999999999999" customHeight="1" x14ac:dyDescent="0.2">
      <c r="A19" s="6" t="s">
        <v>322</v>
      </c>
      <c r="B19" t="s">
        <v>323</v>
      </c>
      <c r="C19" s="6" t="s">
        <v>295</v>
      </c>
      <c r="D19" s="16">
        <v>15</v>
      </c>
      <c r="E19" s="16">
        <f t="shared" si="0"/>
        <v>15</v>
      </c>
    </row>
    <row r="20" spans="1:5" ht="19.899999999999999" customHeight="1" x14ac:dyDescent="0.2">
      <c r="A20" s="6" t="s">
        <v>324</v>
      </c>
      <c r="B20" t="s">
        <v>325</v>
      </c>
      <c r="C20" s="6" t="s">
        <v>295</v>
      </c>
      <c r="D20" s="16">
        <v>115</v>
      </c>
      <c r="E20" s="16">
        <f t="shared" si="0"/>
        <v>115</v>
      </c>
    </row>
    <row r="21" spans="1:5" ht="19.899999999999999" customHeight="1" x14ac:dyDescent="0.2">
      <c r="A21" s="9">
        <v>45175</v>
      </c>
      <c r="B21" t="s">
        <v>326</v>
      </c>
      <c r="C21" s="6" t="s">
        <v>295</v>
      </c>
      <c r="D21" s="16">
        <v>65.5</v>
      </c>
      <c r="E21" s="16">
        <f t="shared" si="0"/>
        <v>65.5</v>
      </c>
    </row>
    <row r="23" spans="1:5" ht="19.899999999999999" customHeight="1" x14ac:dyDescent="0.2">
      <c r="D23" s="11" t="s">
        <v>327</v>
      </c>
      <c r="E23" s="11" t="s">
        <v>328</v>
      </c>
    </row>
    <row r="24" spans="1:5" ht="19.899999999999999" customHeight="1" x14ac:dyDescent="0.2">
      <c r="D24" s="19">
        <f>SUM(D2:D21)</f>
        <v>6823</v>
      </c>
      <c r="E24" s="16">
        <f>AVERAGE(E2:E21)</f>
        <v>130.4</v>
      </c>
    </row>
    <row r="25" spans="1:5" ht="19.899999999999999" customHeight="1" x14ac:dyDescent="0.2">
      <c r="D25" s="10"/>
    </row>
  </sheetData>
  <phoneticPr fontId="9" type="noConversion"/>
  <dataValidations count="1">
    <dataValidation type="list" allowBlank="1" showInputMessage="1" showErrorMessage="1" sqref="C2:C11 C13:C1048576" xr:uid="{72280BC0-6A4D-427A-9852-09B073DC0712}">
      <formula1>$H$2:$H$3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F3E9-E04B-42A2-8CC0-6852270017E1}">
  <sheetPr codeName="Sheet3">
    <tabColor theme="2" tint="-0.249977111117893"/>
  </sheetPr>
  <dimension ref="A1:P94"/>
  <sheetViews>
    <sheetView topLeftCell="A46" zoomScale="115" zoomScaleNormal="115" workbookViewId="0">
      <selection activeCell="A4" sqref="A4"/>
    </sheetView>
  </sheetViews>
  <sheetFormatPr defaultColWidth="10.75" defaultRowHeight="19.899999999999999" customHeight="1" x14ac:dyDescent="0.2"/>
  <cols>
    <col min="1" max="1" width="18.5" style="8" customWidth="1"/>
    <col min="2" max="2" width="22.25" style="8" customWidth="1"/>
    <col min="3" max="5" width="18.5" style="8" customWidth="1"/>
    <col min="6" max="7" width="13.75" style="8" customWidth="1"/>
    <col min="8" max="8" width="20.375" style="8" bestFit="1" customWidth="1"/>
    <col min="9" max="9" width="6.5" style="8" bestFit="1" customWidth="1"/>
    <col min="10" max="10" width="20" style="8" customWidth="1"/>
    <col min="11" max="11" width="13.25" style="8" customWidth="1"/>
    <col min="12" max="13" width="11.375" style="8" customWidth="1"/>
    <col min="14" max="14" width="17.5" style="8" customWidth="1"/>
    <col min="15" max="15" width="22.375" style="8" bestFit="1" customWidth="1"/>
    <col min="16" max="16384" width="10.75" style="8"/>
  </cols>
  <sheetData>
    <row r="1" spans="1:16" ht="19.899999999999999" customHeight="1" x14ac:dyDescent="0.2">
      <c r="A1" s="7" t="s">
        <v>282</v>
      </c>
      <c r="B1" s="7" t="s">
        <v>281</v>
      </c>
      <c r="C1" s="7" t="s">
        <v>280</v>
      </c>
      <c r="D1" s="7" t="s">
        <v>279</v>
      </c>
      <c r="E1" s="7" t="s">
        <v>278</v>
      </c>
      <c r="F1" s="7" t="s">
        <v>277</v>
      </c>
      <c r="G1" s="7" t="s">
        <v>276</v>
      </c>
      <c r="H1" s="7" t="s">
        <v>275</v>
      </c>
      <c r="I1" s="7" t="s">
        <v>274</v>
      </c>
      <c r="J1" s="7" t="s">
        <v>273</v>
      </c>
      <c r="K1" s="7" t="s">
        <v>272</v>
      </c>
      <c r="L1" s="7" t="s">
        <v>271</v>
      </c>
      <c r="M1" s="7" t="s">
        <v>270</v>
      </c>
      <c r="N1" s="7" t="s">
        <v>269</v>
      </c>
      <c r="O1" s="7" t="s">
        <v>268</v>
      </c>
      <c r="P1" s="7"/>
    </row>
    <row r="2" spans="1:16" ht="19.899999999999999" customHeight="1" x14ac:dyDescent="0.2">
      <c r="A2" s="8" t="s">
        <v>289</v>
      </c>
      <c r="B2" s="8" t="str">
        <f>REPLACE(A2,1,2,"21")</f>
        <v>21-10-2886</v>
      </c>
      <c r="C2" s="8" t="s">
        <v>267</v>
      </c>
      <c r="D2" s="8" t="str">
        <f>LEFT(C2,FIND(" ",C2)-1)</f>
        <v>Alan</v>
      </c>
      <c r="E2" s="8" t="str">
        <f>TRIM(MID(C2,LEN(D2)+2,LEN(C2)-LEN(D2)))</f>
        <v>Dominguez</v>
      </c>
      <c r="F2" s="8" t="s">
        <v>46</v>
      </c>
      <c r="G2" s="8" t="s">
        <v>45</v>
      </c>
      <c r="H2" s="8" t="str">
        <f>_xlfn.CONCAT(F2,", ",G2)</f>
        <v>Houston, Texas</v>
      </c>
      <c r="I2" s="8" t="s">
        <v>44</v>
      </c>
      <c r="J2" s="8" t="str">
        <f>UPPER(I2)</f>
        <v>CENTRAL</v>
      </c>
      <c r="K2" s="8" t="s">
        <v>20</v>
      </c>
      <c r="L2" s="12">
        <v>600.55799999999999</v>
      </c>
      <c r="M2" s="8">
        <v>3</v>
      </c>
      <c r="N2" s="13">
        <f>IF(K2=$K$2,L2,"")</f>
        <v>600.55799999999999</v>
      </c>
      <c r="O2" s="8" t="str">
        <f>IF(K2=$K$5,M2,"")</f>
        <v/>
      </c>
    </row>
    <row r="3" spans="1:16" ht="19.899999999999999" customHeight="1" x14ac:dyDescent="0.2">
      <c r="A3" s="8" t="s">
        <v>266</v>
      </c>
      <c r="B3" s="8" t="str">
        <f t="shared" ref="B3:B66" si="0">REPLACE(A3,1,2,"21")</f>
        <v>21-11-1350</v>
      </c>
      <c r="C3" s="8" t="s">
        <v>265</v>
      </c>
      <c r="D3" s="8" t="str">
        <f t="shared" ref="D3:D66" si="1">LEFT(C3,FIND(" ",C3)-1)</f>
        <v>Alice</v>
      </c>
      <c r="E3" s="8" t="str">
        <f t="shared" ref="E3:E66" si="2">TRIM(MID(C3,LEN(D3)+2,LEN(C3)-LEN(D3)))</f>
        <v>McCarthy</v>
      </c>
      <c r="F3" s="8" t="s">
        <v>264</v>
      </c>
      <c r="G3" s="8" t="s">
        <v>45</v>
      </c>
      <c r="H3" s="8" t="str">
        <f t="shared" ref="H3:H66" si="3">_xlfn.CONCAT(F3,", ",G3)</f>
        <v>Grand Prairie, Texas</v>
      </c>
      <c r="I3" s="8" t="s">
        <v>44</v>
      </c>
      <c r="J3" s="8" t="str">
        <f t="shared" ref="J3:J66" si="4">UPPER(I3)</f>
        <v>CENTRAL</v>
      </c>
      <c r="K3" s="8" t="s">
        <v>10</v>
      </c>
      <c r="L3" s="12">
        <v>37.224000000000004</v>
      </c>
      <c r="M3" s="8">
        <v>3</v>
      </c>
      <c r="N3" s="13" t="str">
        <f t="shared" ref="N3:N66" si="5">IF(K3=$K$2,L3,"")</f>
        <v/>
      </c>
      <c r="O3" s="8" t="str">
        <f t="shared" ref="O3:O66" si="6">IF(K3=$K$5,M3,"")</f>
        <v/>
      </c>
    </row>
    <row r="4" spans="1:16" ht="19.899999999999999" customHeight="1" x14ac:dyDescent="0.2">
      <c r="A4" s="8" t="s">
        <v>285</v>
      </c>
      <c r="B4" s="8" t="str">
        <f t="shared" si="0"/>
        <v>21-12-1658</v>
      </c>
      <c r="C4" s="8" t="s">
        <v>263</v>
      </c>
      <c r="D4" s="8" t="str">
        <f t="shared" si="1"/>
        <v>Andrew</v>
      </c>
      <c r="E4" s="8" t="str">
        <f t="shared" si="2"/>
        <v>Allen</v>
      </c>
      <c r="F4" s="8" t="s">
        <v>262</v>
      </c>
      <c r="G4" s="8" t="s">
        <v>170</v>
      </c>
      <c r="H4" s="8" t="str">
        <f t="shared" si="3"/>
        <v>Concord, North Carolina</v>
      </c>
      <c r="I4" s="8" t="s">
        <v>35</v>
      </c>
      <c r="J4" s="8" t="str">
        <f t="shared" si="4"/>
        <v>SOUTH</v>
      </c>
      <c r="K4" s="8" t="s">
        <v>10</v>
      </c>
      <c r="L4" s="12">
        <v>15.552000000000003</v>
      </c>
      <c r="M4" s="8">
        <v>3</v>
      </c>
      <c r="N4" s="13" t="str">
        <f t="shared" si="5"/>
        <v/>
      </c>
      <c r="O4" s="8" t="str">
        <f t="shared" si="6"/>
        <v/>
      </c>
    </row>
    <row r="5" spans="1:16" ht="19.899999999999999" customHeight="1" x14ac:dyDescent="0.2">
      <c r="A5" s="8" t="s">
        <v>286</v>
      </c>
      <c r="B5" s="8" t="str">
        <f t="shared" si="0"/>
        <v>21-13-8423</v>
      </c>
      <c r="C5" s="8" t="s">
        <v>261</v>
      </c>
      <c r="D5" s="8" t="str">
        <f t="shared" si="1"/>
        <v>Becky</v>
      </c>
      <c r="E5" s="8" t="str">
        <f t="shared" si="2"/>
        <v>Martin</v>
      </c>
      <c r="F5" s="8" t="s">
        <v>260</v>
      </c>
      <c r="G5" s="8" t="s">
        <v>45</v>
      </c>
      <c r="H5" s="8" t="str">
        <f t="shared" si="3"/>
        <v>San Antonio, Texas</v>
      </c>
      <c r="I5" s="8" t="s">
        <v>44</v>
      </c>
      <c r="J5" s="8" t="str">
        <f t="shared" si="4"/>
        <v>CENTRAL</v>
      </c>
      <c r="K5" s="8" t="s">
        <v>4</v>
      </c>
      <c r="L5" s="12">
        <v>8159.9519999999993</v>
      </c>
      <c r="M5" s="8">
        <v>8</v>
      </c>
      <c r="N5" s="13" t="str">
        <f t="shared" si="5"/>
        <v/>
      </c>
      <c r="O5" s="8">
        <f t="shared" si="6"/>
        <v>8</v>
      </c>
    </row>
    <row r="6" spans="1:16" ht="19.899999999999999" customHeight="1" x14ac:dyDescent="0.2">
      <c r="A6" s="8" t="s">
        <v>259</v>
      </c>
      <c r="B6" s="8" t="str">
        <f t="shared" si="0"/>
        <v>21-14-4876</v>
      </c>
      <c r="C6" s="8" t="s">
        <v>258</v>
      </c>
      <c r="D6" s="8" t="str">
        <f t="shared" si="1"/>
        <v>Brendan</v>
      </c>
      <c r="E6" s="8" t="str">
        <f t="shared" si="2"/>
        <v>Sweed</v>
      </c>
      <c r="F6" s="8" t="s">
        <v>257</v>
      </c>
      <c r="G6" s="8" t="s">
        <v>16</v>
      </c>
      <c r="H6" s="8" t="str">
        <f t="shared" si="3"/>
        <v>Gilbert, Arizona</v>
      </c>
      <c r="I6" s="8" t="s">
        <v>5</v>
      </c>
      <c r="J6" s="8" t="str">
        <f t="shared" si="4"/>
        <v>WEST</v>
      </c>
      <c r="K6" s="8" t="s">
        <v>10</v>
      </c>
      <c r="L6" s="12">
        <v>1113.0240000000001</v>
      </c>
      <c r="M6" s="8">
        <v>8</v>
      </c>
      <c r="N6" s="13" t="str">
        <f t="shared" si="5"/>
        <v/>
      </c>
      <c r="O6" s="8" t="str">
        <f t="shared" si="6"/>
        <v/>
      </c>
    </row>
    <row r="7" spans="1:16" ht="19.899999999999999" customHeight="1" x14ac:dyDescent="0.2">
      <c r="A7" s="8" t="s">
        <v>256</v>
      </c>
      <c r="B7" s="8" t="str">
        <f t="shared" si="0"/>
        <v>21-15-9079</v>
      </c>
      <c r="C7" s="8" t="s">
        <v>255</v>
      </c>
      <c r="D7" s="8" t="str">
        <f t="shared" si="1"/>
        <v>Brosina</v>
      </c>
      <c r="E7" s="8" t="str">
        <f t="shared" si="2"/>
        <v>Hoffman</v>
      </c>
      <c r="F7" s="8" t="s">
        <v>25</v>
      </c>
      <c r="G7" s="8" t="s">
        <v>6</v>
      </c>
      <c r="H7" s="8" t="str">
        <f t="shared" si="3"/>
        <v>Los Angeles, California</v>
      </c>
      <c r="I7" s="8" t="s">
        <v>5</v>
      </c>
      <c r="J7" s="8" t="str">
        <f t="shared" si="4"/>
        <v>WEST</v>
      </c>
      <c r="K7" s="8" t="s">
        <v>20</v>
      </c>
      <c r="L7" s="12">
        <v>1706.1840000000002</v>
      </c>
      <c r="M7" s="8">
        <v>9</v>
      </c>
      <c r="N7" s="13">
        <f>IF(K7=$K$2,L7,"")</f>
        <v>1706.1840000000002</v>
      </c>
      <c r="O7" s="8" t="str">
        <f t="shared" si="6"/>
        <v/>
      </c>
    </row>
    <row r="8" spans="1:16" ht="19.899999999999999" customHeight="1" x14ac:dyDescent="0.2">
      <c r="A8" s="8" t="s">
        <v>254</v>
      </c>
      <c r="B8" s="8" t="str">
        <f t="shared" si="0"/>
        <v>21-16-9386</v>
      </c>
      <c r="C8" s="8" t="s">
        <v>253</v>
      </c>
      <c r="D8" s="8" t="str">
        <f t="shared" si="1"/>
        <v>Cassandra</v>
      </c>
      <c r="E8" s="8" t="str">
        <f t="shared" si="2"/>
        <v>Brandow</v>
      </c>
      <c r="F8" s="8" t="s">
        <v>252</v>
      </c>
      <c r="G8" s="8" t="s">
        <v>70</v>
      </c>
      <c r="H8" s="8" t="str">
        <f t="shared" si="3"/>
        <v>Hamilton, Ohio</v>
      </c>
      <c r="I8" s="8" t="s">
        <v>11</v>
      </c>
      <c r="J8" s="8" t="str">
        <f t="shared" si="4"/>
        <v>EAST</v>
      </c>
      <c r="K8" s="8" t="s">
        <v>10</v>
      </c>
      <c r="L8" s="12">
        <v>7.4080000000000004</v>
      </c>
      <c r="M8" s="8">
        <v>2</v>
      </c>
      <c r="N8" s="13" t="str">
        <f t="shared" si="5"/>
        <v/>
      </c>
      <c r="O8" s="8" t="str">
        <f t="shared" si="6"/>
        <v/>
      </c>
    </row>
    <row r="9" spans="1:16" ht="19.899999999999999" customHeight="1" x14ac:dyDescent="0.2">
      <c r="A9" s="8" t="s">
        <v>251</v>
      </c>
      <c r="B9" s="8" t="str">
        <f t="shared" si="0"/>
        <v>21-17-3825</v>
      </c>
      <c r="C9" s="8" t="s">
        <v>250</v>
      </c>
      <c r="D9" s="8" t="str">
        <f t="shared" si="1"/>
        <v>Chad</v>
      </c>
      <c r="E9" s="8" t="str">
        <f t="shared" si="2"/>
        <v>Sievert</v>
      </c>
      <c r="F9" s="8" t="s">
        <v>25</v>
      </c>
      <c r="G9" s="8" t="s">
        <v>6</v>
      </c>
      <c r="H9" s="8" t="str">
        <f t="shared" si="3"/>
        <v>Los Angeles, California</v>
      </c>
      <c r="I9" s="8" t="s">
        <v>5</v>
      </c>
      <c r="J9" s="8" t="str">
        <f t="shared" si="4"/>
        <v>WEST</v>
      </c>
      <c r="K9" s="8" t="s">
        <v>20</v>
      </c>
      <c r="L9" s="12">
        <v>340.14400000000006</v>
      </c>
      <c r="M9" s="8">
        <v>7</v>
      </c>
      <c r="N9" s="13">
        <f t="shared" si="5"/>
        <v>340.14400000000006</v>
      </c>
      <c r="O9" s="8" t="str">
        <f t="shared" si="6"/>
        <v/>
      </c>
    </row>
    <row r="10" spans="1:16" ht="19.899999999999999" customHeight="1" x14ac:dyDescent="0.2">
      <c r="A10" s="8" t="s">
        <v>249</v>
      </c>
      <c r="B10" s="8" t="str">
        <f t="shared" si="0"/>
        <v>21-18-1540</v>
      </c>
      <c r="C10" s="8" t="s">
        <v>248</v>
      </c>
      <c r="D10" s="8" t="str">
        <f t="shared" si="1"/>
        <v>Christopher</v>
      </c>
      <c r="E10" s="8" t="str">
        <f t="shared" si="2"/>
        <v>Schild</v>
      </c>
      <c r="F10" s="8" t="s">
        <v>89</v>
      </c>
      <c r="G10" s="8" t="s">
        <v>88</v>
      </c>
      <c r="H10" s="8" t="str">
        <f t="shared" si="3"/>
        <v>Chicago, Illinois</v>
      </c>
      <c r="I10" s="8" t="s">
        <v>44</v>
      </c>
      <c r="J10" s="8" t="str">
        <f t="shared" si="4"/>
        <v>CENTRAL</v>
      </c>
      <c r="K10" s="8" t="s">
        <v>10</v>
      </c>
      <c r="L10" s="12">
        <v>230.376</v>
      </c>
      <c r="M10" s="8">
        <v>3</v>
      </c>
      <c r="N10" s="13" t="str">
        <f t="shared" si="5"/>
        <v/>
      </c>
      <c r="O10" s="8" t="str">
        <f t="shared" si="6"/>
        <v/>
      </c>
    </row>
    <row r="11" spans="1:16" ht="19.899999999999999" customHeight="1" x14ac:dyDescent="0.2">
      <c r="A11" s="8" t="s">
        <v>291</v>
      </c>
      <c r="B11" s="8" t="str">
        <f t="shared" si="0"/>
        <v>210-58-042</v>
      </c>
      <c r="C11" s="8" t="s">
        <v>247</v>
      </c>
      <c r="D11" s="8" t="str">
        <f t="shared" si="1"/>
        <v>Claire</v>
      </c>
      <c r="E11" s="8" t="str">
        <f t="shared" si="2"/>
        <v>Gute</v>
      </c>
      <c r="F11" s="8" t="s">
        <v>246</v>
      </c>
      <c r="G11" s="8" t="s">
        <v>245</v>
      </c>
      <c r="H11" s="8" t="str">
        <f t="shared" si="3"/>
        <v>Henderson, Kentucky</v>
      </c>
      <c r="I11" s="8" t="s">
        <v>35</v>
      </c>
      <c r="J11" s="8" t="str">
        <f t="shared" si="4"/>
        <v>SOUTH</v>
      </c>
      <c r="K11" s="8" t="s">
        <v>20</v>
      </c>
      <c r="L11" s="12">
        <v>731.93999999999994</v>
      </c>
      <c r="M11" s="8">
        <v>3</v>
      </c>
      <c r="N11" s="13">
        <f t="shared" si="5"/>
        <v>731.93999999999994</v>
      </c>
      <c r="O11" s="8" t="str">
        <f t="shared" si="6"/>
        <v/>
      </c>
    </row>
    <row r="12" spans="1:16" ht="19.899999999999999" customHeight="1" x14ac:dyDescent="0.2">
      <c r="A12" s="8" t="s">
        <v>244</v>
      </c>
      <c r="B12" s="8" t="str">
        <f t="shared" si="0"/>
        <v>21-20-2938</v>
      </c>
      <c r="C12" s="8" t="s">
        <v>243</v>
      </c>
      <c r="D12" s="8" t="str">
        <f t="shared" si="1"/>
        <v>Clay</v>
      </c>
      <c r="E12" s="8" t="str">
        <f t="shared" si="2"/>
        <v>Ludtke</v>
      </c>
      <c r="F12" s="8" t="s">
        <v>242</v>
      </c>
      <c r="G12" s="8" t="s">
        <v>241</v>
      </c>
      <c r="H12" s="8" t="str">
        <f t="shared" si="3"/>
        <v>Urbandale, Iowa</v>
      </c>
      <c r="I12" s="8" t="s">
        <v>44</v>
      </c>
      <c r="J12" s="8" t="str">
        <f t="shared" si="4"/>
        <v>CENTRAL</v>
      </c>
      <c r="K12" s="8" t="s">
        <v>10</v>
      </c>
      <c r="L12" s="12">
        <v>27.240000000000002</v>
      </c>
      <c r="M12" s="8">
        <v>6</v>
      </c>
      <c r="N12" s="13" t="str">
        <f t="shared" si="5"/>
        <v/>
      </c>
      <c r="O12" s="8" t="str">
        <f t="shared" si="6"/>
        <v/>
      </c>
    </row>
    <row r="13" spans="1:16" ht="19.899999999999999" customHeight="1" x14ac:dyDescent="0.2">
      <c r="A13" s="8" t="s">
        <v>240</v>
      </c>
      <c r="B13" s="8" t="str">
        <f t="shared" si="0"/>
        <v>21-21-2899</v>
      </c>
      <c r="C13" s="8" t="s">
        <v>239</v>
      </c>
      <c r="D13" s="8" t="str">
        <f t="shared" si="1"/>
        <v>Cynthia</v>
      </c>
      <c r="E13" s="8" t="str">
        <f t="shared" si="2"/>
        <v>Voltz</v>
      </c>
      <c r="F13" s="8" t="s">
        <v>112</v>
      </c>
      <c r="G13" s="8" t="s">
        <v>28</v>
      </c>
      <c r="H13" s="8" t="str">
        <f t="shared" si="3"/>
        <v>New York City, New York</v>
      </c>
      <c r="I13" s="8" t="s">
        <v>11</v>
      </c>
      <c r="J13" s="8" t="str">
        <f t="shared" si="4"/>
        <v>EAST</v>
      </c>
      <c r="K13" s="8" t="s">
        <v>20</v>
      </c>
      <c r="L13" s="12">
        <v>41.96</v>
      </c>
      <c r="M13" s="8">
        <v>2</v>
      </c>
      <c r="N13" s="13">
        <f t="shared" si="5"/>
        <v>41.96</v>
      </c>
      <c r="O13" s="8" t="str">
        <f t="shared" si="6"/>
        <v/>
      </c>
    </row>
    <row r="14" spans="1:16" ht="19.899999999999999" customHeight="1" x14ac:dyDescent="0.2">
      <c r="A14" s="8" t="s">
        <v>238</v>
      </c>
      <c r="B14" s="8" t="str">
        <f t="shared" si="0"/>
        <v>21-22-9515</v>
      </c>
      <c r="C14" s="8" t="s">
        <v>237</v>
      </c>
      <c r="D14" s="8" t="str">
        <f t="shared" si="1"/>
        <v>Darren</v>
      </c>
      <c r="E14" s="8" t="str">
        <f t="shared" si="2"/>
        <v>Powers</v>
      </c>
      <c r="F14" s="8" t="s">
        <v>236</v>
      </c>
      <c r="G14" s="8" t="s">
        <v>235</v>
      </c>
      <c r="H14" s="8" t="str">
        <f t="shared" si="3"/>
        <v>New Albany, Indiana</v>
      </c>
      <c r="I14" s="8" t="s">
        <v>44</v>
      </c>
      <c r="J14" s="8" t="str">
        <f t="shared" si="4"/>
        <v>CENTRAL</v>
      </c>
      <c r="K14" s="8" t="s">
        <v>20</v>
      </c>
      <c r="L14" s="12">
        <v>89.99</v>
      </c>
      <c r="M14" s="8">
        <v>1</v>
      </c>
      <c r="N14" s="13">
        <f t="shared" si="5"/>
        <v>89.99</v>
      </c>
      <c r="O14" s="8" t="str">
        <f t="shared" si="6"/>
        <v/>
      </c>
    </row>
    <row r="15" spans="1:16" ht="19.899999999999999" customHeight="1" x14ac:dyDescent="0.2">
      <c r="A15" s="8" t="s">
        <v>234</v>
      </c>
      <c r="B15" s="8" t="str">
        <f t="shared" si="0"/>
        <v>21-23-2800</v>
      </c>
      <c r="C15" s="8" t="s">
        <v>290</v>
      </c>
      <c r="D15" s="8" t="str">
        <f t="shared" si="1"/>
        <v>Darrin</v>
      </c>
      <c r="E15" s="8" t="str">
        <f t="shared" si="2"/>
        <v>Huff</v>
      </c>
      <c r="F15" s="8" t="s">
        <v>25</v>
      </c>
      <c r="G15" s="8" t="s">
        <v>6</v>
      </c>
      <c r="H15" s="8" t="str">
        <f t="shared" si="3"/>
        <v>Los Angeles, California</v>
      </c>
      <c r="I15" s="8" t="s">
        <v>5</v>
      </c>
      <c r="J15" s="8" t="str">
        <f t="shared" si="4"/>
        <v>WEST</v>
      </c>
      <c r="K15" s="8" t="s">
        <v>10</v>
      </c>
      <c r="L15" s="12">
        <v>14.62</v>
      </c>
      <c r="M15" s="8">
        <v>2</v>
      </c>
      <c r="N15" s="13" t="str">
        <f t="shared" si="5"/>
        <v/>
      </c>
      <c r="O15" s="8" t="str">
        <f t="shared" si="6"/>
        <v/>
      </c>
    </row>
    <row r="16" spans="1:16" ht="19.899999999999999" customHeight="1" x14ac:dyDescent="0.2">
      <c r="A16" s="8" t="s">
        <v>233</v>
      </c>
      <c r="B16" s="8" t="str">
        <f t="shared" si="0"/>
        <v>21-24-7286</v>
      </c>
      <c r="C16" s="8" t="s">
        <v>232</v>
      </c>
      <c r="D16" s="8" t="str">
        <f t="shared" si="1"/>
        <v>Dave</v>
      </c>
      <c r="E16" s="8" t="str">
        <f t="shared" si="2"/>
        <v>Brooks</v>
      </c>
      <c r="F16" s="8" t="s">
        <v>123</v>
      </c>
      <c r="G16" s="8" t="s">
        <v>122</v>
      </c>
      <c r="H16" s="8" t="str">
        <f t="shared" si="3"/>
        <v>Seattle, Washington</v>
      </c>
      <c r="I16" s="8" t="s">
        <v>5</v>
      </c>
      <c r="J16" s="8" t="str">
        <f t="shared" si="4"/>
        <v>WEST</v>
      </c>
      <c r="K16" s="8" t="s">
        <v>20</v>
      </c>
      <c r="L16" s="12">
        <v>457.56800000000004</v>
      </c>
      <c r="M16" s="8">
        <v>2</v>
      </c>
      <c r="N16" s="13">
        <f t="shared" si="5"/>
        <v>457.56800000000004</v>
      </c>
      <c r="O16" s="8" t="str">
        <f t="shared" si="6"/>
        <v/>
      </c>
    </row>
    <row r="17" spans="1:15" ht="19.899999999999999" customHeight="1" x14ac:dyDescent="0.2">
      <c r="A17" s="8" t="s">
        <v>231</v>
      </c>
      <c r="B17" s="8" t="str">
        <f t="shared" si="0"/>
        <v>21-25-2748</v>
      </c>
      <c r="C17" s="8" t="s">
        <v>230</v>
      </c>
      <c r="D17" s="8" t="str">
        <f t="shared" si="1"/>
        <v>Dave</v>
      </c>
      <c r="E17" s="8" t="str">
        <f t="shared" si="2"/>
        <v>Kipp</v>
      </c>
      <c r="F17" s="8" t="s">
        <v>123</v>
      </c>
      <c r="G17" s="8" t="s">
        <v>122</v>
      </c>
      <c r="H17" s="8" t="str">
        <f t="shared" si="3"/>
        <v>Seattle, Washington</v>
      </c>
      <c r="I17" s="8" t="s">
        <v>5</v>
      </c>
      <c r="J17" s="8" t="str">
        <f t="shared" si="4"/>
        <v>WEST</v>
      </c>
      <c r="K17" s="8" t="s">
        <v>20</v>
      </c>
      <c r="L17" s="12">
        <v>787.53</v>
      </c>
      <c r="M17" s="8">
        <v>3</v>
      </c>
      <c r="N17" s="13">
        <f t="shared" si="5"/>
        <v>787.53</v>
      </c>
      <c r="O17" s="8" t="str">
        <f t="shared" si="6"/>
        <v/>
      </c>
    </row>
    <row r="18" spans="1:15" ht="19.899999999999999" customHeight="1" x14ac:dyDescent="0.2">
      <c r="A18" s="8" t="s">
        <v>284</v>
      </c>
      <c r="B18" s="8" t="str">
        <f t="shared" si="0"/>
        <v>21-26-1813</v>
      </c>
      <c r="C18" s="8" t="s">
        <v>229</v>
      </c>
      <c r="D18" s="8" t="str">
        <f t="shared" si="1"/>
        <v>David</v>
      </c>
      <c r="E18" s="8" t="str">
        <f t="shared" si="2"/>
        <v>Kendrick</v>
      </c>
      <c r="F18" s="8" t="s">
        <v>37</v>
      </c>
      <c r="G18" s="8" t="s">
        <v>88</v>
      </c>
      <c r="H18" s="8" t="str">
        <f t="shared" si="3"/>
        <v>Decatur, Illinois</v>
      </c>
      <c r="I18" s="8" t="s">
        <v>44</v>
      </c>
      <c r="J18" s="8" t="str">
        <f t="shared" si="4"/>
        <v>CENTRAL</v>
      </c>
      <c r="K18" s="8" t="s">
        <v>4</v>
      </c>
      <c r="L18" s="12">
        <v>408.74399999999997</v>
      </c>
      <c r="M18" s="8">
        <v>7</v>
      </c>
      <c r="N18" s="13" t="str">
        <f t="shared" si="5"/>
        <v/>
      </c>
      <c r="O18" s="8">
        <f t="shared" si="6"/>
        <v>7</v>
      </c>
    </row>
    <row r="19" spans="1:15" ht="19.899999999999999" customHeight="1" x14ac:dyDescent="0.2">
      <c r="A19" s="8" t="s">
        <v>287</v>
      </c>
      <c r="B19" s="8" t="str">
        <f t="shared" si="0"/>
        <v>21-27-9477</v>
      </c>
      <c r="C19" s="8" t="s">
        <v>228</v>
      </c>
      <c r="D19" s="8" t="str">
        <f t="shared" si="1"/>
        <v>Dorothy</v>
      </c>
      <c r="E19" s="8" t="str">
        <f t="shared" si="2"/>
        <v>Wardle</v>
      </c>
      <c r="F19" s="8" t="s">
        <v>71</v>
      </c>
      <c r="G19" s="8" t="s">
        <v>70</v>
      </c>
      <c r="H19" s="8" t="str">
        <f t="shared" si="3"/>
        <v>Columbus, Ohio</v>
      </c>
      <c r="I19" s="8" t="s">
        <v>11</v>
      </c>
      <c r="J19" s="8" t="str">
        <f t="shared" si="4"/>
        <v>EAST</v>
      </c>
      <c r="K19" s="8" t="s">
        <v>10</v>
      </c>
      <c r="L19" s="12">
        <v>78.304000000000002</v>
      </c>
      <c r="M19" s="8">
        <v>2</v>
      </c>
      <c r="N19" s="13" t="str">
        <f t="shared" si="5"/>
        <v/>
      </c>
      <c r="O19" s="8" t="str">
        <f t="shared" si="6"/>
        <v/>
      </c>
    </row>
    <row r="20" spans="1:15" ht="19.899999999999999" customHeight="1" x14ac:dyDescent="0.2">
      <c r="A20" s="8" t="s">
        <v>227</v>
      </c>
      <c r="B20" s="8" t="str">
        <f t="shared" si="0"/>
        <v>21-28-5945</v>
      </c>
      <c r="C20" s="8" t="s">
        <v>226</v>
      </c>
      <c r="D20" s="8" t="str">
        <f t="shared" si="1"/>
        <v>Duane</v>
      </c>
      <c r="E20" s="8" t="str">
        <f t="shared" si="2"/>
        <v>Noonan</v>
      </c>
      <c r="F20" s="8" t="s">
        <v>7</v>
      </c>
      <c r="G20" s="8" t="s">
        <v>6</v>
      </c>
      <c r="H20" s="8" t="str">
        <f t="shared" si="3"/>
        <v>San Francisco, California</v>
      </c>
      <c r="I20" s="8" t="s">
        <v>5</v>
      </c>
      <c r="J20" s="8" t="str">
        <f t="shared" si="4"/>
        <v>WEST</v>
      </c>
      <c r="K20" s="8" t="s">
        <v>10</v>
      </c>
      <c r="L20" s="12">
        <v>21.39</v>
      </c>
      <c r="M20" s="8">
        <v>1</v>
      </c>
      <c r="N20" s="13" t="str">
        <f t="shared" si="5"/>
        <v/>
      </c>
      <c r="O20" s="8" t="str">
        <f t="shared" si="6"/>
        <v/>
      </c>
    </row>
    <row r="21" spans="1:15" ht="19.899999999999999" customHeight="1" x14ac:dyDescent="0.2">
      <c r="A21" s="8" t="s">
        <v>225</v>
      </c>
      <c r="B21" s="8" t="str">
        <f t="shared" si="0"/>
        <v>21-29-4750</v>
      </c>
      <c r="C21" s="8" t="s">
        <v>224</v>
      </c>
      <c r="D21" s="8" t="str">
        <f t="shared" si="1"/>
        <v>Elpida</v>
      </c>
      <c r="E21" s="8" t="str">
        <f t="shared" si="2"/>
        <v>Rittenbach</v>
      </c>
      <c r="F21" s="8" t="s">
        <v>223</v>
      </c>
      <c r="G21" s="8" t="s">
        <v>104</v>
      </c>
      <c r="H21" s="8" t="str">
        <f t="shared" si="3"/>
        <v>Saint Paul, Minnesota</v>
      </c>
      <c r="I21" s="8" t="s">
        <v>44</v>
      </c>
      <c r="J21" s="8" t="str">
        <f t="shared" si="4"/>
        <v>CENTRAL</v>
      </c>
      <c r="K21" s="8" t="s">
        <v>10</v>
      </c>
      <c r="L21" s="12">
        <v>77.88</v>
      </c>
      <c r="M21" s="8">
        <v>6</v>
      </c>
      <c r="N21" s="13" t="str">
        <f t="shared" si="5"/>
        <v/>
      </c>
      <c r="O21" s="8" t="str">
        <f t="shared" si="6"/>
        <v/>
      </c>
    </row>
    <row r="22" spans="1:15" ht="19.899999999999999" customHeight="1" x14ac:dyDescent="0.2">
      <c r="A22" s="8" t="s">
        <v>222</v>
      </c>
      <c r="B22" s="8" t="str">
        <f t="shared" si="0"/>
        <v>21-30-8787</v>
      </c>
      <c r="C22" s="8" t="s">
        <v>221</v>
      </c>
      <c r="D22" s="8" t="str">
        <f t="shared" si="1"/>
        <v>Emily</v>
      </c>
      <c r="E22" s="8" t="str">
        <f t="shared" si="2"/>
        <v>Burns</v>
      </c>
      <c r="F22" s="8" t="s">
        <v>220</v>
      </c>
      <c r="G22" s="8" t="s">
        <v>219</v>
      </c>
      <c r="H22" s="8" t="str">
        <f t="shared" si="3"/>
        <v>Orem, Utah</v>
      </c>
      <c r="I22" s="8" t="s">
        <v>5</v>
      </c>
      <c r="J22" s="8" t="str">
        <f t="shared" si="4"/>
        <v>WEST</v>
      </c>
      <c r="K22" s="8" t="s">
        <v>20</v>
      </c>
      <c r="L22" s="12">
        <v>1044.6299999999999</v>
      </c>
      <c r="M22" s="8">
        <v>3</v>
      </c>
      <c r="N22" s="13">
        <f t="shared" si="5"/>
        <v>1044.6299999999999</v>
      </c>
      <c r="O22" s="8" t="str">
        <f t="shared" si="6"/>
        <v/>
      </c>
    </row>
    <row r="23" spans="1:15" ht="19.899999999999999" customHeight="1" x14ac:dyDescent="0.2">
      <c r="A23" s="8" t="s">
        <v>218</v>
      </c>
      <c r="B23" s="8" t="str">
        <f t="shared" si="0"/>
        <v>21-31-9228</v>
      </c>
      <c r="C23" s="8" t="s">
        <v>217</v>
      </c>
      <c r="D23" s="8" t="str">
        <f t="shared" si="1"/>
        <v>Eric</v>
      </c>
      <c r="E23" s="8" t="str">
        <f t="shared" si="2"/>
        <v>Hoffmann</v>
      </c>
      <c r="F23" s="8" t="s">
        <v>25</v>
      </c>
      <c r="G23" s="8" t="s">
        <v>6</v>
      </c>
      <c r="H23" s="8" t="str">
        <f t="shared" si="3"/>
        <v>Los Angeles, California</v>
      </c>
      <c r="I23" s="8" t="s">
        <v>5</v>
      </c>
      <c r="J23" s="8" t="str">
        <f t="shared" si="4"/>
        <v>WEST</v>
      </c>
      <c r="K23" s="8" t="s">
        <v>4</v>
      </c>
      <c r="L23" s="12">
        <v>90.570000000000007</v>
      </c>
      <c r="M23" s="8">
        <v>3</v>
      </c>
      <c r="N23" s="13" t="str">
        <f t="shared" si="5"/>
        <v/>
      </c>
      <c r="O23" s="8">
        <f t="shared" si="6"/>
        <v>3</v>
      </c>
    </row>
    <row r="24" spans="1:15" ht="19.899999999999999" customHeight="1" x14ac:dyDescent="0.2">
      <c r="A24" s="8" t="s">
        <v>288</v>
      </c>
      <c r="B24" s="8" t="str">
        <f t="shared" si="0"/>
        <v>21-32-4682</v>
      </c>
      <c r="C24" s="8" t="s">
        <v>216</v>
      </c>
      <c r="D24" s="8" t="str">
        <f t="shared" si="1"/>
        <v>Eric</v>
      </c>
      <c r="E24" s="8" t="str">
        <f t="shared" si="2"/>
        <v>Murdock</v>
      </c>
      <c r="F24" s="8" t="s">
        <v>22</v>
      </c>
      <c r="G24" s="8" t="s">
        <v>21</v>
      </c>
      <c r="H24" s="8" t="str">
        <f t="shared" si="3"/>
        <v>Philadelphia, Pennsylvania</v>
      </c>
      <c r="I24" s="8" t="s">
        <v>11</v>
      </c>
      <c r="J24" s="8" t="str">
        <f t="shared" si="4"/>
        <v>EAST</v>
      </c>
      <c r="K24" s="8" t="s">
        <v>4</v>
      </c>
      <c r="L24" s="12">
        <v>54.384000000000007</v>
      </c>
      <c r="M24" s="8">
        <v>2</v>
      </c>
      <c r="N24" s="13" t="str">
        <f t="shared" si="5"/>
        <v/>
      </c>
      <c r="O24" s="8">
        <f t="shared" si="6"/>
        <v>2</v>
      </c>
    </row>
    <row r="25" spans="1:15" ht="19.899999999999999" customHeight="1" x14ac:dyDescent="0.2">
      <c r="A25" s="8" t="s">
        <v>215</v>
      </c>
      <c r="B25" s="8" t="str">
        <f t="shared" si="0"/>
        <v>21-33-9528</v>
      </c>
      <c r="C25" s="8" t="s">
        <v>214</v>
      </c>
      <c r="D25" s="8" t="str">
        <f t="shared" si="1"/>
        <v>Erin</v>
      </c>
      <c r="E25" s="8" t="str">
        <f t="shared" si="2"/>
        <v>Smith</v>
      </c>
      <c r="F25" s="8" t="s">
        <v>213</v>
      </c>
      <c r="G25" s="8" t="s">
        <v>54</v>
      </c>
      <c r="H25" s="8" t="str">
        <f t="shared" si="3"/>
        <v>Melbourne, Florida</v>
      </c>
      <c r="I25" s="8" t="s">
        <v>35</v>
      </c>
      <c r="J25" s="8" t="str">
        <f t="shared" si="4"/>
        <v>SOUTH</v>
      </c>
      <c r="K25" s="8" t="s">
        <v>10</v>
      </c>
      <c r="L25" s="12">
        <v>95.616</v>
      </c>
      <c r="M25" s="8">
        <v>2</v>
      </c>
      <c r="N25" s="13" t="str">
        <f t="shared" si="5"/>
        <v/>
      </c>
      <c r="O25" s="8" t="str">
        <f t="shared" si="6"/>
        <v/>
      </c>
    </row>
    <row r="26" spans="1:15" ht="19.899999999999999" customHeight="1" x14ac:dyDescent="0.2">
      <c r="A26" s="8" t="s">
        <v>212</v>
      </c>
      <c r="B26" s="8" t="str">
        <f t="shared" si="0"/>
        <v>21-34-9643</v>
      </c>
      <c r="C26" s="8" t="s">
        <v>211</v>
      </c>
      <c r="D26" s="8" t="str">
        <f t="shared" si="1"/>
        <v>Frank</v>
      </c>
      <c r="E26" s="8" t="str">
        <f t="shared" si="2"/>
        <v>Merwin</v>
      </c>
      <c r="F26" s="8" t="s">
        <v>25</v>
      </c>
      <c r="G26" s="8" t="s">
        <v>6</v>
      </c>
      <c r="H26" s="8" t="str">
        <f t="shared" si="3"/>
        <v>Los Angeles, California</v>
      </c>
      <c r="I26" s="8" t="s">
        <v>5</v>
      </c>
      <c r="J26" s="8" t="str">
        <f t="shared" si="4"/>
        <v>WEST</v>
      </c>
      <c r="K26" s="8" t="s">
        <v>4</v>
      </c>
      <c r="L26" s="12">
        <v>176.8</v>
      </c>
      <c r="M26" s="8">
        <v>8</v>
      </c>
      <c r="N26" s="13" t="str">
        <f t="shared" si="5"/>
        <v/>
      </c>
      <c r="O26" s="8">
        <f t="shared" si="6"/>
        <v>8</v>
      </c>
    </row>
    <row r="27" spans="1:15" ht="19.899999999999999" customHeight="1" x14ac:dyDescent="0.2">
      <c r="A27" s="8" t="s">
        <v>210</v>
      </c>
      <c r="B27" s="8" t="str">
        <f t="shared" si="0"/>
        <v>21-35-9225</v>
      </c>
      <c r="C27" s="8" t="s">
        <v>209</v>
      </c>
      <c r="D27" s="8" t="str">
        <f t="shared" si="1"/>
        <v>Gary</v>
      </c>
      <c r="E27" s="8" t="str">
        <f t="shared" si="2"/>
        <v>Mitchum</v>
      </c>
      <c r="F27" s="8" t="s">
        <v>46</v>
      </c>
      <c r="G27" s="8" t="s">
        <v>45</v>
      </c>
      <c r="H27" s="8" t="str">
        <f t="shared" si="3"/>
        <v>Houston, Texas</v>
      </c>
      <c r="I27" s="8" t="s">
        <v>44</v>
      </c>
      <c r="J27" s="8" t="str">
        <f t="shared" si="4"/>
        <v>CENTRAL</v>
      </c>
      <c r="K27" s="8" t="s">
        <v>10</v>
      </c>
      <c r="L27" s="12">
        <v>158.36800000000002</v>
      </c>
      <c r="M27" s="8">
        <v>7</v>
      </c>
      <c r="N27" s="13" t="str">
        <f t="shared" si="5"/>
        <v/>
      </c>
      <c r="O27" s="8" t="str">
        <f t="shared" si="6"/>
        <v/>
      </c>
    </row>
    <row r="28" spans="1:15" ht="19.899999999999999" customHeight="1" x14ac:dyDescent="0.2">
      <c r="A28" s="8" t="s">
        <v>208</v>
      </c>
      <c r="B28" s="8" t="str">
        <f t="shared" si="0"/>
        <v>21-36-4992</v>
      </c>
      <c r="C28" s="8" t="s">
        <v>207</v>
      </c>
      <c r="D28" s="8" t="str">
        <f t="shared" si="1"/>
        <v>Gary</v>
      </c>
      <c r="E28" s="8" t="str">
        <f t="shared" si="2"/>
        <v>Zandusky</v>
      </c>
      <c r="F28" s="8" t="s">
        <v>105</v>
      </c>
      <c r="G28" s="8" t="s">
        <v>104</v>
      </c>
      <c r="H28" s="8" t="str">
        <f t="shared" si="3"/>
        <v>Rochester, Minnesota</v>
      </c>
      <c r="I28" s="8" t="s">
        <v>44</v>
      </c>
      <c r="J28" s="8" t="str">
        <f t="shared" si="4"/>
        <v>CENTRAL</v>
      </c>
      <c r="K28" s="8" t="s">
        <v>10</v>
      </c>
      <c r="L28" s="12">
        <v>23.92</v>
      </c>
      <c r="M28" s="8">
        <v>4</v>
      </c>
      <c r="N28" s="13" t="str">
        <f t="shared" si="5"/>
        <v/>
      </c>
      <c r="O28" s="8" t="str">
        <f t="shared" si="6"/>
        <v/>
      </c>
    </row>
    <row r="29" spans="1:15" ht="19.899999999999999" customHeight="1" x14ac:dyDescent="0.2">
      <c r="A29" s="8" t="s">
        <v>206</v>
      </c>
      <c r="B29" s="8" t="str">
        <f t="shared" si="0"/>
        <v>21-37-9863</v>
      </c>
      <c r="C29" s="8" t="s">
        <v>205</v>
      </c>
      <c r="D29" s="8" t="str">
        <f t="shared" si="1"/>
        <v>Gene</v>
      </c>
      <c r="E29" s="8" t="str">
        <f t="shared" si="2"/>
        <v>Hale</v>
      </c>
      <c r="F29" s="8" t="s">
        <v>204</v>
      </c>
      <c r="G29" s="8" t="s">
        <v>45</v>
      </c>
      <c r="H29" s="8" t="str">
        <f t="shared" si="3"/>
        <v>Richardson, Texas</v>
      </c>
      <c r="I29" s="8" t="s">
        <v>44</v>
      </c>
      <c r="J29" s="8" t="str">
        <f t="shared" si="4"/>
        <v>CENTRAL</v>
      </c>
      <c r="K29" s="8" t="s">
        <v>4</v>
      </c>
      <c r="L29" s="12">
        <v>1097.5440000000003</v>
      </c>
      <c r="M29" s="8">
        <v>7</v>
      </c>
      <c r="N29" s="13" t="str">
        <f t="shared" si="5"/>
        <v/>
      </c>
      <c r="O29" s="8">
        <f t="shared" si="6"/>
        <v>7</v>
      </c>
    </row>
    <row r="30" spans="1:15" ht="19.899999999999999" customHeight="1" x14ac:dyDescent="0.2">
      <c r="A30" s="8" t="s">
        <v>203</v>
      </c>
      <c r="B30" s="8" t="str">
        <f t="shared" si="0"/>
        <v>21-38-9084</v>
      </c>
      <c r="C30" s="8" t="s">
        <v>202</v>
      </c>
      <c r="D30" s="8" t="str">
        <f t="shared" si="1"/>
        <v>Greg</v>
      </c>
      <c r="E30" s="8" t="str">
        <f t="shared" si="2"/>
        <v>Guthrie</v>
      </c>
      <c r="F30" s="8" t="s">
        <v>201</v>
      </c>
      <c r="G30" s="8" t="s">
        <v>176</v>
      </c>
      <c r="H30" s="8" t="str">
        <f t="shared" si="3"/>
        <v>Bristol, Tennessee</v>
      </c>
      <c r="I30" s="8" t="s">
        <v>35</v>
      </c>
      <c r="J30" s="8" t="str">
        <f t="shared" si="4"/>
        <v>SOUTH</v>
      </c>
      <c r="K30" s="8" t="s">
        <v>10</v>
      </c>
      <c r="L30" s="12">
        <v>157.79400000000004</v>
      </c>
      <c r="M30" s="8">
        <v>1</v>
      </c>
      <c r="N30" s="13" t="str">
        <f t="shared" si="5"/>
        <v/>
      </c>
      <c r="O30" s="8" t="str">
        <f t="shared" si="6"/>
        <v/>
      </c>
    </row>
    <row r="31" spans="1:15" ht="19.899999999999999" customHeight="1" x14ac:dyDescent="0.2">
      <c r="A31" s="8" t="s">
        <v>200</v>
      </c>
      <c r="B31" s="8" t="str">
        <f t="shared" si="0"/>
        <v>21-39-5722</v>
      </c>
      <c r="C31" s="8" t="s">
        <v>199</v>
      </c>
      <c r="D31" s="8" t="str">
        <f t="shared" si="1"/>
        <v>Harold</v>
      </c>
      <c r="E31" s="8" t="str">
        <f t="shared" si="2"/>
        <v>Pawlan</v>
      </c>
      <c r="F31" s="8" t="s">
        <v>198</v>
      </c>
      <c r="G31" s="8" t="s">
        <v>45</v>
      </c>
      <c r="H31" s="8" t="str">
        <f t="shared" si="3"/>
        <v>Fort Worth, Texas</v>
      </c>
      <c r="I31" s="8" t="s">
        <v>44</v>
      </c>
      <c r="J31" s="8" t="str">
        <f t="shared" si="4"/>
        <v>CENTRAL</v>
      </c>
      <c r="K31" s="8" t="s">
        <v>10</v>
      </c>
      <c r="L31" s="12">
        <v>68.809999999999988</v>
      </c>
      <c r="M31" s="8">
        <v>5</v>
      </c>
      <c r="N31" s="13" t="str">
        <f t="shared" si="5"/>
        <v/>
      </c>
      <c r="O31" s="8" t="str">
        <f t="shared" si="6"/>
        <v/>
      </c>
    </row>
    <row r="32" spans="1:15" ht="19.899999999999999" customHeight="1" x14ac:dyDescent="0.2">
      <c r="A32" s="8" t="s">
        <v>197</v>
      </c>
      <c r="B32" s="8" t="str">
        <f t="shared" si="0"/>
        <v>21-40-4689</v>
      </c>
      <c r="C32" s="8" t="s">
        <v>196</v>
      </c>
      <c r="D32" s="8" t="str">
        <f t="shared" si="1"/>
        <v>Helen</v>
      </c>
      <c r="E32" s="8" t="str">
        <f t="shared" si="2"/>
        <v>Andreada</v>
      </c>
      <c r="F32" s="8" t="s">
        <v>195</v>
      </c>
      <c r="G32" s="8" t="s">
        <v>6</v>
      </c>
      <c r="H32" s="8" t="str">
        <f t="shared" si="3"/>
        <v>Pasadena, California</v>
      </c>
      <c r="I32" s="8" t="s">
        <v>5</v>
      </c>
      <c r="J32" s="8" t="str">
        <f t="shared" si="4"/>
        <v>WEST</v>
      </c>
      <c r="K32" s="8" t="s">
        <v>10</v>
      </c>
      <c r="L32" s="12">
        <v>671.93</v>
      </c>
      <c r="M32" s="8">
        <v>7</v>
      </c>
      <c r="N32" s="13" t="str">
        <f t="shared" si="5"/>
        <v/>
      </c>
      <c r="O32" s="8" t="str">
        <f t="shared" si="6"/>
        <v/>
      </c>
    </row>
    <row r="33" spans="1:15" ht="19.899999999999999" customHeight="1" x14ac:dyDescent="0.2">
      <c r="A33" s="8" t="s">
        <v>194</v>
      </c>
      <c r="B33" s="8" t="str">
        <f t="shared" si="0"/>
        <v>21-41-2532</v>
      </c>
      <c r="C33" s="8" t="s">
        <v>193</v>
      </c>
      <c r="D33" s="8" t="str">
        <f t="shared" si="1"/>
        <v>Henry</v>
      </c>
      <c r="E33" s="8" t="str">
        <f t="shared" si="2"/>
        <v>MacAllister</v>
      </c>
      <c r="F33" s="8" t="s">
        <v>112</v>
      </c>
      <c r="G33" s="8" t="s">
        <v>28</v>
      </c>
      <c r="H33" s="8" t="str">
        <f t="shared" si="3"/>
        <v>New York City, New York</v>
      </c>
      <c r="I33" s="8" t="s">
        <v>11</v>
      </c>
      <c r="J33" s="8" t="str">
        <f t="shared" si="4"/>
        <v>EAST</v>
      </c>
      <c r="K33" s="8" t="s">
        <v>10</v>
      </c>
      <c r="L33" s="12">
        <v>4.6159999999999997</v>
      </c>
      <c r="M33" s="8">
        <v>1</v>
      </c>
      <c r="N33" s="13" t="str">
        <f t="shared" si="5"/>
        <v/>
      </c>
      <c r="O33" s="8" t="str">
        <f t="shared" si="6"/>
        <v/>
      </c>
    </row>
    <row r="34" spans="1:15" ht="19.899999999999999" customHeight="1" x14ac:dyDescent="0.2">
      <c r="A34" s="8" t="s">
        <v>192</v>
      </c>
      <c r="B34" s="8" t="str">
        <f t="shared" si="0"/>
        <v>21-42-3727</v>
      </c>
      <c r="C34" s="8" t="s">
        <v>191</v>
      </c>
      <c r="D34" s="8" t="str">
        <f t="shared" si="1"/>
        <v>Irene</v>
      </c>
      <c r="E34" s="8" t="str">
        <f t="shared" si="2"/>
        <v>Maddox</v>
      </c>
      <c r="F34" s="8" t="s">
        <v>123</v>
      </c>
      <c r="G34" s="8" t="s">
        <v>122</v>
      </c>
      <c r="H34" s="8" t="str">
        <f t="shared" si="3"/>
        <v>Seattle, Washington</v>
      </c>
      <c r="I34" s="8" t="s">
        <v>5</v>
      </c>
      <c r="J34" s="8" t="str">
        <f t="shared" si="4"/>
        <v>WEST</v>
      </c>
      <c r="K34" s="8" t="s">
        <v>10</v>
      </c>
      <c r="L34" s="12">
        <v>407.97600000000006</v>
      </c>
      <c r="M34" s="8">
        <v>3</v>
      </c>
      <c r="N34" s="13" t="str">
        <f t="shared" si="5"/>
        <v/>
      </c>
      <c r="O34" s="8" t="str">
        <f t="shared" si="6"/>
        <v/>
      </c>
    </row>
    <row r="35" spans="1:15" ht="19.899999999999999" customHeight="1" x14ac:dyDescent="0.2">
      <c r="A35" s="8" t="s">
        <v>190</v>
      </c>
      <c r="B35" s="8" t="str">
        <f t="shared" si="0"/>
        <v>21-43-1542</v>
      </c>
      <c r="C35" s="8" t="s">
        <v>189</v>
      </c>
      <c r="D35" s="8" t="str">
        <f t="shared" si="1"/>
        <v>Janet</v>
      </c>
      <c r="E35" s="8" t="str">
        <f t="shared" si="2"/>
        <v>Martin</v>
      </c>
      <c r="F35" s="8" t="s">
        <v>188</v>
      </c>
      <c r="G35" s="8" t="s">
        <v>170</v>
      </c>
      <c r="H35" s="8" t="str">
        <f t="shared" si="3"/>
        <v>Charlotte, North Carolina</v>
      </c>
      <c r="I35" s="8" t="s">
        <v>35</v>
      </c>
      <c r="J35" s="8" t="str">
        <f t="shared" si="4"/>
        <v>SOUTH</v>
      </c>
      <c r="K35" s="8" t="s">
        <v>4</v>
      </c>
      <c r="L35" s="12">
        <v>74.112000000000009</v>
      </c>
      <c r="M35" s="8">
        <v>8</v>
      </c>
      <c r="N35" s="13" t="str">
        <f t="shared" si="5"/>
        <v/>
      </c>
      <c r="O35" s="8">
        <f t="shared" si="6"/>
        <v>8</v>
      </c>
    </row>
    <row r="36" spans="1:15" ht="19.899999999999999" customHeight="1" x14ac:dyDescent="0.2">
      <c r="A36" s="8" t="s">
        <v>187</v>
      </c>
      <c r="B36" s="8" t="str">
        <f t="shared" si="0"/>
        <v>21-44-5935</v>
      </c>
      <c r="C36" s="8" t="s">
        <v>186</v>
      </c>
      <c r="D36" s="8" t="str">
        <f t="shared" si="1"/>
        <v>Janet</v>
      </c>
      <c r="E36" s="8" t="str">
        <f t="shared" si="2"/>
        <v>Molinari</v>
      </c>
      <c r="F36" s="8" t="s">
        <v>112</v>
      </c>
      <c r="G36" s="8" t="s">
        <v>28</v>
      </c>
      <c r="H36" s="8" t="str">
        <f t="shared" si="3"/>
        <v>New York City, New York</v>
      </c>
      <c r="I36" s="8" t="s">
        <v>11</v>
      </c>
      <c r="J36" s="8" t="str">
        <f t="shared" si="4"/>
        <v>EAST</v>
      </c>
      <c r="K36" s="8" t="s">
        <v>4</v>
      </c>
      <c r="L36" s="12">
        <v>1029.95</v>
      </c>
      <c r="M36" s="8">
        <v>5</v>
      </c>
      <c r="N36" s="13" t="str">
        <f t="shared" si="5"/>
        <v/>
      </c>
      <c r="O36" s="8">
        <f t="shared" si="6"/>
        <v>5</v>
      </c>
    </row>
    <row r="37" spans="1:15" ht="19.899999999999999" customHeight="1" x14ac:dyDescent="0.2">
      <c r="A37" s="8" t="s">
        <v>185</v>
      </c>
      <c r="B37" s="8" t="str">
        <f t="shared" si="0"/>
        <v>21-45-3175</v>
      </c>
      <c r="C37" s="8" t="s">
        <v>184</v>
      </c>
      <c r="D37" s="8" t="str">
        <f t="shared" si="1"/>
        <v>Jennifer</v>
      </c>
      <c r="E37" s="8" t="str">
        <f t="shared" si="2"/>
        <v>Braxton</v>
      </c>
      <c r="F37" s="8" t="s">
        <v>89</v>
      </c>
      <c r="G37" s="8" t="s">
        <v>88</v>
      </c>
      <c r="H37" s="8" t="str">
        <f t="shared" si="3"/>
        <v>Chicago, Illinois</v>
      </c>
      <c r="I37" s="8" t="s">
        <v>44</v>
      </c>
      <c r="J37" s="8" t="str">
        <f t="shared" si="4"/>
        <v>CENTRAL</v>
      </c>
      <c r="K37" s="8" t="s">
        <v>10</v>
      </c>
      <c r="L37" s="12">
        <v>52.447999999999993</v>
      </c>
      <c r="M37" s="8">
        <v>2</v>
      </c>
      <c r="N37" s="13" t="str">
        <f t="shared" si="5"/>
        <v/>
      </c>
      <c r="O37" s="8" t="str">
        <f t="shared" si="6"/>
        <v/>
      </c>
    </row>
    <row r="38" spans="1:15" ht="19.899999999999999" customHeight="1" x14ac:dyDescent="0.2">
      <c r="A38" s="8" t="s">
        <v>183</v>
      </c>
      <c r="B38" s="8" t="str">
        <f t="shared" si="0"/>
        <v>21-46-6301</v>
      </c>
      <c r="C38" s="8" t="s">
        <v>182</v>
      </c>
      <c r="D38" s="8" t="str">
        <f t="shared" si="1"/>
        <v>Jim</v>
      </c>
      <c r="E38" s="8" t="str">
        <f t="shared" si="2"/>
        <v>Kriz</v>
      </c>
      <c r="F38" s="8" t="s">
        <v>112</v>
      </c>
      <c r="G38" s="8" t="s">
        <v>28</v>
      </c>
      <c r="H38" s="8" t="str">
        <f t="shared" si="3"/>
        <v>New York City, New York</v>
      </c>
      <c r="I38" s="8" t="s">
        <v>11</v>
      </c>
      <c r="J38" s="8" t="str">
        <f t="shared" si="4"/>
        <v>EAST</v>
      </c>
      <c r="K38" s="8" t="s">
        <v>10</v>
      </c>
      <c r="L38" s="12">
        <v>3.28</v>
      </c>
      <c r="M38" s="8">
        <v>1</v>
      </c>
      <c r="N38" s="13" t="str">
        <f t="shared" si="5"/>
        <v/>
      </c>
      <c r="O38" s="8" t="str">
        <f t="shared" si="6"/>
        <v/>
      </c>
    </row>
    <row r="39" spans="1:15" ht="19.899999999999999" customHeight="1" x14ac:dyDescent="0.2">
      <c r="A39" s="8" t="s">
        <v>181</v>
      </c>
      <c r="B39" s="8" t="str">
        <f t="shared" si="0"/>
        <v>21-47-6742</v>
      </c>
      <c r="C39" s="8" t="s">
        <v>180</v>
      </c>
      <c r="D39" s="8" t="str">
        <f t="shared" si="1"/>
        <v>Jim</v>
      </c>
      <c r="E39" s="8" t="str">
        <f t="shared" si="2"/>
        <v>Sink</v>
      </c>
      <c r="F39" s="8" t="s">
        <v>25</v>
      </c>
      <c r="G39" s="8" t="s">
        <v>6</v>
      </c>
      <c r="H39" s="8" t="str">
        <f t="shared" si="3"/>
        <v>Los Angeles, California</v>
      </c>
      <c r="I39" s="8" t="s">
        <v>5</v>
      </c>
      <c r="J39" s="8" t="str">
        <f t="shared" si="4"/>
        <v>WEST</v>
      </c>
      <c r="K39" s="8" t="s">
        <v>4</v>
      </c>
      <c r="L39" s="12">
        <v>73.584000000000003</v>
      </c>
      <c r="M39" s="8">
        <v>2</v>
      </c>
      <c r="N39" s="13" t="str">
        <f t="shared" si="5"/>
        <v/>
      </c>
      <c r="O39" s="8">
        <f t="shared" si="6"/>
        <v>2</v>
      </c>
    </row>
    <row r="40" spans="1:15" ht="19.899999999999999" customHeight="1" x14ac:dyDescent="0.2">
      <c r="A40" s="8" t="s">
        <v>179</v>
      </c>
      <c r="B40" s="8" t="str">
        <f t="shared" si="0"/>
        <v>21-48-6137</v>
      </c>
      <c r="C40" s="8" t="s">
        <v>178</v>
      </c>
      <c r="D40" s="8" t="str">
        <f t="shared" si="1"/>
        <v>Joel</v>
      </c>
      <c r="E40" s="8" t="str">
        <f t="shared" si="2"/>
        <v>Eaton</v>
      </c>
      <c r="F40" s="8" t="s">
        <v>177</v>
      </c>
      <c r="G40" s="8" t="s">
        <v>176</v>
      </c>
      <c r="H40" s="8" t="str">
        <f t="shared" si="3"/>
        <v>Memphis, Tennessee</v>
      </c>
      <c r="I40" s="8" t="s">
        <v>35</v>
      </c>
      <c r="J40" s="8" t="str">
        <f t="shared" si="4"/>
        <v>SOUTH</v>
      </c>
      <c r="K40" s="8" t="s">
        <v>20</v>
      </c>
      <c r="L40" s="12">
        <v>831.93600000000015</v>
      </c>
      <c r="M40" s="8">
        <v>8</v>
      </c>
      <c r="N40" s="13">
        <f t="shared" si="5"/>
        <v>831.93600000000015</v>
      </c>
      <c r="O40" s="8" t="str">
        <f t="shared" si="6"/>
        <v/>
      </c>
    </row>
    <row r="41" spans="1:15" ht="19.899999999999999" customHeight="1" x14ac:dyDescent="0.2">
      <c r="A41" s="8" t="s">
        <v>175</v>
      </c>
      <c r="B41" s="8" t="str">
        <f t="shared" si="0"/>
        <v>21-49-4187</v>
      </c>
      <c r="C41" s="8" t="s">
        <v>174</v>
      </c>
      <c r="D41" s="8" t="str">
        <f t="shared" si="1"/>
        <v>Jonathan</v>
      </c>
      <c r="E41" s="8" t="str">
        <f t="shared" si="2"/>
        <v>Doherty</v>
      </c>
      <c r="F41" s="8" t="s">
        <v>22</v>
      </c>
      <c r="G41" s="8" t="s">
        <v>21</v>
      </c>
      <c r="H41" s="8" t="str">
        <f t="shared" si="3"/>
        <v>Philadelphia, Pennsylvania</v>
      </c>
      <c r="I41" s="8" t="s">
        <v>11</v>
      </c>
      <c r="J41" s="8" t="str">
        <f t="shared" si="4"/>
        <v>EAST</v>
      </c>
      <c r="K41" s="8" t="s">
        <v>20</v>
      </c>
      <c r="L41" s="12">
        <v>82.800000000000011</v>
      </c>
      <c r="M41" s="8">
        <v>2</v>
      </c>
      <c r="N41" s="13">
        <f t="shared" si="5"/>
        <v>82.800000000000011</v>
      </c>
      <c r="O41" s="8" t="str">
        <f t="shared" si="6"/>
        <v/>
      </c>
    </row>
    <row r="42" spans="1:15" ht="19.899999999999999" customHeight="1" x14ac:dyDescent="0.2">
      <c r="A42" s="8" t="s">
        <v>173</v>
      </c>
      <c r="B42" s="8" t="str">
        <f t="shared" si="0"/>
        <v>21-50-4300</v>
      </c>
      <c r="C42" s="8" t="s">
        <v>172</v>
      </c>
      <c r="D42" s="8" t="str">
        <f t="shared" si="1"/>
        <v>Julie</v>
      </c>
      <c r="E42" s="8" t="str">
        <f t="shared" si="2"/>
        <v>Creighton</v>
      </c>
      <c r="F42" s="8" t="s">
        <v>171</v>
      </c>
      <c r="G42" s="8" t="s">
        <v>170</v>
      </c>
      <c r="H42" s="8" t="str">
        <f t="shared" si="3"/>
        <v>Durham, North Carolina</v>
      </c>
      <c r="I42" s="8" t="s">
        <v>35</v>
      </c>
      <c r="J42" s="8" t="str">
        <f t="shared" si="4"/>
        <v>SOUTH</v>
      </c>
      <c r="K42" s="8" t="s">
        <v>10</v>
      </c>
      <c r="L42" s="12">
        <v>200.98400000000004</v>
      </c>
      <c r="M42" s="8">
        <v>7</v>
      </c>
      <c r="N42" s="13" t="str">
        <f t="shared" si="5"/>
        <v/>
      </c>
      <c r="O42" s="8" t="str">
        <f t="shared" si="6"/>
        <v/>
      </c>
    </row>
    <row r="43" spans="1:15" ht="19.899999999999999" customHeight="1" x14ac:dyDescent="0.2">
      <c r="A43" s="8" t="s">
        <v>169</v>
      </c>
      <c r="B43" s="8" t="str">
        <f t="shared" si="0"/>
        <v>21-51-8352</v>
      </c>
      <c r="C43" s="8" t="s">
        <v>168</v>
      </c>
      <c r="D43" s="8" t="str">
        <f t="shared" si="1"/>
        <v>Justin</v>
      </c>
      <c r="E43" s="8" t="str">
        <f t="shared" si="2"/>
        <v>Ellison</v>
      </c>
      <c r="F43" s="8" t="s">
        <v>167</v>
      </c>
      <c r="G43" s="8" t="s">
        <v>95</v>
      </c>
      <c r="H43" s="8" t="str">
        <f t="shared" si="3"/>
        <v>Franklin, Wisconsin</v>
      </c>
      <c r="I43" s="8" t="s">
        <v>44</v>
      </c>
      <c r="J43" s="8" t="str">
        <f t="shared" si="4"/>
        <v>CENTRAL</v>
      </c>
      <c r="K43" s="8" t="s">
        <v>20</v>
      </c>
      <c r="L43" s="12">
        <v>1951.84</v>
      </c>
      <c r="M43" s="8">
        <v>8</v>
      </c>
      <c r="N43" s="13">
        <f t="shared" si="5"/>
        <v>1951.84</v>
      </c>
      <c r="O43" s="8" t="str">
        <f t="shared" si="6"/>
        <v/>
      </c>
    </row>
    <row r="44" spans="1:15" ht="19.899999999999999" customHeight="1" x14ac:dyDescent="0.2">
      <c r="A44" s="8" t="s">
        <v>166</v>
      </c>
      <c r="B44" s="8" t="str">
        <f t="shared" si="0"/>
        <v>21-52-2591</v>
      </c>
      <c r="C44" s="8" t="s">
        <v>165</v>
      </c>
      <c r="D44" s="8" t="str">
        <f t="shared" si="1"/>
        <v>Karen</v>
      </c>
      <c r="E44" s="8" t="str">
        <f t="shared" si="2"/>
        <v>Daniels</v>
      </c>
      <c r="F44" s="8" t="s">
        <v>164</v>
      </c>
      <c r="G44" s="8" t="s">
        <v>163</v>
      </c>
      <c r="H44" s="8" t="str">
        <f t="shared" si="3"/>
        <v>Springfield, Virginia</v>
      </c>
      <c r="I44" s="8" t="s">
        <v>35</v>
      </c>
      <c r="J44" s="8" t="str">
        <f t="shared" si="4"/>
        <v>SOUTH</v>
      </c>
      <c r="K44" s="8" t="s">
        <v>10</v>
      </c>
      <c r="L44" s="12">
        <v>75.88</v>
      </c>
      <c r="M44" s="8">
        <v>2</v>
      </c>
      <c r="N44" s="13" t="str">
        <f t="shared" si="5"/>
        <v/>
      </c>
      <c r="O44" s="8" t="str">
        <f t="shared" si="6"/>
        <v/>
      </c>
    </row>
    <row r="45" spans="1:15" ht="19.899999999999999" customHeight="1" x14ac:dyDescent="0.2">
      <c r="A45" s="8" t="s">
        <v>162</v>
      </c>
      <c r="B45" s="8" t="str">
        <f t="shared" si="0"/>
        <v>21-53-3183</v>
      </c>
      <c r="C45" s="8" t="s">
        <v>161</v>
      </c>
      <c r="D45" s="8" t="str">
        <f t="shared" si="1"/>
        <v>Karl</v>
      </c>
      <c r="E45" s="8" t="str">
        <f t="shared" si="2"/>
        <v>Braun</v>
      </c>
      <c r="F45" s="8" t="s">
        <v>160</v>
      </c>
      <c r="G45" s="8" t="s">
        <v>104</v>
      </c>
      <c r="H45" s="8" t="str">
        <f t="shared" si="3"/>
        <v>Minneapolis, Minnesota</v>
      </c>
      <c r="I45" s="8" t="s">
        <v>44</v>
      </c>
      <c r="J45" s="8" t="str">
        <f t="shared" si="4"/>
        <v>CENTRAL</v>
      </c>
      <c r="K45" s="8" t="s">
        <v>20</v>
      </c>
      <c r="L45" s="12">
        <v>53.34</v>
      </c>
      <c r="M45" s="8">
        <v>3</v>
      </c>
      <c r="N45" s="13">
        <f t="shared" si="5"/>
        <v>53.34</v>
      </c>
      <c r="O45" s="8" t="str">
        <f t="shared" si="6"/>
        <v/>
      </c>
    </row>
    <row r="46" spans="1:15" ht="19.899999999999999" customHeight="1" x14ac:dyDescent="0.2">
      <c r="A46" s="8" t="s">
        <v>159</v>
      </c>
      <c r="B46" s="8" t="str">
        <f t="shared" si="0"/>
        <v>21-54-5417</v>
      </c>
      <c r="C46" s="8" t="s">
        <v>158</v>
      </c>
      <c r="D46" s="8" t="str">
        <f t="shared" si="1"/>
        <v>Katherine</v>
      </c>
      <c r="E46" s="8" t="str">
        <f t="shared" si="2"/>
        <v>Ducich</v>
      </c>
      <c r="F46" s="8" t="s">
        <v>7</v>
      </c>
      <c r="G46" s="8" t="s">
        <v>6</v>
      </c>
      <c r="H46" s="8" t="str">
        <f t="shared" si="3"/>
        <v>San Francisco, California</v>
      </c>
      <c r="I46" s="8" t="s">
        <v>5</v>
      </c>
      <c r="J46" s="8" t="str">
        <f t="shared" si="4"/>
        <v>WEST</v>
      </c>
      <c r="K46" s="8" t="s">
        <v>10</v>
      </c>
      <c r="L46" s="12">
        <v>51.311999999999998</v>
      </c>
      <c r="M46" s="8">
        <v>3</v>
      </c>
      <c r="N46" s="13" t="str">
        <f t="shared" si="5"/>
        <v/>
      </c>
      <c r="O46" s="8" t="str">
        <f t="shared" si="6"/>
        <v/>
      </c>
    </row>
    <row r="47" spans="1:15" ht="19.899999999999999" customHeight="1" x14ac:dyDescent="0.2">
      <c r="A47" s="8" t="s">
        <v>157</v>
      </c>
      <c r="B47" s="8" t="str">
        <f t="shared" si="0"/>
        <v>21-55-7049</v>
      </c>
      <c r="C47" s="8" t="s">
        <v>156</v>
      </c>
      <c r="D47" s="8" t="str">
        <f t="shared" si="1"/>
        <v>Ken</v>
      </c>
      <c r="E47" s="8" t="str">
        <f t="shared" si="2"/>
        <v>Black</v>
      </c>
      <c r="F47" s="8" t="s">
        <v>155</v>
      </c>
      <c r="G47" s="8" t="s">
        <v>154</v>
      </c>
      <c r="H47" s="8" t="str">
        <f t="shared" si="3"/>
        <v>Fremont, Nebraska</v>
      </c>
      <c r="I47" s="8" t="s">
        <v>44</v>
      </c>
      <c r="J47" s="8" t="str">
        <f t="shared" si="4"/>
        <v>CENTRAL</v>
      </c>
      <c r="K47" s="8" t="s">
        <v>10</v>
      </c>
      <c r="L47" s="12">
        <v>60.339999999999996</v>
      </c>
      <c r="M47" s="8">
        <v>7</v>
      </c>
      <c r="N47" s="13" t="str">
        <f t="shared" si="5"/>
        <v/>
      </c>
      <c r="O47" s="8" t="str">
        <f t="shared" si="6"/>
        <v/>
      </c>
    </row>
    <row r="48" spans="1:15" ht="19.899999999999999" customHeight="1" x14ac:dyDescent="0.2">
      <c r="A48" s="8" t="s">
        <v>153</v>
      </c>
      <c r="B48" s="8" t="str">
        <f t="shared" si="0"/>
        <v>21-56-5429</v>
      </c>
      <c r="C48" s="8" t="s">
        <v>152</v>
      </c>
      <c r="D48" s="8" t="str">
        <f t="shared" si="1"/>
        <v>Ken</v>
      </c>
      <c r="E48" s="8" t="str">
        <f t="shared" si="2"/>
        <v>Brennan</v>
      </c>
      <c r="F48" s="8" t="s">
        <v>46</v>
      </c>
      <c r="G48" s="8" t="s">
        <v>45</v>
      </c>
      <c r="H48" s="8" t="str">
        <f t="shared" si="3"/>
        <v>Houston, Texas</v>
      </c>
      <c r="I48" s="8" t="s">
        <v>44</v>
      </c>
      <c r="J48" s="8" t="str">
        <f t="shared" si="4"/>
        <v>CENTRAL</v>
      </c>
      <c r="K48" s="8" t="s">
        <v>10</v>
      </c>
      <c r="L48" s="12">
        <v>27.240000000000002</v>
      </c>
      <c r="M48" s="8">
        <v>3</v>
      </c>
      <c r="N48" s="13" t="str">
        <f t="shared" si="5"/>
        <v/>
      </c>
      <c r="O48" s="8" t="str">
        <f t="shared" si="6"/>
        <v/>
      </c>
    </row>
    <row r="49" spans="1:15" ht="19.899999999999999" customHeight="1" x14ac:dyDescent="0.2">
      <c r="A49" s="8" t="s">
        <v>151</v>
      </c>
      <c r="B49" s="8" t="str">
        <f t="shared" si="0"/>
        <v>21-57-5912</v>
      </c>
      <c r="C49" s="8" t="s">
        <v>150</v>
      </c>
      <c r="D49" s="8" t="str">
        <f t="shared" si="1"/>
        <v>Kunst</v>
      </c>
      <c r="E49" s="8" t="str">
        <f t="shared" si="2"/>
        <v>Miller</v>
      </c>
      <c r="F49" s="8" t="s">
        <v>25</v>
      </c>
      <c r="G49" s="8" t="s">
        <v>6</v>
      </c>
      <c r="H49" s="8" t="str">
        <f t="shared" si="3"/>
        <v>Los Angeles, California</v>
      </c>
      <c r="I49" s="8" t="s">
        <v>5</v>
      </c>
      <c r="J49" s="8" t="str">
        <f t="shared" si="4"/>
        <v>WEST</v>
      </c>
      <c r="K49" s="8" t="s">
        <v>10</v>
      </c>
      <c r="L49" s="12">
        <v>146.72999999999999</v>
      </c>
      <c r="M49" s="8">
        <v>3</v>
      </c>
      <c r="N49" s="13" t="str">
        <f t="shared" si="5"/>
        <v/>
      </c>
      <c r="O49" s="8" t="str">
        <f t="shared" si="6"/>
        <v/>
      </c>
    </row>
    <row r="50" spans="1:15" ht="19.899999999999999" customHeight="1" x14ac:dyDescent="0.2">
      <c r="A50" s="8" t="s">
        <v>149</v>
      </c>
      <c r="B50" s="8" t="str">
        <f t="shared" si="0"/>
        <v>21-58-5207</v>
      </c>
      <c r="C50" s="8" t="s">
        <v>148</v>
      </c>
      <c r="D50" s="8" t="str">
        <f t="shared" si="1"/>
        <v>Lena</v>
      </c>
      <c r="E50" s="8" t="str">
        <f t="shared" si="2"/>
        <v>Cacioppo</v>
      </c>
      <c r="F50" s="8" t="s">
        <v>147</v>
      </c>
      <c r="G50" s="8" t="s">
        <v>146</v>
      </c>
      <c r="H50" s="8" t="str">
        <f t="shared" si="3"/>
        <v>Aurora, Colorado</v>
      </c>
      <c r="I50" s="8" t="s">
        <v>5</v>
      </c>
      <c r="J50" s="8" t="str">
        <f t="shared" si="4"/>
        <v>WEST</v>
      </c>
      <c r="K50" s="8" t="s">
        <v>4</v>
      </c>
      <c r="L50" s="12">
        <v>238.89600000000002</v>
      </c>
      <c r="M50" s="8">
        <v>6</v>
      </c>
      <c r="N50" s="13" t="str">
        <f t="shared" si="5"/>
        <v/>
      </c>
      <c r="O50" s="8">
        <f t="shared" si="6"/>
        <v>6</v>
      </c>
    </row>
    <row r="51" spans="1:15" ht="19.899999999999999" customHeight="1" x14ac:dyDescent="0.2">
      <c r="A51" s="8" t="s">
        <v>145</v>
      </c>
      <c r="B51" s="8" t="str">
        <f t="shared" si="0"/>
        <v>21-59-8013</v>
      </c>
      <c r="C51" s="8" t="s">
        <v>144</v>
      </c>
      <c r="D51" s="8" t="str">
        <f t="shared" si="1"/>
        <v>Lena</v>
      </c>
      <c r="E51" s="8" t="str">
        <f t="shared" si="2"/>
        <v>Hernandez</v>
      </c>
      <c r="F51" s="8" t="s">
        <v>143</v>
      </c>
      <c r="G51" s="8" t="s">
        <v>40</v>
      </c>
      <c r="H51" s="8" t="str">
        <f t="shared" si="3"/>
        <v>Dover, Delaware</v>
      </c>
      <c r="I51" s="8" t="s">
        <v>11</v>
      </c>
      <c r="J51" s="8" t="str">
        <f t="shared" si="4"/>
        <v>EAST</v>
      </c>
      <c r="K51" s="8" t="s">
        <v>4</v>
      </c>
      <c r="L51" s="12">
        <v>45</v>
      </c>
      <c r="M51" s="8">
        <v>3</v>
      </c>
      <c r="N51" s="13" t="str">
        <f t="shared" si="5"/>
        <v/>
      </c>
      <c r="O51" s="8">
        <f t="shared" si="6"/>
        <v>3</v>
      </c>
    </row>
    <row r="52" spans="1:15" ht="19.899999999999999" customHeight="1" x14ac:dyDescent="0.2">
      <c r="A52" s="8" t="s">
        <v>142</v>
      </c>
      <c r="B52" s="8" t="str">
        <f t="shared" si="0"/>
        <v>21-60-2960</v>
      </c>
      <c r="C52" s="8" t="s">
        <v>141</v>
      </c>
      <c r="D52" s="8" t="str">
        <f t="shared" si="1"/>
        <v>Linda</v>
      </c>
      <c r="E52" s="8" t="str">
        <f t="shared" si="2"/>
        <v>Cazamias</v>
      </c>
      <c r="F52" s="8" t="s">
        <v>140</v>
      </c>
      <c r="G52" s="8" t="s">
        <v>88</v>
      </c>
      <c r="H52" s="8" t="str">
        <f t="shared" si="3"/>
        <v>Naperville, Illinois</v>
      </c>
      <c r="I52" s="8" t="s">
        <v>44</v>
      </c>
      <c r="J52" s="8" t="str">
        <f t="shared" si="4"/>
        <v>CENTRAL</v>
      </c>
      <c r="K52" s="8" t="s">
        <v>4</v>
      </c>
      <c r="L52" s="12">
        <v>147.16800000000001</v>
      </c>
      <c r="M52" s="8">
        <v>4</v>
      </c>
      <c r="N52" s="13" t="str">
        <f t="shared" si="5"/>
        <v/>
      </c>
      <c r="O52" s="8">
        <f t="shared" si="6"/>
        <v>4</v>
      </c>
    </row>
    <row r="53" spans="1:15" ht="19.899999999999999" customHeight="1" x14ac:dyDescent="0.2">
      <c r="A53" s="8" t="s">
        <v>139</v>
      </c>
      <c r="B53" s="8" t="str">
        <f t="shared" si="0"/>
        <v>21-61-9733</v>
      </c>
      <c r="C53" s="8" t="s">
        <v>138</v>
      </c>
      <c r="D53" s="8" t="str">
        <f t="shared" si="1"/>
        <v>Lindsay</v>
      </c>
      <c r="E53" s="8" t="str">
        <f t="shared" si="2"/>
        <v>Shagiari</v>
      </c>
      <c r="F53" s="8" t="s">
        <v>25</v>
      </c>
      <c r="G53" s="8" t="s">
        <v>6</v>
      </c>
      <c r="H53" s="8" t="str">
        <f t="shared" si="3"/>
        <v>Los Angeles, California</v>
      </c>
      <c r="I53" s="8" t="s">
        <v>5</v>
      </c>
      <c r="J53" s="8" t="str">
        <f t="shared" si="4"/>
        <v>WEST</v>
      </c>
      <c r="K53" s="8" t="s">
        <v>20</v>
      </c>
      <c r="L53" s="12">
        <v>238.56</v>
      </c>
      <c r="M53" s="8">
        <v>3</v>
      </c>
      <c r="N53" s="13">
        <f t="shared" si="5"/>
        <v>238.56</v>
      </c>
      <c r="O53" s="8" t="str">
        <f t="shared" si="6"/>
        <v/>
      </c>
    </row>
    <row r="54" spans="1:15" ht="19.899999999999999" customHeight="1" x14ac:dyDescent="0.2">
      <c r="A54" s="8" t="s">
        <v>137</v>
      </c>
      <c r="B54" s="8" t="str">
        <f t="shared" si="0"/>
        <v>21-62-3572</v>
      </c>
      <c r="C54" s="8" t="s">
        <v>136</v>
      </c>
      <c r="D54" s="8" t="str">
        <f t="shared" si="1"/>
        <v>Mark</v>
      </c>
      <c r="E54" s="8" t="str">
        <f t="shared" si="2"/>
        <v>Packer</v>
      </c>
      <c r="F54" s="8" t="s">
        <v>112</v>
      </c>
      <c r="G54" s="8" t="s">
        <v>28</v>
      </c>
      <c r="H54" s="8" t="str">
        <f t="shared" si="3"/>
        <v>New York City, New York</v>
      </c>
      <c r="I54" s="8" t="s">
        <v>11</v>
      </c>
      <c r="J54" s="8" t="str">
        <f t="shared" si="4"/>
        <v>EAST</v>
      </c>
      <c r="K54" s="8" t="s">
        <v>20</v>
      </c>
      <c r="L54" s="12">
        <v>899.13600000000008</v>
      </c>
      <c r="M54" s="8">
        <v>4</v>
      </c>
      <c r="N54" s="13">
        <f t="shared" si="5"/>
        <v>899.13600000000008</v>
      </c>
      <c r="O54" s="8" t="str">
        <f t="shared" si="6"/>
        <v/>
      </c>
    </row>
    <row r="55" spans="1:15" ht="19.899999999999999" customHeight="1" x14ac:dyDescent="0.2">
      <c r="A55" s="8" t="s">
        <v>135</v>
      </c>
      <c r="B55" s="8" t="str">
        <f t="shared" si="0"/>
        <v>21-63-3029</v>
      </c>
      <c r="C55" s="8" t="s">
        <v>134</v>
      </c>
      <c r="D55" s="8" t="str">
        <f t="shared" si="1"/>
        <v>Mary</v>
      </c>
      <c r="E55" s="8" t="str">
        <f t="shared" si="2"/>
        <v>Zewe</v>
      </c>
      <c r="F55" s="8" t="s">
        <v>133</v>
      </c>
      <c r="G55" s="8" t="s">
        <v>6</v>
      </c>
      <c r="H55" s="8" t="str">
        <f t="shared" si="3"/>
        <v>Redlands, California</v>
      </c>
      <c r="I55" s="8" t="s">
        <v>5</v>
      </c>
      <c r="J55" s="8" t="str">
        <f t="shared" si="4"/>
        <v>WEST</v>
      </c>
      <c r="K55" s="8" t="s">
        <v>10</v>
      </c>
      <c r="L55" s="12">
        <v>14.280000000000001</v>
      </c>
      <c r="M55" s="8">
        <v>7</v>
      </c>
      <c r="N55" s="13" t="str">
        <f t="shared" si="5"/>
        <v/>
      </c>
      <c r="O55" s="8" t="str">
        <f t="shared" si="6"/>
        <v/>
      </c>
    </row>
    <row r="56" spans="1:15" ht="19.899999999999999" customHeight="1" x14ac:dyDescent="0.2">
      <c r="A56" s="8" t="s">
        <v>132</v>
      </c>
      <c r="B56" s="8" t="str">
        <f t="shared" si="0"/>
        <v>21-64-6822</v>
      </c>
      <c r="C56" s="8" t="s">
        <v>131</v>
      </c>
      <c r="D56" s="8" t="str">
        <f t="shared" si="1"/>
        <v>Matt</v>
      </c>
      <c r="E56" s="8" t="str">
        <f t="shared" si="2"/>
        <v>Abelman</v>
      </c>
      <c r="F56" s="8" t="s">
        <v>46</v>
      </c>
      <c r="G56" s="8" t="s">
        <v>45</v>
      </c>
      <c r="H56" s="8" t="str">
        <f t="shared" si="3"/>
        <v>Houston, Texas</v>
      </c>
      <c r="I56" s="8" t="s">
        <v>44</v>
      </c>
      <c r="J56" s="8" t="str">
        <f t="shared" si="4"/>
        <v>CENTRAL</v>
      </c>
      <c r="K56" s="8" t="s">
        <v>10</v>
      </c>
      <c r="L56" s="12">
        <v>29.472000000000001</v>
      </c>
      <c r="M56" s="8">
        <v>3</v>
      </c>
      <c r="N56" s="13" t="str">
        <f t="shared" si="5"/>
        <v/>
      </c>
      <c r="O56" s="8" t="str">
        <f t="shared" si="6"/>
        <v/>
      </c>
    </row>
    <row r="57" spans="1:15" ht="19.899999999999999" customHeight="1" x14ac:dyDescent="0.2">
      <c r="A57" s="8" t="s">
        <v>130</v>
      </c>
      <c r="B57" s="8" t="str">
        <f t="shared" si="0"/>
        <v>21-65-8950</v>
      </c>
      <c r="C57" s="8" t="s">
        <v>129</v>
      </c>
      <c r="D57" s="8" t="str">
        <f t="shared" si="1"/>
        <v>Maureen</v>
      </c>
      <c r="E57" s="8" t="str">
        <f t="shared" si="2"/>
        <v>Gastineau</v>
      </c>
      <c r="F57" s="8" t="s">
        <v>128</v>
      </c>
      <c r="G57" s="8" t="s">
        <v>70</v>
      </c>
      <c r="H57" s="8" t="str">
        <f t="shared" si="3"/>
        <v>Newark, Ohio</v>
      </c>
      <c r="I57" s="8" t="s">
        <v>11</v>
      </c>
      <c r="J57" s="8" t="str">
        <f t="shared" si="4"/>
        <v>EAST</v>
      </c>
      <c r="K57" s="8" t="s">
        <v>20</v>
      </c>
      <c r="L57" s="12">
        <v>93.888000000000005</v>
      </c>
      <c r="M57" s="8">
        <v>4</v>
      </c>
      <c r="N57" s="13">
        <f t="shared" si="5"/>
        <v>93.888000000000005</v>
      </c>
      <c r="O57" s="8" t="str">
        <f t="shared" si="6"/>
        <v/>
      </c>
    </row>
    <row r="58" spans="1:15" ht="19.899999999999999" customHeight="1" x14ac:dyDescent="0.2">
      <c r="A58" s="8" t="s">
        <v>127</v>
      </c>
      <c r="B58" s="8" t="str">
        <f t="shared" si="0"/>
        <v>21-66-7948</v>
      </c>
      <c r="C58" s="8" t="s">
        <v>126</v>
      </c>
      <c r="D58" s="8" t="str">
        <f t="shared" si="1"/>
        <v>Max</v>
      </c>
      <c r="E58" s="8" t="str">
        <f t="shared" si="2"/>
        <v>Jones</v>
      </c>
      <c r="F58" s="8" t="s">
        <v>123</v>
      </c>
      <c r="G58" s="8" t="s">
        <v>122</v>
      </c>
      <c r="H58" s="8" t="str">
        <f t="shared" si="3"/>
        <v>Seattle, Washington</v>
      </c>
      <c r="I58" s="8" t="s">
        <v>5</v>
      </c>
      <c r="J58" s="8" t="str">
        <f t="shared" si="4"/>
        <v>WEST</v>
      </c>
      <c r="K58" s="8" t="s">
        <v>10</v>
      </c>
      <c r="L58" s="12">
        <v>27.680000000000003</v>
      </c>
      <c r="M58" s="8">
        <v>2</v>
      </c>
      <c r="N58" s="13" t="str">
        <f t="shared" si="5"/>
        <v/>
      </c>
      <c r="O58" s="8" t="str">
        <f t="shared" si="6"/>
        <v/>
      </c>
    </row>
    <row r="59" spans="1:15" ht="19.899999999999999" customHeight="1" x14ac:dyDescent="0.2">
      <c r="A59" s="8" t="s">
        <v>125</v>
      </c>
      <c r="B59" s="8" t="str">
        <f t="shared" si="0"/>
        <v>21-67-5049</v>
      </c>
      <c r="C59" s="8" t="s">
        <v>124</v>
      </c>
      <c r="D59" s="8" t="str">
        <f t="shared" si="1"/>
        <v>Neil</v>
      </c>
      <c r="E59" s="8" t="str">
        <f t="shared" si="2"/>
        <v>Knudson</v>
      </c>
      <c r="F59" s="8" t="s">
        <v>123</v>
      </c>
      <c r="G59" s="8" t="s">
        <v>122</v>
      </c>
      <c r="H59" s="8" t="str">
        <f t="shared" si="3"/>
        <v>Seattle, Washington</v>
      </c>
      <c r="I59" s="8" t="s">
        <v>5</v>
      </c>
      <c r="J59" s="8" t="str">
        <f t="shared" si="4"/>
        <v>WEST</v>
      </c>
      <c r="K59" s="8" t="s">
        <v>10</v>
      </c>
      <c r="L59" s="12">
        <v>6.63</v>
      </c>
      <c r="M59" s="8">
        <v>3</v>
      </c>
      <c r="N59" s="13" t="str">
        <f t="shared" si="5"/>
        <v/>
      </c>
      <c r="O59" s="8" t="str">
        <f t="shared" si="6"/>
        <v/>
      </c>
    </row>
    <row r="60" spans="1:15" ht="19.899999999999999" customHeight="1" x14ac:dyDescent="0.2">
      <c r="A60" s="8" t="s">
        <v>121</v>
      </c>
      <c r="B60" s="8" t="str">
        <f t="shared" si="0"/>
        <v>21-68-5780</v>
      </c>
      <c r="C60" s="8" t="s">
        <v>120</v>
      </c>
      <c r="D60" s="8" t="str">
        <f t="shared" si="1"/>
        <v>Nora</v>
      </c>
      <c r="E60" s="8" t="str">
        <f t="shared" si="2"/>
        <v>Paige</v>
      </c>
      <c r="F60" s="8" t="s">
        <v>119</v>
      </c>
      <c r="G60" s="8" t="s">
        <v>118</v>
      </c>
      <c r="H60" s="8" t="str">
        <f t="shared" si="3"/>
        <v>Edmond, Oklahoma</v>
      </c>
      <c r="I60" s="8" t="s">
        <v>44</v>
      </c>
      <c r="J60" s="8" t="str">
        <f t="shared" si="4"/>
        <v>CENTRAL</v>
      </c>
      <c r="K60" s="8" t="s">
        <v>4</v>
      </c>
      <c r="L60" s="12">
        <v>944.93000000000006</v>
      </c>
      <c r="M60" s="8">
        <v>7</v>
      </c>
      <c r="N60" s="13" t="str">
        <f t="shared" si="5"/>
        <v/>
      </c>
      <c r="O60" s="8">
        <f t="shared" si="6"/>
        <v>7</v>
      </c>
    </row>
    <row r="61" spans="1:15" ht="19.899999999999999" customHeight="1" x14ac:dyDescent="0.2">
      <c r="A61" s="8" t="s">
        <v>117</v>
      </c>
      <c r="B61" s="8" t="str">
        <f t="shared" si="0"/>
        <v>21-69-9047</v>
      </c>
      <c r="C61" s="8" t="s">
        <v>116</v>
      </c>
      <c r="D61" s="8" t="str">
        <f t="shared" si="1"/>
        <v>Odella</v>
      </c>
      <c r="E61" s="8" t="str">
        <f t="shared" si="2"/>
        <v>Nelson</v>
      </c>
      <c r="F61" s="8" t="s">
        <v>115</v>
      </c>
      <c r="G61" s="8" t="s">
        <v>104</v>
      </c>
      <c r="H61" s="8" t="str">
        <f t="shared" si="3"/>
        <v>Eagan, Minnesota</v>
      </c>
      <c r="I61" s="8" t="s">
        <v>44</v>
      </c>
      <c r="J61" s="8" t="str">
        <f t="shared" si="4"/>
        <v>CENTRAL</v>
      </c>
      <c r="K61" s="8" t="s">
        <v>4</v>
      </c>
      <c r="L61" s="12">
        <v>45.98</v>
      </c>
      <c r="M61" s="8">
        <v>2</v>
      </c>
      <c r="N61" s="13" t="str">
        <f t="shared" si="5"/>
        <v/>
      </c>
      <c r="O61" s="8">
        <f t="shared" si="6"/>
        <v>2</v>
      </c>
    </row>
    <row r="62" spans="1:15" ht="19.899999999999999" customHeight="1" x14ac:dyDescent="0.2">
      <c r="A62" s="8" t="s">
        <v>114</v>
      </c>
      <c r="B62" s="8" t="str">
        <f t="shared" si="0"/>
        <v>21-70-5985</v>
      </c>
      <c r="C62" s="8" t="s">
        <v>113</v>
      </c>
      <c r="D62" s="8" t="str">
        <f t="shared" si="1"/>
        <v>Parhena</v>
      </c>
      <c r="E62" s="8" t="str">
        <f t="shared" si="2"/>
        <v>Norris</v>
      </c>
      <c r="F62" s="8" t="s">
        <v>112</v>
      </c>
      <c r="G62" s="8" t="s">
        <v>28</v>
      </c>
      <c r="H62" s="8" t="str">
        <f t="shared" si="3"/>
        <v>New York City, New York</v>
      </c>
      <c r="I62" s="8" t="s">
        <v>11</v>
      </c>
      <c r="J62" s="8" t="str">
        <f t="shared" si="4"/>
        <v>EAST</v>
      </c>
      <c r="K62" s="8" t="s">
        <v>20</v>
      </c>
      <c r="L62" s="12">
        <v>96.53</v>
      </c>
      <c r="M62" s="8">
        <v>7</v>
      </c>
      <c r="N62" s="13">
        <f t="shared" si="5"/>
        <v>96.53</v>
      </c>
      <c r="O62" s="8" t="str">
        <f t="shared" si="6"/>
        <v/>
      </c>
    </row>
    <row r="63" spans="1:15" ht="19.899999999999999" customHeight="1" x14ac:dyDescent="0.2">
      <c r="A63" s="8" t="s">
        <v>111</v>
      </c>
      <c r="B63" s="8" t="str">
        <f t="shared" si="0"/>
        <v>21-71-7610</v>
      </c>
      <c r="C63" s="8" t="s">
        <v>110</v>
      </c>
      <c r="D63" s="8" t="str">
        <f t="shared" si="1"/>
        <v>Patrick</v>
      </c>
      <c r="E63" s="8" t="str">
        <f t="shared" si="2"/>
        <v>O'Donnell</v>
      </c>
      <c r="F63" s="8" t="s">
        <v>109</v>
      </c>
      <c r="G63" s="8" t="s">
        <v>108</v>
      </c>
      <c r="H63" s="8" t="str">
        <f t="shared" si="3"/>
        <v>Columbia, South Carolina</v>
      </c>
      <c r="I63" s="8" t="s">
        <v>35</v>
      </c>
      <c r="J63" s="8" t="str">
        <f t="shared" si="4"/>
        <v>SOUTH</v>
      </c>
      <c r="K63" s="8" t="s">
        <v>20</v>
      </c>
      <c r="L63" s="12">
        <v>301.95999999999998</v>
      </c>
      <c r="M63" s="8">
        <v>2</v>
      </c>
      <c r="N63" s="13">
        <f t="shared" si="5"/>
        <v>301.95999999999998</v>
      </c>
      <c r="O63" s="8" t="str">
        <f t="shared" si="6"/>
        <v/>
      </c>
    </row>
    <row r="64" spans="1:15" ht="19.899999999999999" customHeight="1" x14ac:dyDescent="0.2">
      <c r="A64" s="8" t="s">
        <v>107</v>
      </c>
      <c r="B64" s="8" t="str">
        <f t="shared" si="0"/>
        <v>21-72-1274</v>
      </c>
      <c r="C64" s="8" t="s">
        <v>106</v>
      </c>
      <c r="D64" s="8" t="str">
        <f t="shared" si="1"/>
        <v>Paul</v>
      </c>
      <c r="E64" s="8" t="str">
        <f t="shared" si="2"/>
        <v>Gonzalez</v>
      </c>
      <c r="F64" s="8" t="s">
        <v>105</v>
      </c>
      <c r="G64" s="8" t="s">
        <v>104</v>
      </c>
      <c r="H64" s="8" t="str">
        <f t="shared" si="3"/>
        <v>Rochester, Minnesota</v>
      </c>
      <c r="I64" s="8" t="s">
        <v>44</v>
      </c>
      <c r="J64" s="8" t="str">
        <f t="shared" si="4"/>
        <v>CENTRAL</v>
      </c>
      <c r="K64" s="8" t="s">
        <v>4</v>
      </c>
      <c r="L64" s="12">
        <v>19.989999999999998</v>
      </c>
      <c r="M64" s="8">
        <v>1</v>
      </c>
      <c r="N64" s="13" t="str">
        <f t="shared" si="5"/>
        <v/>
      </c>
      <c r="O64" s="8">
        <f t="shared" si="6"/>
        <v>1</v>
      </c>
    </row>
    <row r="65" spans="1:15" ht="19.899999999999999" customHeight="1" x14ac:dyDescent="0.2">
      <c r="A65" s="8" t="s">
        <v>103</v>
      </c>
      <c r="B65" s="8" t="str">
        <f t="shared" si="0"/>
        <v>21-73-4899</v>
      </c>
      <c r="C65" s="8" t="s">
        <v>102</v>
      </c>
      <c r="D65" s="8" t="str">
        <f t="shared" si="1"/>
        <v>Paul</v>
      </c>
      <c r="E65" s="8" t="str">
        <f t="shared" si="2"/>
        <v>Stevenson</v>
      </c>
      <c r="F65" s="8" t="s">
        <v>89</v>
      </c>
      <c r="G65" s="8" t="s">
        <v>88</v>
      </c>
      <c r="H65" s="8" t="str">
        <f t="shared" si="3"/>
        <v>Chicago, Illinois</v>
      </c>
      <c r="I65" s="8" t="s">
        <v>44</v>
      </c>
      <c r="J65" s="8" t="str">
        <f t="shared" si="4"/>
        <v>CENTRAL</v>
      </c>
      <c r="K65" s="8" t="s">
        <v>20</v>
      </c>
      <c r="L65" s="12">
        <v>213.11499999999998</v>
      </c>
      <c r="M65" s="8">
        <v>5</v>
      </c>
      <c r="N65" s="13">
        <f t="shared" si="5"/>
        <v>213.11499999999998</v>
      </c>
      <c r="O65" s="8" t="str">
        <f t="shared" si="6"/>
        <v/>
      </c>
    </row>
    <row r="66" spans="1:15" ht="19.899999999999999" customHeight="1" x14ac:dyDescent="0.2">
      <c r="A66" s="8" t="s">
        <v>101</v>
      </c>
      <c r="B66" s="8" t="str">
        <f t="shared" si="0"/>
        <v>21-74-5134</v>
      </c>
      <c r="C66" s="8" t="s">
        <v>100</v>
      </c>
      <c r="D66" s="8" t="str">
        <f t="shared" si="1"/>
        <v>Pete</v>
      </c>
      <c r="E66" s="8" t="str">
        <f t="shared" si="2"/>
        <v>Armstrong</v>
      </c>
      <c r="F66" s="8" t="s">
        <v>99</v>
      </c>
      <c r="G66" s="8" t="s">
        <v>88</v>
      </c>
      <c r="H66" s="8" t="str">
        <f t="shared" si="3"/>
        <v>Orland Park, Illinois</v>
      </c>
      <c r="I66" s="8" t="s">
        <v>44</v>
      </c>
      <c r="J66" s="8" t="str">
        <f t="shared" si="4"/>
        <v>CENTRAL</v>
      </c>
      <c r="K66" s="8" t="s">
        <v>4</v>
      </c>
      <c r="L66" s="12">
        <v>339.96000000000004</v>
      </c>
      <c r="M66" s="8">
        <v>5</v>
      </c>
      <c r="N66" s="13" t="str">
        <f t="shared" si="5"/>
        <v/>
      </c>
      <c r="O66" s="8">
        <f t="shared" si="6"/>
        <v>5</v>
      </c>
    </row>
    <row r="67" spans="1:15" ht="19.899999999999999" customHeight="1" x14ac:dyDescent="0.2">
      <c r="A67" s="8" t="s">
        <v>98</v>
      </c>
      <c r="B67" s="8" t="str">
        <f t="shared" ref="B67:B91" si="7">REPLACE(A67,1,2,"21")</f>
        <v>21-75-9751</v>
      </c>
      <c r="C67" s="8" t="s">
        <v>97</v>
      </c>
      <c r="D67" s="8" t="str">
        <f t="shared" ref="D67:D91" si="8">LEFT(C67,FIND(" ",C67)-1)</f>
        <v>Pete</v>
      </c>
      <c r="E67" s="8" t="str">
        <f t="shared" ref="E67:E91" si="9">TRIM(MID(C67,LEN(D67)+2,LEN(C67)-LEN(D67)))</f>
        <v>Kriz</v>
      </c>
      <c r="F67" s="8" t="s">
        <v>96</v>
      </c>
      <c r="G67" s="8" t="s">
        <v>95</v>
      </c>
      <c r="H67" s="8" t="str">
        <f t="shared" ref="H67:H91" si="10">_xlfn.CONCAT(F67,", ",G67)</f>
        <v>Madison, Wisconsin</v>
      </c>
      <c r="I67" s="8" t="s">
        <v>44</v>
      </c>
      <c r="J67" s="8" t="str">
        <f t="shared" ref="J67:J91" si="11">UPPER(I67)</f>
        <v>CENTRAL</v>
      </c>
      <c r="K67" s="8" t="s">
        <v>10</v>
      </c>
      <c r="L67" s="12">
        <v>665.88</v>
      </c>
      <c r="M67" s="8">
        <v>6</v>
      </c>
      <c r="N67" s="13" t="str">
        <f t="shared" ref="N67:N91" si="12">IF(K67=$K$2,L67,"")</f>
        <v/>
      </c>
      <c r="O67" s="8" t="str">
        <f t="shared" ref="O67:O91" si="13">IF(K67=$K$5,M67,"")</f>
        <v/>
      </c>
    </row>
    <row r="68" spans="1:15" ht="19.899999999999999" customHeight="1" x14ac:dyDescent="0.2">
      <c r="A68" s="8" t="s">
        <v>94</v>
      </c>
      <c r="B68" s="8" t="str">
        <f t="shared" si="7"/>
        <v>21-76-1582</v>
      </c>
      <c r="C68" s="8" t="s">
        <v>93</v>
      </c>
      <c r="D68" s="8" t="str">
        <f t="shared" si="8"/>
        <v>Philip</v>
      </c>
      <c r="E68" s="8" t="str">
        <f t="shared" si="9"/>
        <v>Fox</v>
      </c>
      <c r="F68" s="8" t="s">
        <v>92</v>
      </c>
      <c r="G68" s="8" t="s">
        <v>88</v>
      </c>
      <c r="H68" s="8" t="str">
        <f t="shared" si="10"/>
        <v>Bloomington, Illinois</v>
      </c>
      <c r="I68" s="8" t="s">
        <v>44</v>
      </c>
      <c r="J68" s="8" t="str">
        <f t="shared" si="11"/>
        <v>CENTRAL</v>
      </c>
      <c r="K68" s="8" t="s">
        <v>20</v>
      </c>
      <c r="L68" s="12">
        <v>617.70000000000005</v>
      </c>
      <c r="M68" s="8">
        <v>6</v>
      </c>
      <c r="N68" s="13">
        <f t="shared" si="12"/>
        <v>617.70000000000005</v>
      </c>
      <c r="O68" s="8" t="str">
        <f t="shared" si="13"/>
        <v/>
      </c>
    </row>
    <row r="69" spans="1:15" ht="19.899999999999999" customHeight="1" x14ac:dyDescent="0.2">
      <c r="A69" s="8" t="s">
        <v>91</v>
      </c>
      <c r="B69" s="8" t="str">
        <f t="shared" si="7"/>
        <v>21-77-5497</v>
      </c>
      <c r="C69" s="8" t="s">
        <v>90</v>
      </c>
      <c r="D69" s="8" t="str">
        <f t="shared" si="8"/>
        <v>Rick</v>
      </c>
      <c r="E69" s="8" t="str">
        <f t="shared" si="9"/>
        <v>Bensley</v>
      </c>
      <c r="F69" s="8" t="s">
        <v>89</v>
      </c>
      <c r="G69" s="8" t="s">
        <v>88</v>
      </c>
      <c r="H69" s="8" t="str">
        <f t="shared" si="10"/>
        <v>Chicago, Illinois</v>
      </c>
      <c r="I69" s="8" t="s">
        <v>44</v>
      </c>
      <c r="J69" s="8" t="str">
        <f t="shared" si="11"/>
        <v>CENTRAL</v>
      </c>
      <c r="K69" s="8" t="s">
        <v>4</v>
      </c>
      <c r="L69" s="12">
        <v>95.976000000000013</v>
      </c>
      <c r="M69" s="8">
        <v>3</v>
      </c>
      <c r="N69" s="13" t="str">
        <f t="shared" si="12"/>
        <v/>
      </c>
      <c r="O69" s="8">
        <f t="shared" si="13"/>
        <v>3</v>
      </c>
    </row>
    <row r="70" spans="1:15" ht="19.899999999999999" customHeight="1" x14ac:dyDescent="0.2">
      <c r="A70" s="8" t="s">
        <v>87</v>
      </c>
      <c r="B70" s="8" t="str">
        <f t="shared" si="7"/>
        <v>21-78-4314</v>
      </c>
      <c r="C70" s="8" t="s">
        <v>86</v>
      </c>
      <c r="D70" s="8" t="str">
        <f t="shared" si="8"/>
        <v>Robert</v>
      </c>
      <c r="E70" s="8" t="str">
        <f t="shared" si="9"/>
        <v>Marley</v>
      </c>
      <c r="F70" s="8" t="s">
        <v>85</v>
      </c>
      <c r="G70" s="8" t="s">
        <v>84</v>
      </c>
      <c r="H70" s="8" t="str">
        <f t="shared" si="10"/>
        <v>Monroe, Louisiana</v>
      </c>
      <c r="I70" s="8" t="s">
        <v>35</v>
      </c>
      <c r="J70" s="8" t="str">
        <f t="shared" si="11"/>
        <v>SOUTH</v>
      </c>
      <c r="K70" s="8" t="s">
        <v>4</v>
      </c>
      <c r="L70" s="12">
        <v>503.96</v>
      </c>
      <c r="M70" s="8">
        <v>4</v>
      </c>
      <c r="N70" s="13" t="str">
        <f t="shared" si="12"/>
        <v/>
      </c>
      <c r="O70" s="8">
        <f t="shared" si="13"/>
        <v>4</v>
      </c>
    </row>
    <row r="71" spans="1:15" ht="19.899999999999999" customHeight="1" x14ac:dyDescent="0.2">
      <c r="A71" s="8" t="s">
        <v>83</v>
      </c>
      <c r="B71" s="8" t="str">
        <f t="shared" si="7"/>
        <v>21-79-6019</v>
      </c>
      <c r="C71" s="8" t="s">
        <v>82</v>
      </c>
      <c r="D71" s="8" t="str">
        <f t="shared" si="8"/>
        <v>Roger</v>
      </c>
      <c r="E71" s="8" t="str">
        <f t="shared" si="9"/>
        <v>Barcio</v>
      </c>
      <c r="F71" s="8" t="s">
        <v>81</v>
      </c>
      <c r="G71" s="8" t="s">
        <v>80</v>
      </c>
      <c r="H71" s="8" t="str">
        <f t="shared" si="10"/>
        <v>Portland, Oregon</v>
      </c>
      <c r="I71" s="8" t="s">
        <v>5</v>
      </c>
      <c r="J71" s="8" t="str">
        <f t="shared" si="11"/>
        <v>WEST</v>
      </c>
      <c r="K71" s="8" t="s">
        <v>10</v>
      </c>
      <c r="L71" s="12">
        <v>5.6820000000000013</v>
      </c>
      <c r="M71" s="8">
        <v>1</v>
      </c>
      <c r="N71" s="13" t="str">
        <f t="shared" si="12"/>
        <v/>
      </c>
      <c r="O71" s="8" t="str">
        <f t="shared" si="13"/>
        <v/>
      </c>
    </row>
    <row r="72" spans="1:15" ht="19.899999999999999" customHeight="1" x14ac:dyDescent="0.2">
      <c r="A72" s="8" t="s">
        <v>79</v>
      </c>
      <c r="B72" s="8" t="str">
        <f t="shared" si="7"/>
        <v>21-80-5692</v>
      </c>
      <c r="C72" s="8" t="s">
        <v>78</v>
      </c>
      <c r="D72" s="8" t="str">
        <f t="shared" si="8"/>
        <v>Ruben</v>
      </c>
      <c r="E72" s="8" t="str">
        <f t="shared" si="9"/>
        <v>Ausman</v>
      </c>
      <c r="F72" s="8" t="s">
        <v>25</v>
      </c>
      <c r="G72" s="8" t="s">
        <v>6</v>
      </c>
      <c r="H72" s="8" t="str">
        <f t="shared" si="10"/>
        <v>Los Angeles, California</v>
      </c>
      <c r="I72" s="8" t="s">
        <v>5</v>
      </c>
      <c r="J72" s="8" t="str">
        <f t="shared" si="11"/>
        <v>WEST</v>
      </c>
      <c r="K72" s="8" t="s">
        <v>10</v>
      </c>
      <c r="L72" s="12">
        <v>77.88</v>
      </c>
      <c r="M72" s="8">
        <v>2</v>
      </c>
      <c r="N72" s="13" t="str">
        <f t="shared" si="12"/>
        <v/>
      </c>
      <c r="O72" s="8" t="str">
        <f t="shared" si="13"/>
        <v/>
      </c>
    </row>
    <row r="73" spans="1:15" ht="19.899999999999999" customHeight="1" x14ac:dyDescent="0.2">
      <c r="A73" s="8" t="s">
        <v>77</v>
      </c>
      <c r="B73" s="8" t="str">
        <f t="shared" si="7"/>
        <v>21-81-8191</v>
      </c>
      <c r="C73" s="8" t="s">
        <v>76</v>
      </c>
      <c r="D73" s="8" t="str">
        <f t="shared" si="8"/>
        <v>Ruben</v>
      </c>
      <c r="E73" s="8" t="str">
        <f t="shared" si="9"/>
        <v>Dartt</v>
      </c>
      <c r="F73" s="8" t="s">
        <v>75</v>
      </c>
      <c r="G73" s="8" t="s">
        <v>74</v>
      </c>
      <c r="H73" s="8" t="str">
        <f t="shared" si="10"/>
        <v>Carlsbad, New Mexico</v>
      </c>
      <c r="I73" s="8" t="s">
        <v>5</v>
      </c>
      <c r="J73" s="8" t="str">
        <f t="shared" si="11"/>
        <v>WEST</v>
      </c>
      <c r="K73" s="8" t="s">
        <v>10</v>
      </c>
      <c r="L73" s="12">
        <v>28.4</v>
      </c>
      <c r="M73" s="8">
        <v>5</v>
      </c>
      <c r="N73" s="13" t="str">
        <f t="shared" si="12"/>
        <v/>
      </c>
      <c r="O73" s="8" t="str">
        <f t="shared" si="13"/>
        <v/>
      </c>
    </row>
    <row r="74" spans="1:15" ht="19.899999999999999" customHeight="1" x14ac:dyDescent="0.2">
      <c r="A74" s="8" t="s">
        <v>73</v>
      </c>
      <c r="B74" s="8" t="str">
        <f t="shared" si="7"/>
        <v>21-82-2184</v>
      </c>
      <c r="C74" s="8" t="s">
        <v>72</v>
      </c>
      <c r="D74" s="8" t="str">
        <f t="shared" si="8"/>
        <v>Ryan</v>
      </c>
      <c r="E74" s="8" t="str">
        <f t="shared" si="9"/>
        <v>Crowe</v>
      </c>
      <c r="F74" s="8" t="s">
        <v>71</v>
      </c>
      <c r="G74" s="8" t="s">
        <v>70</v>
      </c>
      <c r="H74" s="8" t="str">
        <f t="shared" si="10"/>
        <v>Columbus, Ohio</v>
      </c>
      <c r="I74" s="8" t="s">
        <v>11</v>
      </c>
      <c r="J74" s="8" t="str">
        <f t="shared" si="11"/>
        <v>EAST</v>
      </c>
      <c r="K74" s="8" t="s">
        <v>10</v>
      </c>
      <c r="L74" s="12">
        <v>130.464</v>
      </c>
      <c r="M74" s="8">
        <v>6</v>
      </c>
      <c r="N74" s="13" t="str">
        <f t="shared" si="12"/>
        <v/>
      </c>
      <c r="O74" s="8" t="str">
        <f t="shared" si="13"/>
        <v/>
      </c>
    </row>
    <row r="75" spans="1:15" ht="19.899999999999999" customHeight="1" x14ac:dyDescent="0.2">
      <c r="A75" s="8" t="s">
        <v>69</v>
      </c>
      <c r="B75" s="8" t="str">
        <f t="shared" si="7"/>
        <v>21-83-1819</v>
      </c>
      <c r="C75" s="8" t="s">
        <v>68</v>
      </c>
      <c r="D75" s="8" t="str">
        <f t="shared" si="8"/>
        <v>Sally</v>
      </c>
      <c r="E75" s="8" t="str">
        <f t="shared" si="9"/>
        <v>Hughsby</v>
      </c>
      <c r="F75" s="8" t="s">
        <v>7</v>
      </c>
      <c r="G75" s="8" t="s">
        <v>6</v>
      </c>
      <c r="H75" s="8" t="str">
        <f t="shared" si="10"/>
        <v>San Francisco, California</v>
      </c>
      <c r="I75" s="8" t="s">
        <v>5</v>
      </c>
      <c r="J75" s="8" t="str">
        <f t="shared" si="11"/>
        <v>WEST</v>
      </c>
      <c r="K75" s="8" t="s">
        <v>10</v>
      </c>
      <c r="L75" s="12">
        <v>143.69999999999999</v>
      </c>
      <c r="M75" s="8">
        <v>3</v>
      </c>
      <c r="N75" s="13" t="str">
        <f t="shared" si="12"/>
        <v/>
      </c>
      <c r="O75" s="8" t="str">
        <f t="shared" si="13"/>
        <v/>
      </c>
    </row>
    <row r="76" spans="1:15" ht="19.899999999999999" customHeight="1" x14ac:dyDescent="0.2">
      <c r="A76" s="8" t="s">
        <v>67</v>
      </c>
      <c r="B76" s="8" t="str">
        <f t="shared" si="7"/>
        <v>21-84-8015</v>
      </c>
      <c r="C76" s="8" t="s">
        <v>66</v>
      </c>
      <c r="D76" s="8" t="str">
        <f t="shared" si="8"/>
        <v>Sally</v>
      </c>
      <c r="E76" s="8" t="str">
        <f t="shared" si="9"/>
        <v>Knutson</v>
      </c>
      <c r="F76" s="8" t="s">
        <v>65</v>
      </c>
      <c r="G76" s="8" t="s">
        <v>64</v>
      </c>
      <c r="H76" s="8" t="str">
        <f t="shared" si="10"/>
        <v>Fairfield, Connecticut</v>
      </c>
      <c r="I76" s="8" t="s">
        <v>11</v>
      </c>
      <c r="J76" s="8" t="str">
        <f t="shared" si="11"/>
        <v>EAST</v>
      </c>
      <c r="K76" s="8" t="s">
        <v>10</v>
      </c>
      <c r="L76" s="12">
        <v>7.16</v>
      </c>
      <c r="M76" s="8">
        <v>2</v>
      </c>
      <c r="N76" s="13" t="str">
        <f t="shared" si="12"/>
        <v/>
      </c>
      <c r="O76" s="8" t="str">
        <f t="shared" si="13"/>
        <v/>
      </c>
    </row>
    <row r="77" spans="1:15" ht="19.899999999999999" customHeight="1" x14ac:dyDescent="0.2">
      <c r="A77" s="8" t="s">
        <v>63</v>
      </c>
      <c r="B77" s="8" t="str">
        <f t="shared" si="7"/>
        <v>21-85-5819</v>
      </c>
      <c r="C77" s="8" t="s">
        <v>62</v>
      </c>
      <c r="D77" s="8" t="str">
        <f t="shared" si="8"/>
        <v>Sandra</v>
      </c>
      <c r="E77" s="8" t="str">
        <f t="shared" si="9"/>
        <v>Flanagan</v>
      </c>
      <c r="F77" s="8" t="s">
        <v>22</v>
      </c>
      <c r="G77" s="8" t="s">
        <v>21</v>
      </c>
      <c r="H77" s="8" t="str">
        <f t="shared" si="10"/>
        <v>Philadelphia, Pennsylvania</v>
      </c>
      <c r="I77" s="8" t="s">
        <v>11</v>
      </c>
      <c r="J77" s="8" t="str">
        <f t="shared" si="11"/>
        <v>EAST</v>
      </c>
      <c r="K77" s="8" t="s">
        <v>20</v>
      </c>
      <c r="L77" s="12">
        <v>71.371999999999986</v>
      </c>
      <c r="M77" s="8">
        <v>2</v>
      </c>
      <c r="N77" s="13">
        <f t="shared" si="12"/>
        <v>71.371999999999986</v>
      </c>
      <c r="O77" s="8" t="str">
        <f t="shared" si="13"/>
        <v/>
      </c>
    </row>
    <row r="78" spans="1:15" ht="19.899999999999999" customHeight="1" x14ac:dyDescent="0.2">
      <c r="A78" s="8" t="s">
        <v>61</v>
      </c>
      <c r="B78" s="8" t="str">
        <f t="shared" si="7"/>
        <v>21-86-7358</v>
      </c>
      <c r="C78" s="8" t="s">
        <v>60</v>
      </c>
      <c r="D78" s="8" t="str">
        <f t="shared" si="8"/>
        <v>Sandra</v>
      </c>
      <c r="E78" s="8" t="str">
        <f t="shared" si="9"/>
        <v>Glassco</v>
      </c>
      <c r="F78" s="8" t="s">
        <v>59</v>
      </c>
      <c r="G78" s="8" t="s">
        <v>58</v>
      </c>
      <c r="H78" s="8" t="str">
        <f t="shared" si="10"/>
        <v>Independence, Missouri</v>
      </c>
      <c r="I78" s="8" t="s">
        <v>44</v>
      </c>
      <c r="J78" s="8" t="str">
        <f t="shared" si="11"/>
        <v>CENTRAL</v>
      </c>
      <c r="K78" s="8" t="s">
        <v>10</v>
      </c>
      <c r="L78" s="12">
        <v>839.43000000000006</v>
      </c>
      <c r="M78" s="8">
        <v>3</v>
      </c>
      <c r="N78" s="13" t="str">
        <f t="shared" si="12"/>
        <v/>
      </c>
      <c r="O78" s="8" t="str">
        <f t="shared" si="13"/>
        <v/>
      </c>
    </row>
    <row r="79" spans="1:15" ht="19.899999999999999" customHeight="1" x14ac:dyDescent="0.2">
      <c r="A79" s="8" t="s">
        <v>57</v>
      </c>
      <c r="B79" s="8" t="str">
        <f t="shared" si="7"/>
        <v>21-87-6101</v>
      </c>
      <c r="C79" s="8" t="s">
        <v>56</v>
      </c>
      <c r="D79" s="8" t="str">
        <f t="shared" si="8"/>
        <v>Sean</v>
      </c>
      <c r="E79" s="8" t="str">
        <f t="shared" si="9"/>
        <v>O'Donnell</v>
      </c>
      <c r="F79" s="8" t="s">
        <v>55</v>
      </c>
      <c r="G79" s="8" t="s">
        <v>54</v>
      </c>
      <c r="H79" s="8" t="str">
        <f t="shared" si="10"/>
        <v>Fort Lauderdale, Florida</v>
      </c>
      <c r="I79" s="8" t="s">
        <v>35</v>
      </c>
      <c r="J79" s="8" t="str">
        <f t="shared" si="11"/>
        <v>SOUTH</v>
      </c>
      <c r="K79" s="8" t="s">
        <v>20</v>
      </c>
      <c r="L79" s="12">
        <v>957.57749999999999</v>
      </c>
      <c r="M79" s="8">
        <v>5</v>
      </c>
      <c r="N79" s="13">
        <f t="shared" si="12"/>
        <v>957.57749999999999</v>
      </c>
      <c r="O79" s="8" t="str">
        <f t="shared" si="13"/>
        <v/>
      </c>
    </row>
    <row r="80" spans="1:15" ht="19.899999999999999" customHeight="1" x14ac:dyDescent="0.2">
      <c r="A80" s="8" t="s">
        <v>53</v>
      </c>
      <c r="B80" s="8" t="str">
        <f t="shared" si="7"/>
        <v>21-88-5714</v>
      </c>
      <c r="C80" s="8" t="s">
        <v>52</v>
      </c>
      <c r="D80" s="8" t="str">
        <f t="shared" si="8"/>
        <v>Shirley</v>
      </c>
      <c r="E80" s="8" t="str">
        <f t="shared" si="9"/>
        <v>Jackson</v>
      </c>
      <c r="F80" s="8" t="s">
        <v>46</v>
      </c>
      <c r="G80" s="8" t="s">
        <v>45</v>
      </c>
      <c r="H80" s="8" t="str">
        <f t="shared" si="10"/>
        <v>Houston, Texas</v>
      </c>
      <c r="I80" s="8" t="s">
        <v>44</v>
      </c>
      <c r="J80" s="8" t="str">
        <f t="shared" si="11"/>
        <v>CENTRAL</v>
      </c>
      <c r="K80" s="8" t="s">
        <v>10</v>
      </c>
      <c r="L80" s="12">
        <v>97.263999999999982</v>
      </c>
      <c r="M80" s="8">
        <v>4</v>
      </c>
      <c r="N80" s="13" t="str">
        <f t="shared" si="12"/>
        <v/>
      </c>
      <c r="O80" s="8" t="str">
        <f t="shared" si="13"/>
        <v/>
      </c>
    </row>
    <row r="81" spans="1:15" ht="19.899999999999999" customHeight="1" x14ac:dyDescent="0.2">
      <c r="A81" s="8" t="s">
        <v>51</v>
      </c>
      <c r="B81" s="8" t="str">
        <f t="shared" si="7"/>
        <v>21-89-8684</v>
      </c>
      <c r="C81" s="8" t="s">
        <v>50</v>
      </c>
      <c r="D81" s="8" t="str">
        <f t="shared" si="8"/>
        <v>Stephanie</v>
      </c>
      <c r="E81" s="8" t="str">
        <f t="shared" si="9"/>
        <v>Phelps</v>
      </c>
      <c r="F81" s="8" t="s">
        <v>49</v>
      </c>
      <c r="G81" s="8" t="s">
        <v>6</v>
      </c>
      <c r="H81" s="8" t="str">
        <f t="shared" si="10"/>
        <v>San Jose, California</v>
      </c>
      <c r="I81" s="8" t="s">
        <v>5</v>
      </c>
      <c r="J81" s="8" t="str">
        <f t="shared" si="11"/>
        <v>WEST</v>
      </c>
      <c r="K81" s="8" t="s">
        <v>10</v>
      </c>
      <c r="L81" s="12">
        <v>105.52</v>
      </c>
      <c r="M81" s="8">
        <v>4</v>
      </c>
      <c r="N81" s="13" t="str">
        <f t="shared" si="12"/>
        <v/>
      </c>
      <c r="O81" s="8" t="str">
        <f t="shared" si="13"/>
        <v/>
      </c>
    </row>
    <row r="82" spans="1:15" ht="19.899999999999999" customHeight="1" x14ac:dyDescent="0.2">
      <c r="A82" s="8" t="s">
        <v>48</v>
      </c>
      <c r="B82" s="8" t="str">
        <f t="shared" si="7"/>
        <v>21-90-3545</v>
      </c>
      <c r="C82" s="8" t="s">
        <v>47</v>
      </c>
      <c r="D82" s="8" t="str">
        <f t="shared" si="8"/>
        <v>Steve</v>
      </c>
      <c r="E82" s="8" t="str">
        <f t="shared" si="9"/>
        <v>Nguyen</v>
      </c>
      <c r="F82" s="8" t="s">
        <v>46</v>
      </c>
      <c r="G82" s="8" t="s">
        <v>45</v>
      </c>
      <c r="H82" s="8" t="str">
        <f t="shared" si="10"/>
        <v>Houston, Texas</v>
      </c>
      <c r="I82" s="8" t="s">
        <v>44</v>
      </c>
      <c r="J82" s="8" t="str">
        <f t="shared" si="11"/>
        <v>CENTRAL</v>
      </c>
      <c r="K82" s="8" t="s">
        <v>20</v>
      </c>
      <c r="L82" s="12">
        <v>532.39919999999995</v>
      </c>
      <c r="M82" s="8">
        <v>3</v>
      </c>
      <c r="N82" s="13">
        <f t="shared" si="12"/>
        <v>532.39919999999995</v>
      </c>
      <c r="O82" s="8" t="str">
        <f t="shared" si="13"/>
        <v/>
      </c>
    </row>
    <row r="83" spans="1:15" ht="19.899999999999999" customHeight="1" x14ac:dyDescent="0.2">
      <c r="A83" s="8" t="s">
        <v>43</v>
      </c>
      <c r="B83" s="8" t="str">
        <f t="shared" si="7"/>
        <v>21-91-7055</v>
      </c>
      <c r="C83" s="8" t="s">
        <v>42</v>
      </c>
      <c r="D83" s="8" t="str">
        <f t="shared" si="8"/>
        <v>Steven</v>
      </c>
      <c r="E83" s="8" t="str">
        <f t="shared" si="9"/>
        <v>Cartwright</v>
      </c>
      <c r="F83" s="8" t="s">
        <v>41</v>
      </c>
      <c r="G83" s="8" t="s">
        <v>40</v>
      </c>
      <c r="H83" s="8" t="str">
        <f t="shared" si="10"/>
        <v>Wilmington, Delaware</v>
      </c>
      <c r="I83" s="8" t="s">
        <v>11</v>
      </c>
      <c r="J83" s="8" t="str">
        <f t="shared" si="11"/>
        <v>EAST</v>
      </c>
      <c r="K83" s="8" t="s">
        <v>10</v>
      </c>
      <c r="L83" s="12">
        <v>226.56</v>
      </c>
      <c r="M83" s="8">
        <v>6</v>
      </c>
      <c r="N83" s="13" t="str">
        <f t="shared" si="12"/>
        <v/>
      </c>
      <c r="O83" s="8" t="str">
        <f t="shared" si="13"/>
        <v/>
      </c>
    </row>
    <row r="84" spans="1:15" ht="19.899999999999999" customHeight="1" x14ac:dyDescent="0.2">
      <c r="A84" s="8" t="s">
        <v>39</v>
      </c>
      <c r="B84" s="8" t="str">
        <f t="shared" si="7"/>
        <v>21-92-3920</v>
      </c>
      <c r="C84" s="8" t="s">
        <v>38</v>
      </c>
      <c r="D84" s="8" t="str">
        <f t="shared" si="8"/>
        <v>Stewart</v>
      </c>
      <c r="E84" s="8" t="str">
        <f t="shared" si="9"/>
        <v>Carmichael</v>
      </c>
      <c r="F84" s="8" t="s">
        <v>37</v>
      </c>
      <c r="G84" s="8" t="s">
        <v>36</v>
      </c>
      <c r="H84" s="8" t="str">
        <f t="shared" si="10"/>
        <v>Decatur, Alabama</v>
      </c>
      <c r="I84" s="8" t="s">
        <v>35</v>
      </c>
      <c r="J84" s="8" t="str">
        <f t="shared" si="11"/>
        <v>SOUTH</v>
      </c>
      <c r="K84" s="8" t="s">
        <v>10</v>
      </c>
      <c r="L84" s="12">
        <v>208.16</v>
      </c>
      <c r="M84" s="8">
        <v>1</v>
      </c>
      <c r="N84" s="13" t="str">
        <f t="shared" si="12"/>
        <v/>
      </c>
      <c r="O84" s="8" t="str">
        <f t="shared" si="13"/>
        <v/>
      </c>
    </row>
    <row r="85" spans="1:15" ht="19.899999999999999" customHeight="1" x14ac:dyDescent="0.2">
      <c r="A85" s="8" t="s">
        <v>34</v>
      </c>
      <c r="B85" s="8" t="str">
        <f t="shared" si="7"/>
        <v>21-93-8857</v>
      </c>
      <c r="C85" s="8" t="s">
        <v>33</v>
      </c>
      <c r="D85" s="8" t="str">
        <f t="shared" si="8"/>
        <v>Tamara</v>
      </c>
      <c r="E85" s="8" t="str">
        <f t="shared" si="9"/>
        <v>Willingham</v>
      </c>
      <c r="F85" s="8" t="s">
        <v>32</v>
      </c>
      <c r="G85" s="8" t="s">
        <v>16</v>
      </c>
      <c r="H85" s="8" t="str">
        <f t="shared" si="10"/>
        <v>Scottsdale, Arizona</v>
      </c>
      <c r="I85" s="8" t="s">
        <v>5</v>
      </c>
      <c r="J85" s="8" t="str">
        <f t="shared" si="11"/>
        <v>WEST</v>
      </c>
      <c r="K85" s="8" t="s">
        <v>4</v>
      </c>
      <c r="L85" s="12">
        <v>203.184</v>
      </c>
      <c r="M85" s="8">
        <v>2</v>
      </c>
      <c r="N85" s="13" t="str">
        <f t="shared" si="12"/>
        <v/>
      </c>
      <c r="O85" s="8">
        <f t="shared" si="13"/>
        <v>2</v>
      </c>
    </row>
    <row r="86" spans="1:15" ht="19.899999999999999" customHeight="1" x14ac:dyDescent="0.2">
      <c r="A86" s="8" t="s">
        <v>31</v>
      </c>
      <c r="B86" s="8" t="str">
        <f t="shared" si="7"/>
        <v>21-94-3148</v>
      </c>
      <c r="C86" s="8" t="s">
        <v>30</v>
      </c>
      <c r="D86" s="8" t="str">
        <f t="shared" si="8"/>
        <v>Ted</v>
      </c>
      <c r="E86" s="8" t="str">
        <f t="shared" si="9"/>
        <v>Butterfield</v>
      </c>
      <c r="F86" s="8" t="s">
        <v>29</v>
      </c>
      <c r="G86" s="8" t="s">
        <v>28</v>
      </c>
      <c r="H86" s="8" t="str">
        <f t="shared" si="10"/>
        <v>Troy, New York</v>
      </c>
      <c r="I86" s="8" t="s">
        <v>11</v>
      </c>
      <c r="J86" s="8" t="str">
        <f t="shared" si="11"/>
        <v>EAST</v>
      </c>
      <c r="K86" s="8" t="s">
        <v>20</v>
      </c>
      <c r="L86" s="12">
        <v>319.41000000000003</v>
      </c>
      <c r="M86" s="8">
        <v>5</v>
      </c>
      <c r="N86" s="13">
        <f t="shared" si="12"/>
        <v>319.41000000000003</v>
      </c>
      <c r="O86" s="8" t="str">
        <f t="shared" si="13"/>
        <v/>
      </c>
    </row>
    <row r="87" spans="1:15" ht="19.899999999999999" customHeight="1" x14ac:dyDescent="0.2">
      <c r="A87" s="8" t="s">
        <v>27</v>
      </c>
      <c r="B87" s="8" t="str">
        <f t="shared" si="7"/>
        <v>21-95-6648</v>
      </c>
      <c r="C87" s="8" t="s">
        <v>26</v>
      </c>
      <c r="D87" s="8" t="str">
        <f t="shared" si="8"/>
        <v>Ted</v>
      </c>
      <c r="E87" s="8" t="str">
        <f t="shared" si="9"/>
        <v>Trevino</v>
      </c>
      <c r="F87" s="8" t="s">
        <v>25</v>
      </c>
      <c r="G87" s="8" t="s">
        <v>6</v>
      </c>
      <c r="H87" s="8" t="str">
        <f t="shared" si="10"/>
        <v>Los Angeles, California</v>
      </c>
      <c r="I87" s="8" t="s">
        <v>5</v>
      </c>
      <c r="J87" s="8" t="str">
        <f t="shared" si="11"/>
        <v>WEST</v>
      </c>
      <c r="K87" s="8" t="s">
        <v>10</v>
      </c>
      <c r="L87" s="12">
        <v>5.98</v>
      </c>
      <c r="M87" s="8">
        <v>1</v>
      </c>
      <c r="N87" s="13" t="str">
        <f t="shared" si="12"/>
        <v/>
      </c>
      <c r="O87" s="8" t="str">
        <f t="shared" si="13"/>
        <v/>
      </c>
    </row>
    <row r="88" spans="1:15" ht="19.899999999999999" customHeight="1" x14ac:dyDescent="0.2">
      <c r="A88" s="8" t="s">
        <v>24</v>
      </c>
      <c r="B88" s="8" t="str">
        <f t="shared" si="7"/>
        <v>21-96-9312</v>
      </c>
      <c r="C88" s="8" t="s">
        <v>23</v>
      </c>
      <c r="D88" s="8" t="str">
        <f t="shared" si="8"/>
        <v>Tracy</v>
      </c>
      <c r="E88" s="8" t="str">
        <f t="shared" si="9"/>
        <v>Blumstein</v>
      </c>
      <c r="F88" s="8" t="s">
        <v>22</v>
      </c>
      <c r="G88" s="8" t="s">
        <v>21</v>
      </c>
      <c r="H88" s="8" t="str">
        <f t="shared" si="10"/>
        <v>Philadelphia, Pennsylvania</v>
      </c>
      <c r="I88" s="8" t="s">
        <v>11</v>
      </c>
      <c r="J88" s="8" t="str">
        <f t="shared" si="11"/>
        <v>EAST</v>
      </c>
      <c r="K88" s="8" t="s">
        <v>20</v>
      </c>
      <c r="L88" s="12">
        <v>3083.4300000000003</v>
      </c>
      <c r="M88" s="8">
        <v>7</v>
      </c>
      <c r="N88" s="13">
        <f t="shared" si="12"/>
        <v>3083.4300000000003</v>
      </c>
      <c r="O88" s="8" t="str">
        <f t="shared" si="13"/>
        <v/>
      </c>
    </row>
    <row r="89" spans="1:15" ht="19.899999999999999" customHeight="1" x14ac:dyDescent="0.2">
      <c r="A89" s="8" t="s">
        <v>19</v>
      </c>
      <c r="B89" s="8" t="str">
        <f t="shared" si="7"/>
        <v>21-97-7141</v>
      </c>
      <c r="C89" s="8" t="s">
        <v>18</v>
      </c>
      <c r="D89" s="8" t="str">
        <f t="shared" si="8"/>
        <v>Troy</v>
      </c>
      <c r="E89" s="8" t="str">
        <f t="shared" si="9"/>
        <v>Staebel</v>
      </c>
      <c r="F89" s="8" t="s">
        <v>17</v>
      </c>
      <c r="G89" s="8" t="s">
        <v>16</v>
      </c>
      <c r="H89" s="8" t="str">
        <f t="shared" si="10"/>
        <v>Phoenix, Arizona</v>
      </c>
      <c r="I89" s="8" t="s">
        <v>5</v>
      </c>
      <c r="J89" s="8" t="str">
        <f t="shared" si="11"/>
        <v>WEST</v>
      </c>
      <c r="K89" s="8" t="s">
        <v>10</v>
      </c>
      <c r="L89" s="12">
        <v>243.99200000000002</v>
      </c>
      <c r="M89" s="8">
        <v>7</v>
      </c>
      <c r="N89" s="13" t="str">
        <f t="shared" si="12"/>
        <v/>
      </c>
      <c r="O89" s="8" t="str">
        <f t="shared" si="13"/>
        <v/>
      </c>
    </row>
    <row r="90" spans="1:15" ht="19.899999999999999" customHeight="1" x14ac:dyDescent="0.2">
      <c r="A90" s="8" t="s">
        <v>15</v>
      </c>
      <c r="B90" s="8" t="str">
        <f t="shared" si="7"/>
        <v>21-98-8301</v>
      </c>
      <c r="C90" s="8" t="s">
        <v>14</v>
      </c>
      <c r="D90" s="8" t="str">
        <f t="shared" si="8"/>
        <v>Valerie</v>
      </c>
      <c r="E90" s="8" t="str">
        <f t="shared" si="9"/>
        <v>Mitchum</v>
      </c>
      <c r="F90" s="8" t="s">
        <v>13</v>
      </c>
      <c r="G90" s="8" t="s">
        <v>12</v>
      </c>
      <c r="H90" s="8" t="str">
        <f t="shared" si="10"/>
        <v>Westfield, New Jersey</v>
      </c>
      <c r="I90" s="8" t="s">
        <v>11</v>
      </c>
      <c r="J90" s="8" t="str">
        <f t="shared" si="11"/>
        <v>EAST</v>
      </c>
      <c r="K90" s="8" t="s">
        <v>10</v>
      </c>
      <c r="L90" s="12">
        <v>46.26</v>
      </c>
      <c r="M90" s="8">
        <v>3</v>
      </c>
      <c r="N90" s="13" t="str">
        <f t="shared" si="12"/>
        <v/>
      </c>
      <c r="O90" s="8" t="str">
        <f t="shared" si="13"/>
        <v/>
      </c>
    </row>
    <row r="91" spans="1:15" ht="19.899999999999999" customHeight="1" x14ac:dyDescent="0.2">
      <c r="A91" s="8" t="s">
        <v>9</v>
      </c>
      <c r="B91" s="8" t="str">
        <f t="shared" si="7"/>
        <v>21-99-5293</v>
      </c>
      <c r="C91" s="8" t="s">
        <v>8</v>
      </c>
      <c r="D91" s="8" t="str">
        <f t="shared" si="8"/>
        <v>Zuschuss</v>
      </c>
      <c r="E91" s="8" t="str">
        <f t="shared" si="9"/>
        <v>Donatelli</v>
      </c>
      <c r="F91" s="8" t="s">
        <v>7</v>
      </c>
      <c r="G91" s="8" t="s">
        <v>6</v>
      </c>
      <c r="H91" s="8" t="str">
        <f t="shared" si="10"/>
        <v>San Francisco, California</v>
      </c>
      <c r="I91" s="8" t="s">
        <v>5</v>
      </c>
      <c r="J91" s="8" t="str">
        <f t="shared" si="11"/>
        <v>WEST</v>
      </c>
      <c r="K91" s="8" t="s">
        <v>4</v>
      </c>
      <c r="L91" s="12">
        <v>213.48000000000002</v>
      </c>
      <c r="M91" s="8">
        <v>3</v>
      </c>
      <c r="N91" s="13" t="str">
        <f t="shared" si="12"/>
        <v/>
      </c>
      <c r="O91" s="8">
        <f t="shared" si="13"/>
        <v>3</v>
      </c>
    </row>
    <row r="93" spans="1:15" ht="19.899999999999999" customHeight="1" x14ac:dyDescent="0.2">
      <c r="N93" s="15" t="s">
        <v>329</v>
      </c>
      <c r="O93" s="15" t="s">
        <v>330</v>
      </c>
    </row>
    <row r="94" spans="1:15" ht="19.899999999999999" customHeight="1" x14ac:dyDescent="0.2">
      <c r="N94" s="14">
        <f>AVERAGE(N2:N91)</f>
        <v>645.81990799999994</v>
      </c>
      <c r="O94" s="8">
        <f>SUM(O2:O91)</f>
        <v>90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Invoices and Receipts</vt:lpstr>
      <vt:lpstr>Customer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Murakami, Caio Murakami</cp:lastModifiedBy>
  <dcterms:created xsi:type="dcterms:W3CDTF">2021-09-16T13:34:01Z</dcterms:created>
  <dcterms:modified xsi:type="dcterms:W3CDTF">2024-03-15T23:37:38Z</dcterms:modified>
</cp:coreProperties>
</file>