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3Excel_FuncionesAvanzadas\"/>
    </mc:Choice>
  </mc:AlternateContent>
  <xr:revisionPtr revIDLastSave="0" documentId="13_ncr:1_{6F7E8D94-8732-4250-B97C-E2C8D6C6C2F2}" xr6:coauthVersionLast="47" xr6:coauthVersionMax="47" xr10:uidLastSave="{00000000-0000-0000-0000-000000000000}"/>
  <bookViews>
    <workbookView xWindow="-105" yWindow="0" windowWidth="14610" windowHeight="16305" activeTab="8" xr2:uid="{E6146BF4-EBF9-4E7A-B50C-5EAABCF28EC3}"/>
  </bookViews>
  <sheets>
    <sheet name="Hoja1" sheetId="1" r:id="rId1"/>
    <sheet name="Hoja2" sheetId="2" r:id="rId2"/>
    <sheet name="BD2" sheetId="3" r:id="rId3"/>
    <sheet name="Si.Conjunto" sheetId="4" r:id="rId4"/>
    <sheet name="Cambiar" sheetId="6" r:id="rId5"/>
    <sheet name="OrdenarPor" sheetId="7" r:id="rId6"/>
    <sheet name="UnirCadenas" sheetId="9" r:id="rId7"/>
    <sheet name="Redond.Mult &amp; Secuencia" sheetId="10" r:id="rId8"/>
    <sheet name="Condicionales" sheetId="11" r:id="rId9"/>
  </sheets>
  <definedNames>
    <definedName name="_xlnm._FilterDatabase" localSheetId="2" hidden="1">'BD2'!$A$1:$F$90</definedName>
    <definedName name="_xlnm._FilterDatabase" localSheetId="5" hidden="1">OrdenarPor!$A$7:$B$17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1" l="1"/>
  <c r="A12" i="11"/>
  <c r="A8" i="11"/>
  <c r="A9" i="11"/>
  <c r="A7" i="11"/>
  <c r="B5" i="11"/>
  <c r="B1" i="11"/>
  <c r="C1" i="11" s="1"/>
  <c r="D1" i="10" a="1"/>
  <c r="D1" i="10" s="1"/>
  <c r="B2" i="10"/>
  <c r="B3" i="10"/>
  <c r="B4" i="10"/>
  <c r="B1" i="10"/>
  <c r="D2" i="9"/>
  <c r="D3" i="9"/>
  <c r="D4" i="9"/>
  <c r="D1" i="9"/>
  <c r="F7" i="7" a="1"/>
  <c r="F7" i="7" s="1"/>
  <c r="E7" i="7" a="1"/>
  <c r="E7" i="7" s="1"/>
  <c r="B17" i="7"/>
  <c r="J3" i="3" a="1"/>
  <c r="J3" i="3" s="1"/>
  <c r="D2" i="6" a="1"/>
  <c r="D2" i="6" s="1"/>
  <c r="D3" i="6" a="1"/>
  <c r="D3" i="6"/>
  <c r="D4" i="6" a="1"/>
  <c r="D4" i="6" s="1"/>
  <c r="D5" i="6" a="1"/>
  <c r="D5" i="6"/>
  <c r="D6" i="6" a="1"/>
  <c r="D6" i="6" s="1"/>
  <c r="D7" i="6" a="1"/>
  <c r="D7" i="6"/>
  <c r="D8" i="6" a="1"/>
  <c r="D8" i="6" s="1"/>
  <c r="D9" i="6" a="1"/>
  <c r="D9" i="6"/>
  <c r="D10" i="6" a="1"/>
  <c r="D10" i="6" s="1"/>
  <c r="D11" i="6" a="1"/>
  <c r="D11" i="6"/>
  <c r="D12" i="6" a="1"/>
  <c r="D12" i="6" s="1"/>
  <c r="D13" i="6" a="1"/>
  <c r="D13" i="6"/>
  <c r="D14" i="6" a="1"/>
  <c r="D14" i="6" s="1"/>
  <c r="D15" i="6" a="1"/>
  <c r="D15" i="6"/>
  <c r="D1" i="6" a="1"/>
  <c r="D1" i="6" s="1"/>
  <c r="B1" i="6"/>
  <c r="C1" i="6"/>
  <c r="B2" i="6"/>
  <c r="C2" i="6"/>
  <c r="B3" i="6"/>
  <c r="C3" i="6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2" i="4" l="1"/>
  <c r="C2" i="4" a="1"/>
  <c r="C2" i="4"/>
  <c r="B3" i="4"/>
  <c r="C3" i="4" a="1"/>
  <c r="C3" i="4" s="1"/>
  <c r="B4" i="4"/>
  <c r="C4" i="4" a="1"/>
  <c r="C4" i="4" s="1"/>
  <c r="B5" i="4"/>
  <c r="C5" i="4" a="1"/>
  <c r="C5" i="4"/>
  <c r="B6" i="4"/>
  <c r="C6" i="4" a="1"/>
  <c r="C6" i="4"/>
  <c r="B7" i="4"/>
  <c r="C7" i="4" a="1"/>
  <c r="C7" i="4"/>
  <c r="B8" i="4"/>
  <c r="B9" i="4"/>
  <c r="C12" i="4"/>
  <c r="B15" i="4"/>
  <c r="F4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2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  <c r="D3" i="1"/>
  <c r="D4" i="1"/>
  <c r="D5" i="1"/>
  <c r="D2" i="1"/>
  <c r="E3" i="1"/>
  <c r="E4" i="1"/>
  <c r="E5" i="1"/>
  <c r="E2" i="1"/>
  <c r="N5" i="3" l="1" a="1"/>
  <c r="N5" i="3" s="1"/>
  <c r="O1" i="3"/>
  <c r="N1" i="3"/>
  <c r="N3" i="3"/>
  <c r="N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<sst xmlns="http://schemas.openxmlformats.org/spreadsheetml/2006/main" count="323" uniqueCount="63">
  <si>
    <t>EMPRESA</t>
  </si>
  <si>
    <t>DIRECCION</t>
  </si>
  <si>
    <t>CP</t>
  </si>
  <si>
    <t>CONTACTO</t>
  </si>
  <si>
    <t>MAIL</t>
  </si>
  <si>
    <t>AA</t>
  </si>
  <si>
    <t>BB</t>
  </si>
  <si>
    <t>CC</t>
  </si>
  <si>
    <t>DD</t>
  </si>
  <si>
    <t>SOL 5</t>
  </si>
  <si>
    <t>ARENAL 9</t>
  </si>
  <si>
    <t>PEZ 2</t>
  </si>
  <si>
    <t>MAYOR 3</t>
  </si>
  <si>
    <t>JUAN</t>
  </si>
  <si>
    <t>JUAN@AA.ES</t>
  </si>
  <si>
    <t>ANA</t>
  </si>
  <si>
    <t>ANA@CC.ES</t>
  </si>
  <si>
    <t>Fecha</t>
  </si>
  <si>
    <t>Provincia</t>
  </si>
  <si>
    <t>Vendedor</t>
  </si>
  <si>
    <t>Artículo</t>
  </si>
  <si>
    <t>Cantidad</t>
  </si>
  <si>
    <t>Precio unitario</t>
  </si>
  <si>
    <t>Barcelona</t>
  </si>
  <si>
    <t>Madrid</t>
  </si>
  <si>
    <t>Sevilla</t>
  </si>
  <si>
    <t>Valencia</t>
  </si>
  <si>
    <t>Vigo</t>
  </si>
  <si>
    <t>A Coruña</t>
  </si>
  <si>
    <t>Guillermo</t>
  </si>
  <si>
    <t>María</t>
  </si>
  <si>
    <t>Sandra</t>
  </si>
  <si>
    <t>Carla</t>
  </si>
  <si>
    <t>Juan</t>
  </si>
  <si>
    <t>Pablo</t>
  </si>
  <si>
    <t>Raúl</t>
  </si>
  <si>
    <t>Paz</t>
  </si>
  <si>
    <t>Lápiz</t>
  </si>
  <si>
    <t>Portalapices</t>
  </si>
  <si>
    <t>Libreta</t>
  </si>
  <si>
    <t>Bolígrafo</t>
  </si>
  <si>
    <t xml:space="preserve"> </t>
  </si>
  <si>
    <t>NOTAS</t>
  </si>
  <si>
    <t>Total ventas</t>
  </si>
  <si>
    <t>Guadalupe</t>
  </si>
  <si>
    <t>Margarita</t>
  </si>
  <si>
    <t>Julio José</t>
  </si>
  <si>
    <t>Roberto</t>
  </si>
  <si>
    <t>Carmen</t>
  </si>
  <si>
    <t>Mariana</t>
  </si>
  <si>
    <t>Ramón</t>
  </si>
  <si>
    <t>Total general</t>
  </si>
  <si>
    <t>Carlos</t>
  </si>
  <si>
    <t>GOMEZ</t>
  </si>
  <si>
    <t>NIETO</t>
  </si>
  <si>
    <t>ROSA</t>
  </si>
  <si>
    <t>PÁEZ</t>
  </si>
  <si>
    <t>JOSÉ LUÍS</t>
  </si>
  <si>
    <t>PÉREZ</t>
  </si>
  <si>
    <t>GARCÍA</t>
  </si>
  <si>
    <t>DE LA ROSA</t>
  </si>
  <si>
    <t>LÓPEZ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</si>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</sst>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4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1" fontId="0" fillId="0" borderId="0" xfId="0" applyNumberFormat="1"/>
    <xf numFmtId="0" fontId="4" fillId="4" borderId="0" xfId="3"/>
    <xf numFmtId="14" fontId="0" fillId="0" borderId="0" xfId="0" applyNumberFormat="1"/>
    <xf numFmtId="0" fontId="1" fillId="5" borderId="0" xfId="0" applyFont="1" applyFill="1"/>
    <xf numFmtId="44" fontId="0" fillId="0" borderId="0" xfId="0" applyNumberFormat="1"/>
    <xf numFmtId="44" fontId="1" fillId="5" borderId="0" xfId="0" applyNumberFormat="1" applyFont="1" applyFill="1"/>
    <xf numFmtId="0" fontId="5" fillId="0" borderId="0" xfId="0" applyFont="1"/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2">
    <dxf>
      <font>
        <color rgb="FF00B05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A@CC.ES" TargetMode="External"/><Relationship Id="rId1" Type="http://schemas.openxmlformats.org/officeDocument/2006/relationships/hyperlink" Target="mailto:JUAN@AA.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FEA1-E50C-41AF-BA4C-ADF71923642F}">
  <dimension ref="A1:E5"/>
  <sheetViews>
    <sheetView workbookViewId="0">
      <selection activeCell="G3" sqref="G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28001</v>
      </c>
      <c r="D2" t="str">
        <f>_xlfn.XLOOKUP(E2,Hoja2!$C$1:$C$3,Hoja2!$B$1:$B$3,"",0)</f>
        <v>JUAN</v>
      </c>
      <c r="E2" t="str">
        <f>IFERROR(VLOOKUP(A2,Hoja2!$A$1:$C$3,3,0),"")</f>
        <v>JUAN@AA.ES</v>
      </c>
    </row>
    <row r="3" spans="1:5" x14ac:dyDescent="0.25">
      <c r="A3" t="s">
        <v>6</v>
      </c>
      <c r="B3" t="s">
        <v>12</v>
      </c>
      <c r="C3">
        <v>28002</v>
      </c>
      <c r="D3" t="str">
        <f>_xlfn.XLOOKUP(E3,Hoja2!$C$1:$C$3,Hoja2!$B$1:$B$3,"",0)</f>
        <v/>
      </c>
      <c r="E3" t="str">
        <f>IFERROR(VLOOKUP(A3,Hoja2!$A$1:$C$3,3,0),"")</f>
        <v/>
      </c>
    </row>
    <row r="4" spans="1:5" x14ac:dyDescent="0.25">
      <c r="A4" t="s">
        <v>7</v>
      </c>
      <c r="B4" t="s">
        <v>10</v>
      </c>
      <c r="C4">
        <v>28003</v>
      </c>
      <c r="D4" t="str">
        <f>_xlfn.XLOOKUP(E4,Hoja2!$C$1:$C$3,Hoja2!$B$1:$B$3,"",0)</f>
        <v>ANA</v>
      </c>
      <c r="E4" t="str">
        <f>IFERROR(VLOOKUP(A4,Hoja2!$A$1:$C$3,3,0),"")</f>
        <v>ANA@CC.ES</v>
      </c>
    </row>
    <row r="5" spans="1:5" x14ac:dyDescent="0.25">
      <c r="A5" t="s">
        <v>8</v>
      </c>
      <c r="B5" t="s">
        <v>11</v>
      </c>
      <c r="C5">
        <v>28004</v>
      </c>
      <c r="D5" t="str">
        <f>_xlfn.XLOOKUP(E5,Hoja2!$C$1:$C$3,Hoja2!$B$1:$B$3,"",0)</f>
        <v/>
      </c>
      <c r="E5" t="str">
        <f>IFERROR(VLOOKUP(A5,Hoja2!$A$1:$C$3,3,0),"")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3637-148D-45D1-A805-1378C116FB24}">
  <dimension ref="A1:C3"/>
  <sheetViews>
    <sheetView workbookViewId="0">
      <selection activeCell="A4" sqref="A4"/>
    </sheetView>
  </sheetViews>
  <sheetFormatPr baseColWidth="10" defaultRowHeight="15" x14ac:dyDescent="0.25"/>
  <cols>
    <col min="3" max="3" width="12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13</v>
      </c>
      <c r="C2" s="1" t="s">
        <v>14</v>
      </c>
    </row>
    <row r="3" spans="1:3" x14ac:dyDescent="0.25">
      <c r="A3" t="s">
        <v>7</v>
      </c>
      <c r="B3" t="s">
        <v>15</v>
      </c>
      <c r="C3" s="1" t="s">
        <v>16</v>
      </c>
    </row>
  </sheetData>
  <hyperlinks>
    <hyperlink ref="C2" r:id="rId1" xr:uid="{7398AF00-502F-4D4A-8B61-121C1CD1C686}"/>
    <hyperlink ref="C3" r:id="rId2" xr:uid="{B30770AD-CF34-4CAB-837E-6869C90AD7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62F2-3329-4943-BEFE-A0FC66B70D7C}">
  <dimension ref="A1:S91"/>
  <sheetViews>
    <sheetView workbookViewId="0">
      <selection activeCell="N5" sqref="N5:N12"/>
    </sheetView>
  </sheetViews>
  <sheetFormatPr baseColWidth="10" defaultRowHeight="15" x14ac:dyDescent="0.25"/>
  <cols>
    <col min="1" max="4" width="14.42578125" customWidth="1"/>
    <col min="5" max="5" width="14.42578125" style="2" customWidth="1"/>
    <col min="6" max="6" width="14.42578125" customWidth="1"/>
    <col min="14" max="14" width="11.85546875" bestFit="1" customWidth="1"/>
  </cols>
  <sheetData>
    <row r="1" spans="1:19" x14ac:dyDescent="0.25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H1" s="3" t="s">
        <v>17</v>
      </c>
      <c r="N1">
        <f ca="1">SUBTOTAL(9,E:E)</f>
        <v>5827</v>
      </c>
      <c r="O1">
        <f ca="1">_xlfn.AGGREGATE(9,5,E:E)</f>
        <v>5827</v>
      </c>
    </row>
    <row r="2" spans="1:19" x14ac:dyDescent="0.25">
      <c r="A2" s="6">
        <v>44927</v>
      </c>
      <c r="B2" s="5" t="s">
        <v>23</v>
      </c>
      <c r="C2" s="5" t="s">
        <v>29</v>
      </c>
      <c r="D2" s="5" t="s">
        <v>37</v>
      </c>
      <c r="E2" s="7">
        <f ca="1">RANDBETWEEN(0,125)</f>
        <v>107</v>
      </c>
      <c r="F2" s="8">
        <f ca="1">RANDBETWEEN(0,125)</f>
        <v>56</v>
      </c>
      <c r="H2" s="6">
        <v>44927</v>
      </c>
      <c r="N2">
        <f ca="1">_xlfn.MAXIFS(E:E,B:B,"Barcelona",D:D,"Bolígrafo")</f>
        <v>124</v>
      </c>
      <c r="O2" t="s">
        <v>31</v>
      </c>
    </row>
    <row r="3" spans="1:19" x14ac:dyDescent="0.25">
      <c r="A3" s="6">
        <v>44928</v>
      </c>
      <c r="B3" s="5" t="s">
        <v>23</v>
      </c>
      <c r="C3" s="5" t="s">
        <v>29</v>
      </c>
      <c r="D3" s="5" t="s">
        <v>38</v>
      </c>
      <c r="E3" s="7">
        <f t="shared" ref="E3:F66" ca="1" si="0">RANDBETWEEN(0,125)</f>
        <v>29</v>
      </c>
      <c r="F3" s="8">
        <f t="shared" ca="1" si="0"/>
        <v>80</v>
      </c>
      <c r="H3" s="6">
        <v>44928</v>
      </c>
      <c r="J3" s="13" cm="1">
        <f t="array" ref="J3:J91">_xlfn._xlws.SORT(H2:H90)</f>
        <v>44927</v>
      </c>
      <c r="N3">
        <f ca="1">_xlfn.MINIFS(E:E,B:B,"Vigo",D:D,"Lápiz")</f>
        <v>3</v>
      </c>
    </row>
    <row r="4" spans="1:19" x14ac:dyDescent="0.25">
      <c r="A4" s="6">
        <v>44929</v>
      </c>
      <c r="B4" s="5" t="s">
        <v>23</v>
      </c>
      <c r="C4" s="5" t="s">
        <v>29</v>
      </c>
      <c r="D4" s="5" t="s">
        <v>39</v>
      </c>
      <c r="E4" s="7">
        <f t="shared" ca="1" si="0"/>
        <v>103</v>
      </c>
      <c r="F4" s="8">
        <f t="shared" ca="1" si="0"/>
        <v>106</v>
      </c>
      <c r="H4" s="6">
        <v>44929</v>
      </c>
      <c r="J4" s="13">
        <v>44928</v>
      </c>
    </row>
    <row r="5" spans="1:19" x14ac:dyDescent="0.25">
      <c r="A5" s="6">
        <v>44930</v>
      </c>
      <c r="B5" s="5" t="s">
        <v>23</v>
      </c>
      <c r="C5" s="5" t="s">
        <v>29</v>
      </c>
      <c r="D5" s="5" t="s">
        <v>40</v>
      </c>
      <c r="E5" s="7">
        <f t="shared" ca="1" si="0"/>
        <v>70</v>
      </c>
      <c r="F5" s="8">
        <f t="shared" ca="1" si="0"/>
        <v>31</v>
      </c>
      <c r="H5" s="6">
        <v>44930</v>
      </c>
      <c r="J5" s="13">
        <v>44929</v>
      </c>
      <c r="N5" s="13" cm="1">
        <f t="array" aca="1" ref="N5:S12" ca="1">_xlfn._xlws.FILTER(A2:F90,C2:C90=O2)</f>
        <v>44937</v>
      </c>
      <c r="O5" t="str">
        <f ca="1"/>
        <v>Barcelona</v>
      </c>
      <c r="P5" t="str">
        <f ca="1"/>
        <v>Sandra</v>
      </c>
      <c r="Q5" t="str">
        <f ca="1"/>
        <v>Bolígrafo</v>
      </c>
      <c r="R5">
        <f ca="1"/>
        <v>124</v>
      </c>
      <c r="S5">
        <f ca="1"/>
        <v>105</v>
      </c>
    </row>
    <row r="6" spans="1:19" x14ac:dyDescent="0.25">
      <c r="A6" s="6">
        <v>44931</v>
      </c>
      <c r="B6" s="5" t="s">
        <v>23</v>
      </c>
      <c r="C6" s="5" t="s">
        <v>29</v>
      </c>
      <c r="D6" s="5" t="s">
        <v>40</v>
      </c>
      <c r="E6" s="7">
        <f t="shared" ca="1" si="0"/>
        <v>27</v>
      </c>
      <c r="F6" s="8">
        <f t="shared" ca="1" si="0"/>
        <v>55</v>
      </c>
      <c r="H6" s="6">
        <v>44931</v>
      </c>
      <c r="J6" s="13">
        <v>44930</v>
      </c>
      <c r="N6" s="13">
        <f ca="1"/>
        <v>44938</v>
      </c>
      <c r="O6" t="str">
        <f ca="1"/>
        <v>Barcelona</v>
      </c>
      <c r="P6" t="str">
        <f ca="1"/>
        <v>Sandra</v>
      </c>
      <c r="Q6" t="str">
        <f ca="1"/>
        <v>Bolígrafo</v>
      </c>
      <c r="R6">
        <f ca="1"/>
        <v>14</v>
      </c>
      <c r="S6">
        <f ca="1"/>
        <v>67</v>
      </c>
    </row>
    <row r="7" spans="1:19" x14ac:dyDescent="0.25">
      <c r="A7" s="6">
        <v>44932</v>
      </c>
      <c r="B7" s="5" t="s">
        <v>23</v>
      </c>
      <c r="C7" s="5" t="s">
        <v>29</v>
      </c>
      <c r="D7" s="5" t="s">
        <v>40</v>
      </c>
      <c r="E7" s="7">
        <f t="shared" ca="1" si="0"/>
        <v>111</v>
      </c>
      <c r="F7" s="8">
        <f t="shared" ca="1" si="0"/>
        <v>11</v>
      </c>
      <c r="H7" s="6">
        <v>44932</v>
      </c>
      <c r="J7" s="13">
        <v>44931</v>
      </c>
      <c r="N7" s="13">
        <f ca="1"/>
        <v>44939</v>
      </c>
      <c r="O7" t="str">
        <f ca="1"/>
        <v>Madrid</v>
      </c>
      <c r="P7" t="str">
        <f ca="1"/>
        <v>Sandra</v>
      </c>
      <c r="Q7" t="str">
        <f ca="1"/>
        <v>Bolígrafo</v>
      </c>
      <c r="R7">
        <f ca="1"/>
        <v>97</v>
      </c>
      <c r="S7">
        <f ca="1"/>
        <v>18</v>
      </c>
    </row>
    <row r="8" spans="1:19" x14ac:dyDescent="0.25">
      <c r="A8" s="6">
        <v>44933</v>
      </c>
      <c r="B8" s="5" t="s">
        <v>23</v>
      </c>
      <c r="C8" s="5" t="s">
        <v>30</v>
      </c>
      <c r="D8" s="5" t="s">
        <v>40</v>
      </c>
      <c r="E8" s="7">
        <f t="shared" ca="1" si="0"/>
        <v>114</v>
      </c>
      <c r="F8" s="8">
        <f t="shared" ca="1" si="0"/>
        <v>119</v>
      </c>
      <c r="H8" s="6">
        <v>44933</v>
      </c>
      <c r="J8" s="13">
        <v>44932</v>
      </c>
      <c r="N8" s="13">
        <f ca="1"/>
        <v>44940</v>
      </c>
      <c r="O8" t="str">
        <f ca="1"/>
        <v>Madrid</v>
      </c>
      <c r="P8" t="str">
        <f ca="1"/>
        <v>Sandra</v>
      </c>
      <c r="Q8" t="str">
        <f ca="1"/>
        <v>Bolígrafo</v>
      </c>
      <c r="R8">
        <f ca="1"/>
        <v>114</v>
      </c>
      <c r="S8">
        <f ca="1"/>
        <v>17</v>
      </c>
    </row>
    <row r="9" spans="1:19" x14ac:dyDescent="0.25">
      <c r="A9" s="6">
        <v>44934</v>
      </c>
      <c r="B9" s="5" t="s">
        <v>23</v>
      </c>
      <c r="C9" s="5" t="s">
        <v>30</v>
      </c>
      <c r="D9" s="5" t="s">
        <v>40</v>
      </c>
      <c r="E9" s="7">
        <f t="shared" ca="1" si="0"/>
        <v>8</v>
      </c>
      <c r="F9" s="8">
        <f t="shared" ca="1" si="0"/>
        <v>73</v>
      </c>
      <c r="H9" s="6">
        <v>44934</v>
      </c>
      <c r="J9" s="13">
        <v>44933</v>
      </c>
      <c r="N9" s="13">
        <f ca="1"/>
        <v>44941</v>
      </c>
      <c r="O9" t="str">
        <f ca="1"/>
        <v>Madrid</v>
      </c>
      <c r="P9" t="str">
        <f ca="1"/>
        <v>Sandra</v>
      </c>
      <c r="Q9" t="str">
        <f ca="1"/>
        <v>Bolígrafo</v>
      </c>
      <c r="R9">
        <f ca="1"/>
        <v>83</v>
      </c>
      <c r="S9">
        <f ca="1"/>
        <v>20</v>
      </c>
    </row>
    <row r="10" spans="1:19" x14ac:dyDescent="0.25">
      <c r="A10" s="6">
        <v>44935</v>
      </c>
      <c r="B10" s="5" t="s">
        <v>23</v>
      </c>
      <c r="C10" s="5" t="s">
        <v>30</v>
      </c>
      <c r="D10" s="5" t="s">
        <v>40</v>
      </c>
      <c r="E10" s="7">
        <f t="shared" ca="1" si="0"/>
        <v>109</v>
      </c>
      <c r="F10" s="8">
        <f t="shared" ca="1" si="0"/>
        <v>76</v>
      </c>
      <c r="H10" s="6">
        <v>44935</v>
      </c>
      <c r="J10" s="13">
        <v>44934</v>
      </c>
      <c r="N10" s="13">
        <f ca="1"/>
        <v>44942</v>
      </c>
      <c r="O10" t="str">
        <f ca="1"/>
        <v>Madrid</v>
      </c>
      <c r="P10" t="str">
        <f ca="1"/>
        <v>Sandra</v>
      </c>
      <c r="Q10" t="str">
        <f ca="1"/>
        <v>Bolígrafo</v>
      </c>
      <c r="R10">
        <f ca="1"/>
        <v>109</v>
      </c>
      <c r="S10">
        <f ca="1"/>
        <v>71</v>
      </c>
    </row>
    <row r="11" spans="1:19" x14ac:dyDescent="0.25">
      <c r="A11" s="6">
        <v>44936</v>
      </c>
      <c r="B11" s="5" t="s">
        <v>23</v>
      </c>
      <c r="C11" s="5" t="s">
        <v>30</v>
      </c>
      <c r="D11" s="5" t="s">
        <v>40</v>
      </c>
      <c r="E11" s="7">
        <f t="shared" ca="1" si="0"/>
        <v>23</v>
      </c>
      <c r="F11" s="8">
        <f t="shared" ca="1" si="0"/>
        <v>69</v>
      </c>
      <c r="H11" s="6">
        <v>44936</v>
      </c>
      <c r="J11" s="13">
        <v>44935</v>
      </c>
      <c r="N11" s="13">
        <f ca="1"/>
        <v>44943</v>
      </c>
      <c r="O11" t="str">
        <f ca="1"/>
        <v>Madrid</v>
      </c>
      <c r="P11" t="str">
        <f ca="1"/>
        <v>Sandra</v>
      </c>
      <c r="Q11" t="str">
        <f ca="1"/>
        <v>Bolígrafo</v>
      </c>
      <c r="R11">
        <f ca="1"/>
        <v>12</v>
      </c>
      <c r="S11">
        <f ca="1"/>
        <v>53</v>
      </c>
    </row>
    <row r="12" spans="1:19" x14ac:dyDescent="0.25">
      <c r="A12" s="6">
        <v>44937</v>
      </c>
      <c r="B12" s="5" t="s">
        <v>23</v>
      </c>
      <c r="C12" s="5" t="s">
        <v>31</v>
      </c>
      <c r="D12" s="5" t="s">
        <v>40</v>
      </c>
      <c r="E12" s="7">
        <f t="shared" ca="1" si="0"/>
        <v>124</v>
      </c>
      <c r="F12" s="8">
        <f t="shared" ca="1" si="0"/>
        <v>105</v>
      </c>
      <c r="H12" s="6">
        <v>44937</v>
      </c>
      <c r="J12" s="13">
        <v>44936</v>
      </c>
      <c r="N12" s="13">
        <f ca="1"/>
        <v>44944</v>
      </c>
      <c r="O12" t="str">
        <f ca="1"/>
        <v>Madrid</v>
      </c>
      <c r="P12" t="str">
        <f ca="1"/>
        <v>Sandra</v>
      </c>
      <c r="Q12" t="str">
        <f ca="1"/>
        <v>Bolígrafo</v>
      </c>
      <c r="R12">
        <f ca="1"/>
        <v>66</v>
      </c>
      <c r="S12">
        <f ca="1"/>
        <v>124</v>
      </c>
    </row>
    <row r="13" spans="1:19" x14ac:dyDescent="0.25">
      <c r="A13" s="6">
        <v>44938</v>
      </c>
      <c r="B13" s="5" t="s">
        <v>23</v>
      </c>
      <c r="C13" s="5" t="s">
        <v>31</v>
      </c>
      <c r="D13" s="5" t="s">
        <v>40</v>
      </c>
      <c r="E13" s="7">
        <f t="shared" ca="1" si="0"/>
        <v>14</v>
      </c>
      <c r="F13" s="8">
        <f t="shared" ca="1" si="0"/>
        <v>67</v>
      </c>
      <c r="H13" s="6">
        <v>44938</v>
      </c>
      <c r="J13" s="13">
        <v>44937</v>
      </c>
    </row>
    <row r="14" spans="1:19" x14ac:dyDescent="0.25">
      <c r="A14" s="6">
        <v>44939</v>
      </c>
      <c r="B14" s="5" t="s">
        <v>24</v>
      </c>
      <c r="C14" s="5" t="s">
        <v>31</v>
      </c>
      <c r="D14" s="5" t="s">
        <v>40</v>
      </c>
      <c r="E14" s="7">
        <f t="shared" ca="1" si="0"/>
        <v>97</v>
      </c>
      <c r="F14" s="8">
        <f t="shared" ca="1" si="0"/>
        <v>18</v>
      </c>
      <c r="H14" s="6">
        <v>44939</v>
      </c>
      <c r="J14" s="13">
        <v>44938</v>
      </c>
    </row>
    <row r="15" spans="1:19" x14ac:dyDescent="0.25">
      <c r="A15" s="6">
        <v>44940</v>
      </c>
      <c r="B15" s="5" t="s">
        <v>24</v>
      </c>
      <c r="C15" s="5" t="s">
        <v>31</v>
      </c>
      <c r="D15" s="5" t="s">
        <v>40</v>
      </c>
      <c r="E15" s="7">
        <f t="shared" ca="1" si="0"/>
        <v>114</v>
      </c>
      <c r="F15" s="8">
        <f t="shared" ca="1" si="0"/>
        <v>17</v>
      </c>
      <c r="H15" s="6">
        <v>44940</v>
      </c>
      <c r="J15" s="13">
        <v>44939</v>
      </c>
    </row>
    <row r="16" spans="1:19" x14ac:dyDescent="0.25">
      <c r="A16" s="6">
        <v>44941</v>
      </c>
      <c r="B16" s="5" t="s">
        <v>24</v>
      </c>
      <c r="C16" s="5" t="s">
        <v>31</v>
      </c>
      <c r="D16" s="5" t="s">
        <v>40</v>
      </c>
      <c r="E16" s="7">
        <f t="shared" ca="1" si="0"/>
        <v>83</v>
      </c>
      <c r="F16" s="8">
        <f t="shared" ca="1" si="0"/>
        <v>20</v>
      </c>
      <c r="H16" s="6">
        <v>44941</v>
      </c>
      <c r="J16" s="13">
        <v>44940</v>
      </c>
    </row>
    <row r="17" spans="1:10" x14ac:dyDescent="0.25">
      <c r="A17" s="6">
        <v>44942</v>
      </c>
      <c r="B17" s="5" t="s">
        <v>24</v>
      </c>
      <c r="C17" s="5" t="s">
        <v>31</v>
      </c>
      <c r="D17" s="5" t="s">
        <v>40</v>
      </c>
      <c r="E17" s="7">
        <f t="shared" ca="1" si="0"/>
        <v>109</v>
      </c>
      <c r="F17" s="8">
        <f t="shared" ca="1" si="0"/>
        <v>71</v>
      </c>
      <c r="H17" s="6">
        <v>44942</v>
      </c>
      <c r="J17" s="13">
        <v>44941</v>
      </c>
    </row>
    <row r="18" spans="1:10" x14ac:dyDescent="0.25">
      <c r="A18" s="6">
        <v>44943</v>
      </c>
      <c r="B18" s="5" t="s">
        <v>24</v>
      </c>
      <c r="C18" s="5" t="s">
        <v>31</v>
      </c>
      <c r="D18" s="5" t="s">
        <v>40</v>
      </c>
      <c r="E18" s="7">
        <f t="shared" ca="1" si="0"/>
        <v>12</v>
      </c>
      <c r="F18" s="8">
        <f t="shared" ca="1" si="0"/>
        <v>53</v>
      </c>
      <c r="H18" s="6">
        <v>44943</v>
      </c>
      <c r="J18" s="13">
        <v>44942</v>
      </c>
    </row>
    <row r="19" spans="1:10" x14ac:dyDescent="0.25">
      <c r="A19" s="6">
        <v>44944</v>
      </c>
      <c r="B19" s="5" t="s">
        <v>24</v>
      </c>
      <c r="C19" s="5" t="s">
        <v>31</v>
      </c>
      <c r="D19" s="5" t="s">
        <v>40</v>
      </c>
      <c r="E19" s="7">
        <f t="shared" ca="1" si="0"/>
        <v>66</v>
      </c>
      <c r="F19" s="8">
        <f t="shared" ca="1" si="0"/>
        <v>124</v>
      </c>
      <c r="H19" s="6">
        <v>44944</v>
      </c>
      <c r="J19" s="13">
        <v>44943</v>
      </c>
    </row>
    <row r="20" spans="1:10" x14ac:dyDescent="0.25">
      <c r="A20" s="6">
        <v>44945</v>
      </c>
      <c r="B20" s="5" t="s">
        <v>24</v>
      </c>
      <c r="C20" s="5" t="s">
        <v>32</v>
      </c>
      <c r="D20" s="5" t="s">
        <v>40</v>
      </c>
      <c r="E20" s="7">
        <f t="shared" ca="1" si="0"/>
        <v>93</v>
      </c>
      <c r="F20" s="8">
        <f t="shared" ca="1" si="0"/>
        <v>39</v>
      </c>
      <c r="H20" s="6">
        <v>44945</v>
      </c>
      <c r="J20" s="13">
        <v>44944</v>
      </c>
    </row>
    <row r="21" spans="1:10" x14ac:dyDescent="0.25">
      <c r="A21" s="6">
        <v>44946</v>
      </c>
      <c r="B21" s="5" t="s">
        <v>24</v>
      </c>
      <c r="C21" s="5" t="s">
        <v>32</v>
      </c>
      <c r="D21" s="5" t="s">
        <v>40</v>
      </c>
      <c r="E21" s="7">
        <f t="shared" ca="1" si="0"/>
        <v>16</v>
      </c>
      <c r="F21" s="8">
        <f t="shared" ca="1" si="0"/>
        <v>74</v>
      </c>
      <c r="H21" s="6">
        <v>44946</v>
      </c>
      <c r="J21" s="13">
        <v>44945</v>
      </c>
    </row>
    <row r="22" spans="1:10" x14ac:dyDescent="0.25">
      <c r="A22" s="6">
        <v>44947</v>
      </c>
      <c r="B22" s="5" t="s">
        <v>24</v>
      </c>
      <c r="C22" s="5" t="s">
        <v>33</v>
      </c>
      <c r="D22" s="5" t="s">
        <v>40</v>
      </c>
      <c r="E22" s="7">
        <f t="shared" ca="1" si="0"/>
        <v>111</v>
      </c>
      <c r="F22" s="8">
        <f t="shared" ca="1" si="0"/>
        <v>53</v>
      </c>
      <c r="H22" s="6">
        <v>44947</v>
      </c>
      <c r="J22" s="13">
        <v>44946</v>
      </c>
    </row>
    <row r="23" spans="1:10" x14ac:dyDescent="0.25">
      <c r="A23" s="6">
        <v>44948</v>
      </c>
      <c r="B23" s="5" t="s">
        <v>24</v>
      </c>
      <c r="C23" s="5" t="s">
        <v>33</v>
      </c>
      <c r="D23" s="5" t="s">
        <v>40</v>
      </c>
      <c r="E23" s="7">
        <f t="shared" ca="1" si="0"/>
        <v>72</v>
      </c>
      <c r="F23" s="8">
        <f t="shared" ca="1" si="0"/>
        <v>20</v>
      </c>
      <c r="H23" s="6">
        <v>44948</v>
      </c>
      <c r="J23" s="13">
        <v>44947</v>
      </c>
    </row>
    <row r="24" spans="1:10" x14ac:dyDescent="0.25">
      <c r="A24" s="6">
        <v>44949</v>
      </c>
      <c r="B24" s="5" t="s">
        <v>24</v>
      </c>
      <c r="C24" s="5" t="s">
        <v>33</v>
      </c>
      <c r="D24" s="5" t="s">
        <v>40</v>
      </c>
      <c r="E24" s="7">
        <f t="shared" ca="1" si="0"/>
        <v>24</v>
      </c>
      <c r="F24" s="8">
        <f t="shared" ca="1" si="0"/>
        <v>87</v>
      </c>
      <c r="H24" s="6">
        <v>44949</v>
      </c>
      <c r="J24" s="13">
        <v>44948</v>
      </c>
    </row>
    <row r="25" spans="1:10" x14ac:dyDescent="0.25">
      <c r="A25" s="6">
        <v>44950</v>
      </c>
      <c r="B25" s="5" t="s">
        <v>24</v>
      </c>
      <c r="C25" s="5" t="s">
        <v>33</v>
      </c>
      <c r="D25" s="5" t="s">
        <v>40</v>
      </c>
      <c r="E25" s="7">
        <f t="shared" ca="1" si="0"/>
        <v>79</v>
      </c>
      <c r="F25" s="8">
        <f t="shared" ca="1" si="0"/>
        <v>49</v>
      </c>
      <c r="H25" s="6">
        <v>44950</v>
      </c>
      <c r="J25" s="13">
        <v>44949</v>
      </c>
    </row>
    <row r="26" spans="1:10" x14ac:dyDescent="0.25">
      <c r="A26" s="6">
        <v>44951</v>
      </c>
      <c r="B26" s="5" t="s">
        <v>24</v>
      </c>
      <c r="C26" s="5" t="s">
        <v>33</v>
      </c>
      <c r="D26" s="5" t="s">
        <v>40</v>
      </c>
      <c r="E26" s="7">
        <f t="shared" ca="1" si="0"/>
        <v>90</v>
      </c>
      <c r="F26" s="8">
        <f t="shared" ca="1" si="0"/>
        <v>6</v>
      </c>
      <c r="H26" s="6">
        <v>44951</v>
      </c>
      <c r="J26" s="13">
        <v>44950</v>
      </c>
    </row>
    <row r="27" spans="1:10" x14ac:dyDescent="0.25">
      <c r="A27" s="6">
        <v>44952</v>
      </c>
      <c r="B27" s="5" t="s">
        <v>24</v>
      </c>
      <c r="C27" s="5" t="s">
        <v>33</v>
      </c>
      <c r="D27" s="5" t="s">
        <v>40</v>
      </c>
      <c r="E27" s="7">
        <f t="shared" ca="1" si="0"/>
        <v>83</v>
      </c>
      <c r="F27" s="8">
        <f t="shared" ca="1" si="0"/>
        <v>110</v>
      </c>
      <c r="H27" s="6">
        <v>44952</v>
      </c>
      <c r="J27" s="13">
        <v>44951</v>
      </c>
    </row>
    <row r="28" spans="1:10" x14ac:dyDescent="0.25">
      <c r="A28" s="6">
        <v>44953</v>
      </c>
      <c r="B28" s="5" t="s">
        <v>24</v>
      </c>
      <c r="C28" s="5" t="s">
        <v>33</v>
      </c>
      <c r="D28" s="5" t="s">
        <v>40</v>
      </c>
      <c r="E28" s="7">
        <f t="shared" ca="1" si="0"/>
        <v>88</v>
      </c>
      <c r="F28" s="8">
        <f t="shared" ca="1" si="0"/>
        <v>124</v>
      </c>
      <c r="H28" s="6">
        <v>44953</v>
      </c>
      <c r="J28" s="13">
        <v>44952</v>
      </c>
    </row>
    <row r="29" spans="1:10" x14ac:dyDescent="0.25">
      <c r="A29" s="6">
        <v>44954</v>
      </c>
      <c r="B29" s="5" t="s">
        <v>24</v>
      </c>
      <c r="C29" s="5" t="s">
        <v>33</v>
      </c>
      <c r="D29" s="5" t="s">
        <v>40</v>
      </c>
      <c r="E29" s="7">
        <f t="shared" ca="1" si="0"/>
        <v>27</v>
      </c>
      <c r="F29" s="8">
        <f t="shared" ca="1" si="0"/>
        <v>30</v>
      </c>
      <c r="H29" s="6">
        <v>44954</v>
      </c>
      <c r="J29" s="13">
        <v>44953</v>
      </c>
    </row>
    <row r="30" spans="1:10" x14ac:dyDescent="0.25">
      <c r="A30" s="6">
        <v>44955</v>
      </c>
      <c r="B30" s="5" t="s">
        <v>24</v>
      </c>
      <c r="C30" s="5" t="s">
        <v>33</v>
      </c>
      <c r="D30" s="5" t="s">
        <v>39</v>
      </c>
      <c r="E30" s="7">
        <f t="shared" ca="1" si="0"/>
        <v>8</v>
      </c>
      <c r="F30" s="8">
        <f t="shared" ca="1" si="0"/>
        <v>3</v>
      </c>
      <c r="H30" s="6">
        <v>44955</v>
      </c>
      <c r="J30" s="13">
        <v>44954</v>
      </c>
    </row>
    <row r="31" spans="1:10" x14ac:dyDescent="0.25">
      <c r="A31" s="6">
        <v>44956</v>
      </c>
      <c r="B31" s="5" t="s">
        <v>24</v>
      </c>
      <c r="C31" s="5" t="s">
        <v>33</v>
      </c>
      <c r="D31" s="5" t="s">
        <v>39</v>
      </c>
      <c r="E31" s="7">
        <f t="shared" ca="1" si="0"/>
        <v>22</v>
      </c>
      <c r="F31" s="8">
        <f t="shared" ca="1" si="0"/>
        <v>121</v>
      </c>
      <c r="H31" s="6">
        <v>44956</v>
      </c>
      <c r="J31" s="13">
        <v>44955</v>
      </c>
    </row>
    <row r="32" spans="1:10" x14ac:dyDescent="0.25">
      <c r="A32" s="6">
        <v>44957</v>
      </c>
      <c r="B32" s="5" t="s">
        <v>24</v>
      </c>
      <c r="C32" s="5" t="s">
        <v>33</v>
      </c>
      <c r="D32" s="5" t="s">
        <v>39</v>
      </c>
      <c r="E32" s="7">
        <f t="shared" ca="1" si="0"/>
        <v>119</v>
      </c>
      <c r="F32" s="8">
        <f t="shared" ca="1" si="0"/>
        <v>125</v>
      </c>
      <c r="H32" s="6">
        <v>44957</v>
      </c>
      <c r="J32" s="13">
        <v>44956</v>
      </c>
    </row>
    <row r="33" spans="1:10" x14ac:dyDescent="0.25">
      <c r="A33" s="6">
        <v>44958</v>
      </c>
      <c r="B33" s="5" t="s">
        <v>24</v>
      </c>
      <c r="C33" s="5" t="s">
        <v>33</v>
      </c>
      <c r="D33" s="5" t="s">
        <v>39</v>
      </c>
      <c r="E33" s="7">
        <f t="shared" ca="1" si="0"/>
        <v>80</v>
      </c>
      <c r="F33" s="8">
        <f t="shared" ca="1" si="0"/>
        <v>94</v>
      </c>
      <c r="H33" s="6">
        <v>44958</v>
      </c>
      <c r="J33" s="13">
        <v>44957</v>
      </c>
    </row>
    <row r="34" spans="1:10" x14ac:dyDescent="0.25">
      <c r="A34" s="6">
        <v>44959</v>
      </c>
      <c r="B34" s="5" t="s">
        <v>24</v>
      </c>
      <c r="C34" s="5" t="s">
        <v>33</v>
      </c>
      <c r="D34" s="5" t="s">
        <v>39</v>
      </c>
      <c r="E34" s="7">
        <f t="shared" ca="1" si="0"/>
        <v>21</v>
      </c>
      <c r="F34" s="8">
        <f t="shared" ca="1" si="0"/>
        <v>101</v>
      </c>
      <c r="H34" s="6">
        <v>44959</v>
      </c>
      <c r="J34" s="13">
        <v>44958</v>
      </c>
    </row>
    <row r="35" spans="1:10" x14ac:dyDescent="0.25">
      <c r="A35" s="6">
        <v>44960</v>
      </c>
      <c r="B35" s="5" t="s">
        <v>24</v>
      </c>
      <c r="C35" s="5" t="s">
        <v>33</v>
      </c>
      <c r="D35" s="5" t="s">
        <v>39</v>
      </c>
      <c r="E35" s="7">
        <f t="shared" ca="1" si="0"/>
        <v>9</v>
      </c>
      <c r="F35" s="8">
        <f t="shared" ca="1" si="0"/>
        <v>44</v>
      </c>
      <c r="H35" s="6">
        <v>44960</v>
      </c>
      <c r="J35" s="13">
        <v>44959</v>
      </c>
    </row>
    <row r="36" spans="1:10" x14ac:dyDescent="0.25">
      <c r="A36" s="6">
        <v>44961</v>
      </c>
      <c r="B36" s="5" t="s">
        <v>24</v>
      </c>
      <c r="C36" s="5" t="s">
        <v>33</v>
      </c>
      <c r="D36" s="5" t="s">
        <v>39</v>
      </c>
      <c r="E36" s="7">
        <f t="shared" ca="1" si="0"/>
        <v>20</v>
      </c>
      <c r="F36" s="8">
        <f t="shared" ca="1" si="0"/>
        <v>56</v>
      </c>
      <c r="H36" s="6">
        <v>44961</v>
      </c>
      <c r="J36" s="13">
        <v>44960</v>
      </c>
    </row>
    <row r="37" spans="1:10" x14ac:dyDescent="0.25">
      <c r="A37" s="6">
        <v>44962</v>
      </c>
      <c r="B37" s="5" t="s">
        <v>24</v>
      </c>
      <c r="C37" s="5" t="s">
        <v>33</v>
      </c>
      <c r="D37" s="5" t="s">
        <v>39</v>
      </c>
      <c r="E37" s="7">
        <f t="shared" ca="1" si="0"/>
        <v>34</v>
      </c>
      <c r="F37" s="8">
        <f t="shared" ca="1" si="0"/>
        <v>73</v>
      </c>
      <c r="H37" s="6">
        <v>44962</v>
      </c>
      <c r="J37" s="13">
        <v>44961</v>
      </c>
    </row>
    <row r="38" spans="1:10" x14ac:dyDescent="0.25">
      <c r="A38" s="6">
        <v>44963</v>
      </c>
      <c r="B38" s="5" t="s">
        <v>24</v>
      </c>
      <c r="C38" s="5" t="s">
        <v>34</v>
      </c>
      <c r="D38" s="5" t="s">
        <v>37</v>
      </c>
      <c r="E38" s="7">
        <f t="shared" ca="1" si="0"/>
        <v>118</v>
      </c>
      <c r="F38" s="8">
        <f t="shared" ca="1" si="0"/>
        <v>57</v>
      </c>
      <c r="H38" s="6">
        <v>44963</v>
      </c>
      <c r="J38" s="13">
        <v>44962</v>
      </c>
    </row>
    <row r="39" spans="1:10" x14ac:dyDescent="0.25">
      <c r="A39" s="6">
        <v>44964</v>
      </c>
      <c r="B39" s="5" t="s">
        <v>24</v>
      </c>
      <c r="C39" s="5" t="s">
        <v>34</v>
      </c>
      <c r="D39" s="5" t="s">
        <v>37</v>
      </c>
      <c r="E39" s="7">
        <f t="shared" ca="1" si="0"/>
        <v>76</v>
      </c>
      <c r="F39" s="8">
        <f t="shared" ca="1" si="0"/>
        <v>65</v>
      </c>
      <c r="H39" s="6">
        <v>44964</v>
      </c>
      <c r="J39" s="13">
        <v>44963</v>
      </c>
    </row>
    <row r="40" spans="1:10" x14ac:dyDescent="0.25">
      <c r="A40" s="6">
        <v>44965</v>
      </c>
      <c r="B40" s="5" t="s">
        <v>24</v>
      </c>
      <c r="C40" s="5" t="s">
        <v>34</v>
      </c>
      <c r="D40" s="5" t="s">
        <v>37</v>
      </c>
      <c r="E40" s="7">
        <f t="shared" ca="1" si="0"/>
        <v>76</v>
      </c>
      <c r="F40" s="8">
        <f t="shared" ca="1" si="0"/>
        <v>43</v>
      </c>
      <c r="H40" s="6">
        <v>44965</v>
      </c>
      <c r="J40" s="13">
        <v>44964</v>
      </c>
    </row>
    <row r="41" spans="1:10" x14ac:dyDescent="0.25">
      <c r="A41" s="6">
        <v>44966</v>
      </c>
      <c r="B41" s="5" t="s">
        <v>24</v>
      </c>
      <c r="C41" s="5" t="s">
        <v>34</v>
      </c>
      <c r="D41" s="5" t="s">
        <v>37</v>
      </c>
      <c r="E41" s="7">
        <f t="shared" ca="1" si="0"/>
        <v>16</v>
      </c>
      <c r="F41" s="8">
        <f t="shared" ca="1" si="0"/>
        <v>101</v>
      </c>
      <c r="H41" s="6">
        <v>44966</v>
      </c>
      <c r="J41" s="13">
        <v>44965</v>
      </c>
    </row>
    <row r="42" spans="1:10" x14ac:dyDescent="0.25">
      <c r="A42" s="6">
        <v>44967</v>
      </c>
      <c r="B42" s="5" t="s">
        <v>24</v>
      </c>
      <c r="C42" s="5" t="s">
        <v>34</v>
      </c>
      <c r="D42" s="5" t="s">
        <v>37</v>
      </c>
      <c r="E42" s="7">
        <f t="shared" ca="1" si="0"/>
        <v>70</v>
      </c>
      <c r="F42" s="8">
        <f t="shared" ca="1" si="0"/>
        <v>53</v>
      </c>
      <c r="H42" s="6">
        <v>44967</v>
      </c>
      <c r="J42" s="13">
        <v>44966</v>
      </c>
    </row>
    <row r="43" spans="1:10" x14ac:dyDescent="0.25">
      <c r="A43" s="6">
        <v>44968</v>
      </c>
      <c r="B43" s="5" t="s">
        <v>24</v>
      </c>
      <c r="C43" s="5" t="s">
        <v>34</v>
      </c>
      <c r="D43" s="5" t="s">
        <v>37</v>
      </c>
      <c r="E43" s="7">
        <f t="shared" ca="1" si="0"/>
        <v>70</v>
      </c>
      <c r="F43" s="8">
        <f t="shared" ca="1" si="0"/>
        <v>24</v>
      </c>
      <c r="H43" s="6">
        <v>44968</v>
      </c>
      <c r="J43" s="13">
        <v>44967</v>
      </c>
    </row>
    <row r="44" spans="1:10" x14ac:dyDescent="0.25">
      <c r="A44" s="6">
        <v>44969</v>
      </c>
      <c r="B44" s="5" t="s">
        <v>25</v>
      </c>
      <c r="C44" s="5" t="s">
        <v>34</v>
      </c>
      <c r="D44" s="5" t="s">
        <v>37</v>
      </c>
      <c r="E44" s="7">
        <f t="shared" ca="1" si="0"/>
        <v>14</v>
      </c>
      <c r="F44" s="8">
        <f ca="1">RANDBETWEEN(0,150)</f>
        <v>94</v>
      </c>
      <c r="H44" s="6">
        <v>44969</v>
      </c>
      <c r="J44" s="13">
        <v>44968</v>
      </c>
    </row>
    <row r="45" spans="1:10" x14ac:dyDescent="0.25">
      <c r="A45" s="6">
        <v>44970</v>
      </c>
      <c r="B45" s="5" t="s">
        <v>25</v>
      </c>
      <c r="C45" s="5" t="s">
        <v>34</v>
      </c>
      <c r="D45" s="5" t="s">
        <v>37</v>
      </c>
      <c r="E45" s="7">
        <f t="shared" ca="1" si="0"/>
        <v>114</v>
      </c>
      <c r="F45" s="8">
        <f t="shared" ca="1" si="0"/>
        <v>40</v>
      </c>
      <c r="H45" s="6">
        <v>44970</v>
      </c>
      <c r="J45" s="13">
        <v>44969</v>
      </c>
    </row>
    <row r="46" spans="1:10" x14ac:dyDescent="0.25">
      <c r="A46" s="6">
        <v>44971</v>
      </c>
      <c r="B46" s="5" t="s">
        <v>25</v>
      </c>
      <c r="C46" s="5" t="s">
        <v>34</v>
      </c>
      <c r="D46" s="5" t="s">
        <v>37</v>
      </c>
      <c r="E46" s="7">
        <f t="shared" ca="1" si="0"/>
        <v>53</v>
      </c>
      <c r="F46" s="8">
        <f t="shared" ca="1" si="0"/>
        <v>66</v>
      </c>
      <c r="H46" s="6">
        <v>44971</v>
      </c>
      <c r="J46" s="13">
        <v>44970</v>
      </c>
    </row>
    <row r="47" spans="1:10" x14ac:dyDescent="0.25">
      <c r="A47" s="6">
        <v>44972</v>
      </c>
      <c r="B47" s="5" t="s">
        <v>25</v>
      </c>
      <c r="C47" s="5" t="s">
        <v>34</v>
      </c>
      <c r="D47" s="5" t="s">
        <v>37</v>
      </c>
      <c r="E47" s="7">
        <f t="shared" ca="1" si="0"/>
        <v>93</v>
      </c>
      <c r="F47" s="8">
        <f t="shared" ca="1" si="0"/>
        <v>40</v>
      </c>
      <c r="H47" s="6">
        <v>44972</v>
      </c>
      <c r="J47" s="13">
        <v>44971</v>
      </c>
    </row>
    <row r="48" spans="1:10" x14ac:dyDescent="0.25">
      <c r="A48" s="6">
        <v>44973</v>
      </c>
      <c r="B48" s="5" t="s">
        <v>25</v>
      </c>
      <c r="C48" s="5" t="s">
        <v>34</v>
      </c>
      <c r="D48" s="5" t="s">
        <v>37</v>
      </c>
      <c r="E48" s="7">
        <f t="shared" ca="1" si="0"/>
        <v>49</v>
      </c>
      <c r="F48" s="8">
        <f t="shared" ca="1" si="0"/>
        <v>9</v>
      </c>
      <c r="H48" s="6">
        <v>44973</v>
      </c>
      <c r="J48" s="13">
        <v>44972</v>
      </c>
    </row>
    <row r="49" spans="1:10" x14ac:dyDescent="0.25">
      <c r="A49" s="6">
        <v>44974</v>
      </c>
      <c r="B49" s="5" t="s">
        <v>25</v>
      </c>
      <c r="C49" s="5" t="s">
        <v>34</v>
      </c>
      <c r="D49" s="5" t="s">
        <v>37</v>
      </c>
      <c r="E49" s="7">
        <f t="shared" ca="1" si="0"/>
        <v>99</v>
      </c>
      <c r="F49" s="8">
        <f t="shared" ca="1" si="0"/>
        <v>96</v>
      </c>
      <c r="H49" s="6">
        <v>44974</v>
      </c>
      <c r="J49" s="13">
        <v>44973</v>
      </c>
    </row>
    <row r="50" spans="1:10" x14ac:dyDescent="0.25">
      <c r="A50" s="6">
        <v>44975</v>
      </c>
      <c r="B50" s="5" t="s">
        <v>25</v>
      </c>
      <c r="C50" s="5" t="s">
        <v>34</v>
      </c>
      <c r="D50" s="5" t="s">
        <v>37</v>
      </c>
      <c r="E50" s="7">
        <f t="shared" ca="1" si="0"/>
        <v>109</v>
      </c>
      <c r="F50" s="8">
        <f t="shared" ca="1" si="0"/>
        <v>42</v>
      </c>
      <c r="H50" s="6">
        <v>44975</v>
      </c>
      <c r="J50" s="13">
        <v>44974</v>
      </c>
    </row>
    <row r="51" spans="1:10" x14ac:dyDescent="0.25">
      <c r="A51" s="6">
        <v>44976</v>
      </c>
      <c r="B51" s="5" t="s">
        <v>25</v>
      </c>
      <c r="C51" s="5" t="s">
        <v>34</v>
      </c>
      <c r="D51" s="5" t="s">
        <v>37</v>
      </c>
      <c r="E51" s="7">
        <f t="shared" ca="1" si="0"/>
        <v>107</v>
      </c>
      <c r="F51" s="8">
        <f t="shared" ca="1" si="0"/>
        <v>78</v>
      </c>
      <c r="H51" s="6">
        <v>44976</v>
      </c>
      <c r="J51" s="13">
        <v>44975</v>
      </c>
    </row>
    <row r="52" spans="1:10" x14ac:dyDescent="0.25">
      <c r="A52" s="6">
        <v>44977</v>
      </c>
      <c r="B52" s="5" t="s">
        <v>25</v>
      </c>
      <c r="C52" s="5" t="s">
        <v>34</v>
      </c>
      <c r="D52" s="5" t="s">
        <v>37</v>
      </c>
      <c r="E52" s="7">
        <f t="shared" ca="1" si="0"/>
        <v>66</v>
      </c>
      <c r="F52" s="8">
        <f t="shared" ca="1" si="0"/>
        <v>85</v>
      </c>
      <c r="H52" s="6">
        <v>44977</v>
      </c>
      <c r="J52" s="13">
        <v>44976</v>
      </c>
    </row>
    <row r="53" spans="1:10" x14ac:dyDescent="0.25">
      <c r="A53" s="6">
        <v>44978</v>
      </c>
      <c r="B53" s="5" t="s">
        <v>25</v>
      </c>
      <c r="C53" s="5" t="s">
        <v>34</v>
      </c>
      <c r="D53" s="5" t="s">
        <v>37</v>
      </c>
      <c r="E53" s="7">
        <f t="shared" ca="1" si="0"/>
        <v>32</v>
      </c>
      <c r="F53" s="8">
        <f t="shared" ca="1" si="0"/>
        <v>45</v>
      </c>
      <c r="H53" s="6">
        <v>44978</v>
      </c>
      <c r="J53" s="13">
        <v>44977</v>
      </c>
    </row>
    <row r="54" spans="1:10" x14ac:dyDescent="0.25">
      <c r="A54" s="6">
        <v>44979</v>
      </c>
      <c r="B54" s="5" t="s">
        <v>25</v>
      </c>
      <c r="C54" s="5" t="s">
        <v>34</v>
      </c>
      <c r="D54" s="5" t="s">
        <v>37</v>
      </c>
      <c r="E54" s="7">
        <f t="shared" ca="1" si="0"/>
        <v>81</v>
      </c>
      <c r="F54" s="8">
        <f t="shared" ca="1" si="0"/>
        <v>1</v>
      </c>
      <c r="H54" s="6">
        <v>44979</v>
      </c>
      <c r="J54" s="13">
        <v>44978</v>
      </c>
    </row>
    <row r="55" spans="1:10" x14ac:dyDescent="0.25">
      <c r="A55" s="6">
        <v>44980</v>
      </c>
      <c r="B55" s="5" t="s">
        <v>25</v>
      </c>
      <c r="C55" s="5" t="s">
        <v>34</v>
      </c>
      <c r="D55" s="5" t="s">
        <v>37</v>
      </c>
      <c r="E55" s="7">
        <f t="shared" ca="1" si="0"/>
        <v>112</v>
      </c>
      <c r="F55" s="8">
        <f t="shared" ca="1" si="0"/>
        <v>108</v>
      </c>
      <c r="H55" s="6">
        <v>44980</v>
      </c>
      <c r="J55" s="13">
        <v>44979</v>
      </c>
    </row>
    <row r="56" spans="1:10" x14ac:dyDescent="0.25">
      <c r="A56" s="6">
        <v>44981</v>
      </c>
      <c r="B56" s="5" t="s">
        <v>25</v>
      </c>
      <c r="C56" s="5" t="s">
        <v>34</v>
      </c>
      <c r="D56" s="5" t="s">
        <v>37</v>
      </c>
      <c r="E56" s="7">
        <f t="shared" ca="1" si="0"/>
        <v>0</v>
      </c>
      <c r="F56" s="8">
        <f t="shared" ca="1" si="0"/>
        <v>53</v>
      </c>
      <c r="H56" s="6">
        <v>44981</v>
      </c>
      <c r="J56" s="13">
        <v>44980</v>
      </c>
    </row>
    <row r="57" spans="1:10" x14ac:dyDescent="0.25">
      <c r="A57" s="6">
        <v>44982</v>
      </c>
      <c r="B57" s="5" t="s">
        <v>25</v>
      </c>
      <c r="C57" s="5" t="s">
        <v>34</v>
      </c>
      <c r="D57" s="5" t="s">
        <v>37</v>
      </c>
      <c r="E57" s="7">
        <f t="shared" ca="1" si="0"/>
        <v>23</v>
      </c>
      <c r="F57" s="8">
        <f t="shared" ca="1" si="0"/>
        <v>5</v>
      </c>
      <c r="H57" s="6">
        <v>44982</v>
      </c>
      <c r="J57" s="13">
        <v>44981</v>
      </c>
    </row>
    <row r="58" spans="1:10" x14ac:dyDescent="0.25">
      <c r="A58" s="6">
        <v>44983</v>
      </c>
      <c r="B58" s="5" t="s">
        <v>25</v>
      </c>
      <c r="C58" s="5" t="s">
        <v>34</v>
      </c>
      <c r="D58" s="5" t="s">
        <v>37</v>
      </c>
      <c r="E58" s="7">
        <f t="shared" ca="1" si="0"/>
        <v>42</v>
      </c>
      <c r="F58" s="8">
        <f t="shared" ca="1" si="0"/>
        <v>63</v>
      </c>
      <c r="H58" s="6">
        <v>44983</v>
      </c>
      <c r="J58" s="13">
        <v>44982</v>
      </c>
    </row>
    <row r="59" spans="1:10" x14ac:dyDescent="0.25">
      <c r="A59" s="6">
        <v>44984</v>
      </c>
      <c r="B59" s="5" t="s">
        <v>25</v>
      </c>
      <c r="C59" s="5" t="s">
        <v>34</v>
      </c>
      <c r="D59" s="5" t="s">
        <v>37</v>
      </c>
      <c r="E59" s="7">
        <f t="shared" ca="1" si="0"/>
        <v>57</v>
      </c>
      <c r="F59" s="8">
        <f t="shared" ca="1" si="0"/>
        <v>59</v>
      </c>
      <c r="H59" s="6">
        <v>44984</v>
      </c>
      <c r="J59" s="13">
        <v>44983</v>
      </c>
    </row>
    <row r="60" spans="1:10" x14ac:dyDescent="0.25">
      <c r="A60" s="6">
        <v>44985</v>
      </c>
      <c r="B60" s="5" t="s">
        <v>25</v>
      </c>
      <c r="C60" s="5" t="s">
        <v>34</v>
      </c>
      <c r="D60" s="5" t="s">
        <v>37</v>
      </c>
      <c r="E60" s="7">
        <f t="shared" ca="1" si="0"/>
        <v>89</v>
      </c>
      <c r="F60" s="8">
        <f t="shared" ca="1" si="0"/>
        <v>50</v>
      </c>
      <c r="H60" s="6">
        <v>44985</v>
      </c>
      <c r="J60" s="13">
        <v>44984</v>
      </c>
    </row>
    <row r="61" spans="1:10" x14ac:dyDescent="0.25">
      <c r="A61" s="6">
        <v>44986</v>
      </c>
      <c r="B61" s="5" t="s">
        <v>26</v>
      </c>
      <c r="C61" s="5" t="s">
        <v>34</v>
      </c>
      <c r="D61" s="5" t="s">
        <v>37</v>
      </c>
      <c r="E61" s="7">
        <f t="shared" ca="1" si="0"/>
        <v>35</v>
      </c>
      <c r="F61" s="8">
        <f t="shared" ca="1" si="0"/>
        <v>50</v>
      </c>
      <c r="H61" s="6">
        <v>44986</v>
      </c>
      <c r="J61" s="13">
        <v>44985</v>
      </c>
    </row>
    <row r="62" spans="1:10" x14ac:dyDescent="0.25">
      <c r="A62" s="6">
        <v>44987</v>
      </c>
      <c r="B62" s="5" t="s">
        <v>26</v>
      </c>
      <c r="C62" s="5" t="s">
        <v>34</v>
      </c>
      <c r="D62" s="5" t="s">
        <v>37</v>
      </c>
      <c r="E62" s="7">
        <f t="shared" ca="1" si="0"/>
        <v>11</v>
      </c>
      <c r="F62" s="8">
        <f t="shared" ca="1" si="0"/>
        <v>26</v>
      </c>
      <c r="H62" s="6">
        <v>44987</v>
      </c>
      <c r="J62" s="13">
        <v>44986</v>
      </c>
    </row>
    <row r="63" spans="1:10" x14ac:dyDescent="0.25">
      <c r="A63" s="6">
        <v>44988</v>
      </c>
      <c r="B63" s="5" t="s">
        <v>26</v>
      </c>
      <c r="C63" s="5" t="s">
        <v>34</v>
      </c>
      <c r="D63" s="5" t="s">
        <v>37</v>
      </c>
      <c r="E63" s="7">
        <f t="shared" ca="1" si="0"/>
        <v>73</v>
      </c>
      <c r="F63" s="8">
        <f t="shared" ca="1" si="0"/>
        <v>11</v>
      </c>
      <c r="H63" s="6">
        <v>44988</v>
      </c>
      <c r="J63" s="13">
        <v>44987</v>
      </c>
    </row>
    <row r="64" spans="1:10" x14ac:dyDescent="0.25">
      <c r="A64" s="6">
        <v>44989</v>
      </c>
      <c r="B64" s="5" t="s">
        <v>26</v>
      </c>
      <c r="C64" s="5" t="s">
        <v>34</v>
      </c>
      <c r="D64" s="5" t="s">
        <v>37</v>
      </c>
      <c r="E64" s="7">
        <f t="shared" ca="1" si="0"/>
        <v>103</v>
      </c>
      <c r="F64" s="8">
        <f t="shared" ca="1" si="0"/>
        <v>114</v>
      </c>
      <c r="H64" s="6">
        <v>44989</v>
      </c>
      <c r="J64" s="13">
        <v>44988</v>
      </c>
    </row>
    <row r="65" spans="1:10" x14ac:dyDescent="0.25">
      <c r="A65" s="6">
        <v>44990</v>
      </c>
      <c r="B65" s="5" t="s">
        <v>26</v>
      </c>
      <c r="C65" s="5" t="s">
        <v>34</v>
      </c>
      <c r="D65" s="5" t="s">
        <v>37</v>
      </c>
      <c r="E65" s="7">
        <f t="shared" ca="1" si="0"/>
        <v>110</v>
      </c>
      <c r="F65" s="8">
        <f t="shared" ca="1" si="0"/>
        <v>28</v>
      </c>
      <c r="H65" s="6">
        <v>44990</v>
      </c>
      <c r="J65" s="13">
        <v>44989</v>
      </c>
    </row>
    <row r="66" spans="1:10" x14ac:dyDescent="0.25">
      <c r="A66" s="6">
        <v>44991</v>
      </c>
      <c r="B66" s="5" t="s">
        <v>26</v>
      </c>
      <c r="C66" s="5" t="s">
        <v>34</v>
      </c>
      <c r="D66" s="5" t="s">
        <v>37</v>
      </c>
      <c r="E66" s="7">
        <f t="shared" ca="1" si="0"/>
        <v>87</v>
      </c>
      <c r="F66" s="8">
        <f t="shared" ca="1" si="0"/>
        <v>94</v>
      </c>
      <c r="H66" s="6">
        <v>44991</v>
      </c>
      <c r="J66" s="13">
        <v>44990</v>
      </c>
    </row>
    <row r="67" spans="1:10" x14ac:dyDescent="0.25">
      <c r="A67" s="6">
        <v>44992</v>
      </c>
      <c r="B67" s="5" t="s">
        <v>27</v>
      </c>
      <c r="C67" s="5" t="s">
        <v>34</v>
      </c>
      <c r="D67" s="5" t="s">
        <v>37</v>
      </c>
      <c r="E67" s="7">
        <f t="shared" ref="E67:F90" ca="1" si="1">RANDBETWEEN(0,125)</f>
        <v>58</v>
      </c>
      <c r="F67" s="8">
        <f t="shared" ca="1" si="1"/>
        <v>101</v>
      </c>
      <c r="H67" s="6">
        <v>44992</v>
      </c>
      <c r="J67" s="13">
        <v>44991</v>
      </c>
    </row>
    <row r="68" spans="1:10" x14ac:dyDescent="0.25">
      <c r="A68" s="6">
        <v>44993</v>
      </c>
      <c r="B68" s="5" t="s">
        <v>27</v>
      </c>
      <c r="C68" s="5" t="s">
        <v>34</v>
      </c>
      <c r="D68" s="5" t="s">
        <v>37</v>
      </c>
      <c r="E68" s="7">
        <f t="shared" ca="1" si="1"/>
        <v>105</v>
      </c>
      <c r="F68" s="8">
        <f t="shared" ca="1" si="1"/>
        <v>70</v>
      </c>
      <c r="H68" s="6">
        <v>44993</v>
      </c>
      <c r="J68" s="13">
        <v>44992</v>
      </c>
    </row>
    <row r="69" spans="1:10" x14ac:dyDescent="0.25">
      <c r="A69" s="6">
        <v>44994</v>
      </c>
      <c r="B69" s="5" t="s">
        <v>27</v>
      </c>
      <c r="C69" s="5" t="s">
        <v>34</v>
      </c>
      <c r="D69" s="5" t="s">
        <v>37</v>
      </c>
      <c r="E69" s="7">
        <f t="shared" ca="1" si="1"/>
        <v>107</v>
      </c>
      <c r="F69" s="8">
        <f t="shared" ca="1" si="1"/>
        <v>89</v>
      </c>
      <c r="H69" s="6">
        <v>44994</v>
      </c>
      <c r="J69" s="13">
        <v>44993</v>
      </c>
    </row>
    <row r="70" spans="1:10" x14ac:dyDescent="0.25">
      <c r="A70" s="6">
        <v>44995</v>
      </c>
      <c r="B70" s="5" t="s">
        <v>27</v>
      </c>
      <c r="C70" s="5" t="s">
        <v>35</v>
      </c>
      <c r="D70" s="5" t="s">
        <v>37</v>
      </c>
      <c r="E70" s="7">
        <f t="shared" ca="1" si="1"/>
        <v>107</v>
      </c>
      <c r="F70" s="8">
        <f t="shared" ca="1" si="1"/>
        <v>81</v>
      </c>
      <c r="H70" s="6">
        <v>44995</v>
      </c>
      <c r="J70" s="13">
        <v>44994</v>
      </c>
    </row>
    <row r="71" spans="1:10" x14ac:dyDescent="0.25">
      <c r="A71" s="6">
        <v>44996</v>
      </c>
      <c r="B71" s="5" t="s">
        <v>27</v>
      </c>
      <c r="C71" s="5" t="s">
        <v>35</v>
      </c>
      <c r="D71" s="5" t="s">
        <v>37</v>
      </c>
      <c r="E71" s="7">
        <f t="shared" ca="1" si="1"/>
        <v>47</v>
      </c>
      <c r="F71" s="8">
        <f t="shared" ca="1" si="1"/>
        <v>15</v>
      </c>
      <c r="H71" s="6">
        <v>44996</v>
      </c>
      <c r="J71" s="13">
        <v>44995</v>
      </c>
    </row>
    <row r="72" spans="1:10" x14ac:dyDescent="0.25">
      <c r="A72" s="6">
        <v>44997</v>
      </c>
      <c r="B72" s="5" t="s">
        <v>27</v>
      </c>
      <c r="C72" s="5" t="s">
        <v>35</v>
      </c>
      <c r="D72" s="5" t="s">
        <v>37</v>
      </c>
      <c r="E72" s="7">
        <f t="shared" ca="1" si="1"/>
        <v>20</v>
      </c>
      <c r="F72" s="8">
        <f t="shared" ca="1" si="1"/>
        <v>91</v>
      </c>
      <c r="H72" s="6">
        <v>44997</v>
      </c>
      <c r="J72" s="13">
        <v>44996</v>
      </c>
    </row>
    <row r="73" spans="1:10" x14ac:dyDescent="0.25">
      <c r="A73" s="6">
        <v>44998</v>
      </c>
      <c r="B73" s="5" t="s">
        <v>27</v>
      </c>
      <c r="C73" s="5" t="s">
        <v>35</v>
      </c>
      <c r="D73" s="5" t="s">
        <v>37</v>
      </c>
      <c r="E73" s="7">
        <f t="shared" ca="1" si="1"/>
        <v>6</v>
      </c>
      <c r="F73" s="8">
        <f t="shared" ca="1" si="1"/>
        <v>116</v>
      </c>
      <c r="H73" s="6">
        <v>44998</v>
      </c>
      <c r="J73" s="13">
        <v>44997</v>
      </c>
    </row>
    <row r="74" spans="1:10" x14ac:dyDescent="0.25">
      <c r="A74" s="6">
        <v>44999</v>
      </c>
      <c r="B74" s="5" t="s">
        <v>27</v>
      </c>
      <c r="C74" s="5" t="s">
        <v>35</v>
      </c>
      <c r="D74" s="5" t="s">
        <v>37</v>
      </c>
      <c r="E74" s="7">
        <f t="shared" ca="1" si="1"/>
        <v>78</v>
      </c>
      <c r="F74" s="8">
        <f t="shared" ca="1" si="1"/>
        <v>0</v>
      </c>
      <c r="H74" s="6">
        <v>44999</v>
      </c>
      <c r="J74" s="13">
        <v>44998</v>
      </c>
    </row>
    <row r="75" spans="1:10" x14ac:dyDescent="0.25">
      <c r="A75" s="6">
        <v>45000</v>
      </c>
      <c r="B75" s="5" t="s">
        <v>27</v>
      </c>
      <c r="C75" s="5" t="s">
        <v>35</v>
      </c>
      <c r="D75" s="5" t="s">
        <v>37</v>
      </c>
      <c r="E75" s="7">
        <f t="shared" ca="1" si="1"/>
        <v>34</v>
      </c>
      <c r="F75" s="8">
        <f t="shared" ca="1" si="1"/>
        <v>106</v>
      </c>
      <c r="H75" s="6">
        <v>45000</v>
      </c>
      <c r="J75" s="13">
        <v>44999</v>
      </c>
    </row>
    <row r="76" spans="1:10" x14ac:dyDescent="0.25">
      <c r="A76" s="6">
        <v>45001</v>
      </c>
      <c r="B76" s="5" t="s">
        <v>27</v>
      </c>
      <c r="C76" s="5" t="s">
        <v>35</v>
      </c>
      <c r="D76" s="5" t="s">
        <v>37</v>
      </c>
      <c r="E76" s="7">
        <f t="shared" ca="1" si="1"/>
        <v>18</v>
      </c>
      <c r="F76" s="8">
        <f t="shared" ca="1" si="1"/>
        <v>93</v>
      </c>
      <c r="H76" s="6">
        <v>45001</v>
      </c>
      <c r="J76" s="13">
        <v>45000</v>
      </c>
    </row>
    <row r="77" spans="1:10" x14ac:dyDescent="0.25">
      <c r="A77" s="6">
        <v>45002</v>
      </c>
      <c r="B77" s="5" t="s">
        <v>27</v>
      </c>
      <c r="C77" s="5" t="s">
        <v>35</v>
      </c>
      <c r="D77" s="5" t="s">
        <v>37</v>
      </c>
      <c r="E77" s="7">
        <f t="shared" ca="1" si="1"/>
        <v>57</v>
      </c>
      <c r="F77" s="8">
        <f t="shared" ca="1" si="1"/>
        <v>46</v>
      </c>
      <c r="H77" s="6">
        <v>45002</v>
      </c>
      <c r="J77" s="13">
        <v>45001</v>
      </c>
    </row>
    <row r="78" spans="1:10" x14ac:dyDescent="0.25">
      <c r="A78" s="6">
        <v>45003</v>
      </c>
      <c r="B78" s="5" t="s">
        <v>27</v>
      </c>
      <c r="C78" s="5" t="s">
        <v>35</v>
      </c>
      <c r="D78" s="5" t="s">
        <v>37</v>
      </c>
      <c r="E78" s="7">
        <f t="shared" ca="1" si="1"/>
        <v>36</v>
      </c>
      <c r="F78" s="8">
        <f t="shared" ca="1" si="1"/>
        <v>112</v>
      </c>
      <c r="H78" s="6">
        <v>45003</v>
      </c>
      <c r="J78" s="13">
        <v>45002</v>
      </c>
    </row>
    <row r="79" spans="1:10" x14ac:dyDescent="0.25">
      <c r="A79" s="6">
        <v>45004</v>
      </c>
      <c r="B79" s="5" t="s">
        <v>27</v>
      </c>
      <c r="C79" s="5" t="s">
        <v>36</v>
      </c>
      <c r="D79" s="5" t="s">
        <v>37</v>
      </c>
      <c r="E79" s="7">
        <f t="shared" ca="1" si="1"/>
        <v>115</v>
      </c>
      <c r="F79" s="8">
        <f t="shared" ca="1" si="1"/>
        <v>69</v>
      </c>
      <c r="H79" s="6">
        <v>45004</v>
      </c>
      <c r="J79" s="13">
        <v>45003</v>
      </c>
    </row>
    <row r="80" spans="1:10" x14ac:dyDescent="0.25">
      <c r="A80" s="6">
        <v>45005</v>
      </c>
      <c r="B80" s="5" t="s">
        <v>27</v>
      </c>
      <c r="C80" s="5" t="s">
        <v>36</v>
      </c>
      <c r="D80" s="5" t="s">
        <v>37</v>
      </c>
      <c r="E80" s="7">
        <f t="shared" ca="1" si="1"/>
        <v>91</v>
      </c>
      <c r="F80" s="8">
        <f t="shared" ca="1" si="1"/>
        <v>16</v>
      </c>
      <c r="H80" s="6">
        <v>45005</v>
      </c>
      <c r="J80" s="13">
        <v>45004</v>
      </c>
    </row>
    <row r="81" spans="1:10" x14ac:dyDescent="0.25">
      <c r="A81" s="6">
        <v>45006</v>
      </c>
      <c r="B81" s="5" t="s">
        <v>27</v>
      </c>
      <c r="C81" s="5" t="s">
        <v>36</v>
      </c>
      <c r="D81" s="5" t="s">
        <v>37</v>
      </c>
      <c r="E81" s="7">
        <f t="shared" ca="1" si="1"/>
        <v>3</v>
      </c>
      <c r="F81" s="8">
        <f t="shared" ca="1" si="1"/>
        <v>39</v>
      </c>
      <c r="H81" s="6">
        <v>45006</v>
      </c>
      <c r="J81" s="13">
        <v>45005</v>
      </c>
    </row>
    <row r="82" spans="1:10" x14ac:dyDescent="0.25">
      <c r="A82" s="6">
        <v>45007</v>
      </c>
      <c r="B82" s="5" t="s">
        <v>27</v>
      </c>
      <c r="C82" s="5" t="s">
        <v>36</v>
      </c>
      <c r="D82" s="5" t="s">
        <v>37</v>
      </c>
      <c r="E82" s="7">
        <f t="shared" ca="1" si="1"/>
        <v>85</v>
      </c>
      <c r="F82" s="8">
        <f t="shared" ca="1" si="1"/>
        <v>41</v>
      </c>
      <c r="H82" s="6">
        <v>45007</v>
      </c>
      <c r="J82" s="13">
        <v>45006</v>
      </c>
    </row>
    <row r="83" spans="1:10" x14ac:dyDescent="0.25">
      <c r="A83" s="6">
        <v>45008</v>
      </c>
      <c r="B83" s="5" t="s">
        <v>27</v>
      </c>
      <c r="C83" s="5" t="s">
        <v>36</v>
      </c>
      <c r="D83" s="5" t="s">
        <v>37</v>
      </c>
      <c r="E83" s="7">
        <f t="shared" ca="1" si="1"/>
        <v>93</v>
      </c>
      <c r="F83" s="8">
        <f t="shared" ca="1" si="1"/>
        <v>95</v>
      </c>
      <c r="H83" s="6">
        <v>45008</v>
      </c>
      <c r="J83" s="13">
        <v>45007</v>
      </c>
    </row>
    <row r="84" spans="1:10" x14ac:dyDescent="0.25">
      <c r="A84" s="6">
        <v>45009</v>
      </c>
      <c r="B84" s="5" t="s">
        <v>27</v>
      </c>
      <c r="C84" s="5" t="s">
        <v>36</v>
      </c>
      <c r="D84" s="5" t="s">
        <v>37</v>
      </c>
      <c r="E84" s="7">
        <f t="shared" ca="1" si="1"/>
        <v>28</v>
      </c>
      <c r="F84" s="8">
        <f t="shared" ca="1" si="1"/>
        <v>110</v>
      </c>
      <c r="H84" s="6">
        <v>45009</v>
      </c>
      <c r="J84" s="13">
        <v>45008</v>
      </c>
    </row>
    <row r="85" spans="1:10" x14ac:dyDescent="0.25">
      <c r="A85" s="6">
        <v>45010</v>
      </c>
      <c r="B85" s="5" t="s">
        <v>27</v>
      </c>
      <c r="C85" s="5" t="s">
        <v>36</v>
      </c>
      <c r="D85" s="5" t="s">
        <v>38</v>
      </c>
      <c r="E85" s="7">
        <f t="shared" ca="1" si="1"/>
        <v>64</v>
      </c>
      <c r="F85" s="8">
        <f t="shared" ca="1" si="1"/>
        <v>70</v>
      </c>
      <c r="H85" s="6">
        <v>45010</v>
      </c>
      <c r="J85" s="13">
        <v>45009</v>
      </c>
    </row>
    <row r="86" spans="1:10" x14ac:dyDescent="0.25">
      <c r="A86" s="6">
        <v>45011</v>
      </c>
      <c r="B86" s="5" t="s">
        <v>27</v>
      </c>
      <c r="C86" s="5" t="s">
        <v>36</v>
      </c>
      <c r="D86" s="5" t="s">
        <v>38</v>
      </c>
      <c r="E86" s="7">
        <f t="shared" ca="1" si="1"/>
        <v>101</v>
      </c>
      <c r="F86" s="8">
        <f t="shared" ca="1" si="1"/>
        <v>101</v>
      </c>
      <c r="H86" s="6">
        <v>45011</v>
      </c>
      <c r="J86" s="13">
        <v>45010</v>
      </c>
    </row>
    <row r="87" spans="1:10" x14ac:dyDescent="0.25">
      <c r="A87" s="6">
        <v>45012</v>
      </c>
      <c r="B87" s="5" t="s">
        <v>28</v>
      </c>
      <c r="C87" s="5" t="s">
        <v>36</v>
      </c>
      <c r="D87" s="5" t="s">
        <v>38</v>
      </c>
      <c r="E87" s="7">
        <f t="shared" ca="1" si="1"/>
        <v>76</v>
      </c>
      <c r="F87" s="8">
        <f t="shared" ca="1" si="1"/>
        <v>68</v>
      </c>
      <c r="H87" s="6">
        <v>45012</v>
      </c>
      <c r="J87" s="13">
        <v>45011</v>
      </c>
    </row>
    <row r="88" spans="1:10" x14ac:dyDescent="0.25">
      <c r="A88" s="6">
        <v>45013</v>
      </c>
      <c r="B88" s="5" t="s">
        <v>28</v>
      </c>
      <c r="C88" s="5" t="s">
        <v>36</v>
      </c>
      <c r="D88" s="5" t="s">
        <v>38</v>
      </c>
      <c r="E88" s="7">
        <f t="shared" ca="1" si="1"/>
        <v>28</v>
      </c>
      <c r="F88" s="8">
        <f t="shared" ca="1" si="1"/>
        <v>0</v>
      </c>
      <c r="H88" s="6">
        <v>45013</v>
      </c>
      <c r="J88" s="13">
        <v>45012</v>
      </c>
    </row>
    <row r="89" spans="1:10" x14ac:dyDescent="0.25">
      <c r="A89" s="6">
        <v>45014</v>
      </c>
      <c r="B89" s="5" t="s">
        <v>28</v>
      </c>
      <c r="C89" s="5" t="s">
        <v>36</v>
      </c>
      <c r="D89" s="5" t="s">
        <v>38</v>
      </c>
      <c r="E89" s="7">
        <f t="shared" ca="1" si="1"/>
        <v>114</v>
      </c>
      <c r="F89" s="8">
        <f t="shared" ca="1" si="1"/>
        <v>2</v>
      </c>
      <c r="H89" s="6">
        <v>45014</v>
      </c>
      <c r="J89" s="13">
        <v>45013</v>
      </c>
    </row>
    <row r="90" spans="1:10" x14ac:dyDescent="0.25">
      <c r="A90" s="6">
        <v>45015</v>
      </c>
      <c r="B90" s="5" t="s">
        <v>28</v>
      </c>
      <c r="C90" s="5" t="s">
        <v>36</v>
      </c>
      <c r="D90" s="5" t="s">
        <v>38</v>
      </c>
      <c r="E90" s="7">
        <f t="shared" ca="1" si="1"/>
        <v>55</v>
      </c>
      <c r="F90" s="8">
        <f t="shared" ca="1" si="1"/>
        <v>22</v>
      </c>
      <c r="H90" s="6">
        <v>45015</v>
      </c>
      <c r="J90" s="13">
        <v>45014</v>
      </c>
    </row>
    <row r="91" spans="1:10" x14ac:dyDescent="0.25">
      <c r="J91" s="13">
        <v>45015</v>
      </c>
    </row>
  </sheetData>
  <autoFilter ref="A1:F90" xr:uid="{698D62F2-3329-4943-BEFE-A0FC66B70D7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545D-1917-4884-AE6A-EAA3FF336928}">
  <dimension ref="A1:J16"/>
  <sheetViews>
    <sheetView workbookViewId="0">
      <selection activeCell="K39" sqref="K38:K39"/>
    </sheetView>
  </sheetViews>
  <sheetFormatPr baseColWidth="10" defaultRowHeight="15" x14ac:dyDescent="0.25"/>
  <cols>
    <col min="2" max="2" width="11.85546875" bestFit="1" customWidth="1"/>
    <col min="3" max="3" width="12.85546875" customWidth="1"/>
    <col min="5" max="5" width="11.42578125" customWidth="1"/>
  </cols>
  <sheetData>
    <row r="1" spans="1:10" x14ac:dyDescent="0.25">
      <c r="A1" t="s">
        <v>42</v>
      </c>
    </row>
    <row r="2" spans="1:10" x14ac:dyDescent="0.25">
      <c r="A2" s="11">
        <v>5</v>
      </c>
      <c r="B2" s="10" t="str">
        <f>IF(A2&gt;=5,"Aprobado","Suspendido")</f>
        <v>Aprobado</v>
      </c>
      <c r="C2" t="str" cm="1">
        <f t="array" ref="C2">_xlfn.IFS(A2&gt;=9,"Sobresaliente",A2&gt;=7,"Notable",A2 &gt;= 6,"Bien",A2 &gt;= 5,"Suficiente",A2 &lt;= 4,"Insuficiente")</f>
        <v>Suficiente</v>
      </c>
    </row>
    <row r="3" spans="1:10" x14ac:dyDescent="0.25">
      <c r="A3" s="11">
        <v>2</v>
      </c>
      <c r="B3" s="12" t="str">
        <f>IF(A3&gt;=5,"Aprobado","Suspendido")</f>
        <v>Suspendido</v>
      </c>
      <c r="C3" t="str" cm="1">
        <f t="array" ref="C3">_xlfn.IFS(A3&gt;=9,"Sobresaliente",A3&gt;=7,"Notable",A3 &gt;= 6,"Bien",A3 &gt;= 5,"Suficiente",A3 &lt;= 4,"Insuficiente")</f>
        <v>Insuficiente</v>
      </c>
    </row>
    <row r="4" spans="1:10" x14ac:dyDescent="0.25">
      <c r="A4" s="11">
        <v>4</v>
      </c>
      <c r="B4" s="12" t="str">
        <f>IF(A4&gt;=5,"Aprobado","Suspendido")</f>
        <v>Suspendido</v>
      </c>
      <c r="C4" t="str" cm="1">
        <f t="array" ref="C4">_xlfn.IFS(A4&gt;=9,"Sobresaliente",A4&gt;=7,"Notable",A4 &gt;= 6,"Bien",A4 &gt;= 5,"Suficiente",A4 &lt;= 4,"Insuficiente")</f>
        <v>Insuficiente</v>
      </c>
    </row>
    <row r="5" spans="1:10" x14ac:dyDescent="0.25">
      <c r="A5" s="11">
        <v>8</v>
      </c>
      <c r="B5" s="10" t="str">
        <f>IF(A5&gt;=5,"Aprobado","Suspendido")</f>
        <v>Aprobado</v>
      </c>
      <c r="C5" t="str" cm="1">
        <f t="array" ref="C5">_xlfn.IFS(A5&gt;=9,"Sobresaliente",A5&gt;=7,"Notable",A5 &gt;= 6,"Bien",A5 &gt;= 5,"Suficiente",A5 &lt;= 4,"Insuficiente")</f>
        <v>Notable</v>
      </c>
    </row>
    <row r="6" spans="1:10" x14ac:dyDescent="0.25">
      <c r="A6" s="11">
        <v>9</v>
      </c>
      <c r="B6" s="10" t="str">
        <f>IF(A6&gt;=5,"Aprobado","Suspendido")</f>
        <v>Aprobado</v>
      </c>
      <c r="C6" t="str" cm="1">
        <f t="array" ref="C6">_xlfn.IFS(A6&gt;=9,"Sobresaliente",A6&gt;=7,"Notable",A6 &gt;= 6,"Bien",A6 &gt;= 5,"Suficiente",A6 &lt;= 4,"Insuficiente")</f>
        <v>Sobresaliente</v>
      </c>
    </row>
    <row r="7" spans="1:10" x14ac:dyDescent="0.25">
      <c r="A7" s="11">
        <v>6</v>
      </c>
      <c r="B7" s="10" t="str">
        <f>IF(A7&gt;=5,"Aprobado","Suspendido")</f>
        <v>Aprobado</v>
      </c>
      <c r="C7" t="str" cm="1">
        <f t="array" ref="C7">_xlfn.IFS(A7&gt;=9,"Sobresaliente",A7&gt;=7,"Notable",A7 &gt;= 6,"Bien",A7 &gt;= 5,"Suficiente",A7 &lt;= 4,"Insuficiente")</f>
        <v>Bien</v>
      </c>
    </row>
    <row r="8" spans="1:10" x14ac:dyDescent="0.25">
      <c r="B8" s="9" t="str">
        <f ca="1">_xlfn.FORMULATEXT(B2)</f>
        <v>=SI(A2&gt;=5;"Aprobado";"Suspendido")</v>
      </c>
      <c r="C8" s="9"/>
      <c r="D8" s="9"/>
    </row>
    <row r="9" spans="1:10" x14ac:dyDescent="0.25">
      <c r="B9" s="9" t="str">
        <f ca="1">_xlfn.FORMULATEXT(C2)</f>
        <v>=SI.CONJUNTO(A2&gt;=9;"Sobresaliente";A2&gt;=7;"Notable";A2 &gt;= 6;"Bien";A2 &gt;= 5;"Suficiente";A2 &lt;= 4;"Insuficiente")</v>
      </c>
      <c r="C9" s="9"/>
      <c r="D9" s="9"/>
      <c r="E9" s="9"/>
      <c r="F9" s="9"/>
      <c r="G9" s="9"/>
      <c r="H9" s="9"/>
      <c r="I9" s="9"/>
      <c r="J9" s="9"/>
    </row>
    <row r="12" spans="1:10" x14ac:dyDescent="0.25">
      <c r="A12">
        <v>545</v>
      </c>
      <c r="C12" s="9">
        <f>IF(ISNUMBER(A12),A12/7,"NO ES UN NÚMERO")</f>
        <v>77.857142857142861</v>
      </c>
      <c r="D12" s="9"/>
    </row>
    <row r="14" spans="1:10" x14ac:dyDescent="0.25">
      <c r="E14" t="s">
        <v>41</v>
      </c>
    </row>
    <row r="15" spans="1:10" x14ac:dyDescent="0.25">
      <c r="A15">
        <v>15</v>
      </c>
      <c r="B15" t="str">
        <f>IFERROR(A15/A16,"")</f>
        <v/>
      </c>
    </row>
    <row r="16" spans="1:10" x14ac:dyDescent="0.25">
      <c r="A16">
        <v>0</v>
      </c>
    </row>
  </sheetData>
  <mergeCells count="3">
    <mergeCell ref="B8:D8"/>
    <mergeCell ref="B9:J9"/>
    <mergeCell ref="C12:D12"/>
  </mergeCells>
  <conditionalFormatting sqref="C2:C7">
    <cfRule type="expression" dxfId="1" priority="1">
      <formula>A2&lt;5</formula>
    </cfRule>
    <cfRule type="expression" dxfId="0" priority="2">
      <formula>A2&gt;=5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8ED0-B849-45CA-91EB-0D62ECCFB399}">
  <dimension ref="A1:D15"/>
  <sheetViews>
    <sheetView zoomScaleNormal="100" workbookViewId="0">
      <selection activeCell="D1" sqref="D1:D15"/>
    </sheetView>
  </sheetViews>
  <sheetFormatPr baseColWidth="10" defaultRowHeight="15" x14ac:dyDescent="0.25"/>
  <cols>
    <col min="4" max="4" width="11.85546875" bestFit="1" customWidth="1"/>
  </cols>
  <sheetData>
    <row r="1" spans="1:4" x14ac:dyDescent="0.25">
      <c r="A1" s="13">
        <v>45231</v>
      </c>
      <c r="B1">
        <f>WEEKDAY(A1,2)</f>
        <v>3</v>
      </c>
      <c r="C1" t="str">
        <f>CHOOSE(WEEKDAY(A1,2),"Lunes","Martes","Miércoles","Jueves","Viernes","Sábado","Domingo")</f>
        <v>Miércoles</v>
      </c>
      <c r="D1" t="str" cm="1">
        <f t="array" ref="D1">_xlfn.SWITCH(WEEKDAY(A1,2),1,"Lunes",2,"Martes",3,"Miércoles",4,"Jueves",5,"Viernes",6,"Sábado",7,"Domingo")</f>
        <v>Miércoles</v>
      </c>
    </row>
    <row r="2" spans="1:4" x14ac:dyDescent="0.25">
      <c r="A2" s="13">
        <v>45232</v>
      </c>
      <c r="B2">
        <f>WEEKDAY(A2,2)</f>
        <v>4</v>
      </c>
      <c r="C2" t="str">
        <f>CHOOSE(WEEKDAY(A2,2),"Lunes","Martes","Miércoles","Jueves","Viernes","Sábado","Domingo")</f>
        <v>Jueves</v>
      </c>
      <c r="D2" t="str" cm="1">
        <f t="array" ref="D2">_xlfn.SWITCH(WEEKDAY(A2,2),1,"Lunes",2,"Martes",3,"Miércoles",4,"Jueves",5,"Viernes",6,"Sábado",7,"Domingo")</f>
        <v>Jueves</v>
      </c>
    </row>
    <row r="3" spans="1:4" x14ac:dyDescent="0.25">
      <c r="A3" s="13">
        <v>45233</v>
      </c>
      <c r="B3">
        <f>WEEKDAY(A3,2)</f>
        <v>5</v>
      </c>
      <c r="C3" t="str">
        <f>CHOOSE(WEEKDAY(A3,2),"Lunes","Martes","Miércoles","Jueves","Viernes","Sábado","Domingo")</f>
        <v>Viernes</v>
      </c>
      <c r="D3" t="str" cm="1">
        <f t="array" ref="D3">_xlfn.SWITCH(WEEKDAY(A3,2),1,"Lunes",2,"Martes",3,"Miércoles",4,"Jueves",5,"Viernes",6,"Sábado",7,"Domingo")</f>
        <v>Viernes</v>
      </c>
    </row>
    <row r="4" spans="1:4" x14ac:dyDescent="0.25">
      <c r="A4" s="13">
        <v>45234</v>
      </c>
      <c r="B4">
        <f>WEEKDAY(A4,2)</f>
        <v>6</v>
      </c>
      <c r="C4" t="str">
        <f>CHOOSE(WEEKDAY(A4,2),"Lunes","Martes","Miércoles","Jueves","Viernes","Sábado","Domingo")</f>
        <v>Sábado</v>
      </c>
      <c r="D4" t="str" cm="1">
        <f t="array" ref="D4">_xlfn.SWITCH(WEEKDAY(A4,2),1,"Lunes",2,"Martes",3,"Miércoles",4,"Jueves",5,"Viernes",6,"Sábado",7,"Domingo")</f>
        <v>Sábado</v>
      </c>
    </row>
    <row r="5" spans="1:4" x14ac:dyDescent="0.25">
      <c r="A5" s="13">
        <v>45235</v>
      </c>
      <c r="B5">
        <f>WEEKDAY(A5,2)</f>
        <v>7</v>
      </c>
      <c r="C5" t="str">
        <f>CHOOSE(WEEKDAY(A5,2),"Lunes","Martes","Miércoles","Jueves","Viernes","Sábado","Domingo")</f>
        <v>Domingo</v>
      </c>
      <c r="D5" t="str" cm="1">
        <f t="array" ref="D5">_xlfn.SWITCH(WEEKDAY(A5,2),1,"Lunes",2,"Martes",3,"Miércoles",4,"Jueves",5,"Viernes",6,"Sábado",7,"Domingo")</f>
        <v>Domingo</v>
      </c>
    </row>
    <row r="6" spans="1:4" x14ac:dyDescent="0.25">
      <c r="A6" s="13">
        <v>45236</v>
      </c>
      <c r="B6">
        <f>WEEKDAY(A6,2)</f>
        <v>1</v>
      </c>
      <c r="C6" t="str">
        <f>CHOOSE(WEEKDAY(A6,2),"Lunes","Martes","Miércoles","Jueves","Viernes","Sábado","Domingo")</f>
        <v>Lunes</v>
      </c>
      <c r="D6" t="str" cm="1">
        <f t="array" ref="D6">_xlfn.SWITCH(WEEKDAY(A6,2),1,"Lunes",2,"Martes",3,"Miércoles",4,"Jueves",5,"Viernes",6,"Sábado",7,"Domingo")</f>
        <v>Lunes</v>
      </c>
    </row>
    <row r="7" spans="1:4" x14ac:dyDescent="0.25">
      <c r="A7" s="13">
        <v>45237</v>
      </c>
      <c r="B7">
        <f>WEEKDAY(A7,2)</f>
        <v>2</v>
      </c>
      <c r="C7" t="str">
        <f>CHOOSE(WEEKDAY(A7,2),"Lunes","Martes","Miércoles","Jueves","Viernes","Sábado","Domingo")</f>
        <v>Martes</v>
      </c>
      <c r="D7" t="str" cm="1">
        <f t="array" ref="D7">_xlfn.SWITCH(WEEKDAY(A7,2),1,"Lunes",2,"Martes",3,"Miércoles",4,"Jueves",5,"Viernes",6,"Sábado",7,"Domingo")</f>
        <v>Martes</v>
      </c>
    </row>
    <row r="8" spans="1:4" x14ac:dyDescent="0.25">
      <c r="A8" s="13">
        <v>45238</v>
      </c>
      <c r="B8">
        <f>WEEKDAY(A8,2)</f>
        <v>3</v>
      </c>
      <c r="C8" t="str">
        <f>CHOOSE(WEEKDAY(A8,2),"Lunes","Martes","Miércoles","Jueves","Viernes","Sábado","Domingo")</f>
        <v>Miércoles</v>
      </c>
      <c r="D8" t="str" cm="1">
        <f t="array" ref="D8">_xlfn.SWITCH(WEEKDAY(A8,2),1,"Lunes",2,"Martes",3,"Miércoles",4,"Jueves",5,"Viernes",6,"Sábado",7,"Domingo")</f>
        <v>Miércoles</v>
      </c>
    </row>
    <row r="9" spans="1:4" x14ac:dyDescent="0.25">
      <c r="A9" s="13">
        <v>45239</v>
      </c>
      <c r="B9">
        <f>WEEKDAY(A9,2)</f>
        <v>4</v>
      </c>
      <c r="C9" t="str">
        <f>CHOOSE(WEEKDAY(A9,2),"Lunes","Martes","Miércoles","Jueves","Viernes","Sábado","Domingo")</f>
        <v>Jueves</v>
      </c>
      <c r="D9" t="str" cm="1">
        <f t="array" ref="D9">_xlfn.SWITCH(WEEKDAY(A9,2),1,"Lunes",2,"Martes",3,"Miércoles",4,"Jueves",5,"Viernes",6,"Sábado",7,"Domingo")</f>
        <v>Jueves</v>
      </c>
    </row>
    <row r="10" spans="1:4" x14ac:dyDescent="0.25">
      <c r="A10" s="13">
        <v>45240</v>
      </c>
      <c r="B10">
        <f>WEEKDAY(A10,2)</f>
        <v>5</v>
      </c>
      <c r="C10" t="str">
        <f>CHOOSE(WEEKDAY(A10,2),"Lunes","Martes","Miércoles","Jueves","Viernes","Sábado","Domingo")</f>
        <v>Viernes</v>
      </c>
      <c r="D10" t="str" cm="1">
        <f t="array" ref="D10">_xlfn.SWITCH(WEEKDAY(A10,2),1,"Lunes",2,"Martes",3,"Miércoles",4,"Jueves",5,"Viernes",6,"Sábado",7,"Domingo")</f>
        <v>Viernes</v>
      </c>
    </row>
    <row r="11" spans="1:4" x14ac:dyDescent="0.25">
      <c r="A11" s="13">
        <v>45241</v>
      </c>
      <c r="B11">
        <f>WEEKDAY(A11,2)</f>
        <v>6</v>
      </c>
      <c r="C11" t="str">
        <f>CHOOSE(WEEKDAY(A11,2),"Lunes","Martes","Miércoles","Jueves","Viernes","Sábado","Domingo")</f>
        <v>Sábado</v>
      </c>
      <c r="D11" t="str" cm="1">
        <f t="array" ref="D11">_xlfn.SWITCH(WEEKDAY(A11,2),1,"Lunes",2,"Martes",3,"Miércoles",4,"Jueves",5,"Viernes",6,"Sábado",7,"Domingo")</f>
        <v>Sábado</v>
      </c>
    </row>
    <row r="12" spans="1:4" x14ac:dyDescent="0.25">
      <c r="A12" s="13">
        <v>45242</v>
      </c>
      <c r="B12">
        <f>WEEKDAY(A12,2)</f>
        <v>7</v>
      </c>
      <c r="C12" t="str">
        <f>CHOOSE(WEEKDAY(A12,2),"Lunes","Martes","Miércoles","Jueves","Viernes","Sábado","Domingo")</f>
        <v>Domingo</v>
      </c>
      <c r="D12" t="str" cm="1">
        <f t="array" ref="D12">_xlfn.SWITCH(WEEKDAY(A12,2),1,"Lunes",2,"Martes",3,"Miércoles",4,"Jueves",5,"Viernes",6,"Sábado",7,"Domingo")</f>
        <v>Domingo</v>
      </c>
    </row>
    <row r="13" spans="1:4" x14ac:dyDescent="0.25">
      <c r="A13" s="13">
        <v>45243</v>
      </c>
      <c r="B13">
        <f>WEEKDAY(A13,2)</f>
        <v>1</v>
      </c>
      <c r="C13" t="str">
        <f>CHOOSE(WEEKDAY(A13,2),"Lunes","Martes","Miércoles","Jueves","Viernes","Sábado","Domingo")</f>
        <v>Lunes</v>
      </c>
      <c r="D13" t="str" cm="1">
        <f t="array" ref="D13">_xlfn.SWITCH(WEEKDAY(A13,2),1,"Lunes",2,"Martes",3,"Miércoles",4,"Jueves",5,"Viernes",6,"Sábado",7,"Domingo")</f>
        <v>Lunes</v>
      </c>
    </row>
    <row r="14" spans="1:4" x14ac:dyDescent="0.25">
      <c r="A14" s="13">
        <v>45244</v>
      </c>
      <c r="B14">
        <f>WEEKDAY(A14,2)</f>
        <v>2</v>
      </c>
      <c r="C14" t="str">
        <f>CHOOSE(WEEKDAY(A14,2),"Lunes","Martes","Miércoles","Jueves","Viernes","Sábado","Domingo")</f>
        <v>Martes</v>
      </c>
      <c r="D14" t="str" cm="1">
        <f t="array" ref="D14">_xlfn.SWITCH(WEEKDAY(A14,2),1,"Lunes",2,"Martes",3,"Miércoles",4,"Jueves",5,"Viernes",6,"Sábado",7,"Domingo")</f>
        <v>Martes</v>
      </c>
    </row>
    <row r="15" spans="1:4" x14ac:dyDescent="0.25">
      <c r="A15" s="13">
        <v>45245</v>
      </c>
      <c r="B15">
        <f>WEEKDAY(A15,2)</f>
        <v>3</v>
      </c>
      <c r="C15" t="str">
        <f>CHOOSE(WEEKDAY(A15,2),"Lunes","Martes","Miércoles","Jueves","Viernes","Sábado","Domingo")</f>
        <v>Miércoles</v>
      </c>
      <c r="D15" t="str" cm="1">
        <f t="array" ref="D15">_xlfn.SWITCH(WEEKDAY(A15,2),1,"Lunes",2,"Martes",3,"Miércoles",4,"Jueves",5,"Viernes",6,"Sábado",7,"Domingo")</f>
        <v>Miércoles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7596-189E-4BF2-99EF-F50FBA2CD081}">
  <sheetPr>
    <tabColor theme="5"/>
  </sheetPr>
  <dimension ref="A7:F17"/>
  <sheetViews>
    <sheetView workbookViewId="0">
      <selection activeCell="A10" sqref="A10"/>
    </sheetView>
  </sheetViews>
  <sheetFormatPr baseColWidth="10" defaultRowHeight="15" x14ac:dyDescent="0.25"/>
  <cols>
    <col min="1" max="2" width="25.7109375" customWidth="1"/>
    <col min="6" max="6" width="12" bestFit="1" customWidth="1"/>
  </cols>
  <sheetData>
    <row r="7" spans="1:6" x14ac:dyDescent="0.25">
      <c r="A7" s="14" t="s">
        <v>19</v>
      </c>
      <c r="B7" s="14" t="s">
        <v>43</v>
      </c>
      <c r="E7" t="str" cm="1">
        <f t="array" ref="E7:E15">_xlfn.SORTBY(A8:A16,B8:B16)</f>
        <v>Julio José</v>
      </c>
      <c r="F7" s="15" cm="1">
        <f t="array" ref="F7:F15">_xlfn.SORTBY(B8:B16,B8:B16)</f>
        <v>20318.509999999998</v>
      </c>
    </row>
    <row r="8" spans="1:6" x14ac:dyDescent="0.25">
      <c r="A8" t="s">
        <v>30</v>
      </c>
      <c r="B8" s="15">
        <v>93435.839999999997</v>
      </c>
      <c r="E8" t="str">
        <v>Ramón</v>
      </c>
      <c r="F8">
        <v>29461.21</v>
      </c>
    </row>
    <row r="9" spans="1:6" x14ac:dyDescent="0.25">
      <c r="A9" t="s">
        <v>52</v>
      </c>
      <c r="B9" s="15">
        <v>69985.88</v>
      </c>
      <c r="E9" t="str">
        <v>Roberto</v>
      </c>
      <c r="F9">
        <v>30986.06</v>
      </c>
    </row>
    <row r="10" spans="1:6" x14ac:dyDescent="0.25">
      <c r="A10" t="s">
        <v>44</v>
      </c>
      <c r="B10" s="15">
        <v>82432.84</v>
      </c>
      <c r="E10" t="str">
        <v>Carmen</v>
      </c>
      <c r="F10">
        <v>52532.39</v>
      </c>
    </row>
    <row r="11" spans="1:6" x14ac:dyDescent="0.25">
      <c r="A11" t="s">
        <v>45</v>
      </c>
      <c r="B11" s="15">
        <v>103263.97</v>
      </c>
      <c r="E11" t="str">
        <v>Mariana</v>
      </c>
      <c r="F11">
        <v>57438.07</v>
      </c>
    </row>
    <row r="12" spans="1:6" x14ac:dyDescent="0.25">
      <c r="A12" t="s">
        <v>46</v>
      </c>
      <c r="B12" s="15">
        <v>20318.509999999998</v>
      </c>
      <c r="E12" t="str">
        <v>Carlos</v>
      </c>
      <c r="F12">
        <v>69985.88</v>
      </c>
    </row>
    <row r="13" spans="1:6" x14ac:dyDescent="0.25">
      <c r="A13" t="s">
        <v>47</v>
      </c>
      <c r="B13" s="15">
        <v>30986.06</v>
      </c>
      <c r="E13" t="str">
        <v>Guadalupe</v>
      </c>
      <c r="F13">
        <v>82432.84</v>
      </c>
    </row>
    <row r="14" spans="1:6" x14ac:dyDescent="0.25">
      <c r="A14" t="s">
        <v>48</v>
      </c>
      <c r="B14" s="15">
        <v>52532.39</v>
      </c>
      <c r="E14" t="str">
        <v>María</v>
      </c>
      <c r="F14">
        <v>93435.839999999997</v>
      </c>
    </row>
    <row r="15" spans="1:6" x14ac:dyDescent="0.25">
      <c r="A15" t="s">
        <v>49</v>
      </c>
      <c r="B15" s="15">
        <v>57438.07</v>
      </c>
      <c r="E15" t="str">
        <v>Margarita</v>
      </c>
      <c r="F15">
        <v>103263.97</v>
      </c>
    </row>
    <row r="16" spans="1:6" x14ac:dyDescent="0.25">
      <c r="A16" t="s">
        <v>50</v>
      </c>
      <c r="B16" s="15">
        <v>29461.21</v>
      </c>
    </row>
    <row r="17" spans="1:2" x14ac:dyDescent="0.25">
      <c r="A17" s="14" t="s">
        <v>51</v>
      </c>
      <c r="B17" s="16">
        <f>SUM(B8:B16)</f>
        <v>539854.77</v>
      </c>
    </row>
  </sheetData>
  <autoFilter ref="A7:B17" xr:uid="{7DE67596-189E-4BF2-99EF-F50FBA2CD081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64EF-1E79-48B5-AA4E-363D0B24C3BE}">
  <dimension ref="A1:D4"/>
  <sheetViews>
    <sheetView workbookViewId="0">
      <selection activeCell="F6" sqref="F6"/>
    </sheetView>
  </sheetViews>
  <sheetFormatPr baseColWidth="10" defaultRowHeight="15" x14ac:dyDescent="0.25"/>
  <cols>
    <col min="4" max="4" width="21.5703125" customWidth="1"/>
  </cols>
  <sheetData>
    <row r="1" spans="1:4" x14ac:dyDescent="0.25">
      <c r="A1" t="s">
        <v>13</v>
      </c>
      <c r="B1" t="s">
        <v>53</v>
      </c>
      <c r="C1" t="s">
        <v>54</v>
      </c>
      <c r="D1" t="str">
        <f>_xlfn.TEXTJOIN(" ",TRUE,A1,B1,C2)</f>
        <v>JUAN GOMEZ PÁEZ</v>
      </c>
    </row>
    <row r="2" spans="1:4" x14ac:dyDescent="0.25">
      <c r="A2" t="s">
        <v>55</v>
      </c>
      <c r="C2" t="s">
        <v>56</v>
      </c>
      <c r="D2" t="str">
        <f t="shared" ref="D2:D4" si="0">_xlfn.TEXTJOIN(" ",TRUE,A2,B2,C3)</f>
        <v>ROSA GARCÍA</v>
      </c>
    </row>
    <row r="3" spans="1:4" x14ac:dyDescent="0.25">
      <c r="A3" t="s">
        <v>57</v>
      </c>
      <c r="B3" t="s">
        <v>58</v>
      </c>
      <c r="C3" t="s">
        <v>59</v>
      </c>
      <c r="D3" t="str">
        <f t="shared" si="0"/>
        <v>JOSÉ LUÍS PÉREZ LÓPEZ</v>
      </c>
    </row>
    <row r="4" spans="1:4" x14ac:dyDescent="0.25">
      <c r="A4" t="s">
        <v>15</v>
      </c>
      <c r="B4" t="s">
        <v>60</v>
      </c>
      <c r="C4" t="s">
        <v>61</v>
      </c>
      <c r="D4" t="str">
        <f t="shared" si="0"/>
        <v>ANA DE LA ROSA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1AFC-F6A8-4462-910A-5503E8B7087E}">
  <dimension ref="A1:F10"/>
  <sheetViews>
    <sheetView workbookViewId="0">
      <selection activeCell="I4" sqref="I4"/>
    </sheetView>
  </sheetViews>
  <sheetFormatPr baseColWidth="10" defaultRowHeight="15" x14ac:dyDescent="0.25"/>
  <sheetData>
    <row r="1" spans="1:6" x14ac:dyDescent="0.25">
      <c r="A1" s="17">
        <v>12.45</v>
      </c>
      <c r="B1">
        <f>MROUND(A1,3)</f>
        <v>12</v>
      </c>
      <c r="D1" cm="1">
        <f t="array" ref="D1:F10">_xlfn.SEQUENCE(10,3,5,2)</f>
        <v>5</v>
      </c>
      <c r="E1">
        <v>7</v>
      </c>
      <c r="F1">
        <v>9</v>
      </c>
    </row>
    <row r="2" spans="1:6" x14ac:dyDescent="0.25">
      <c r="A2" s="17">
        <v>5.33</v>
      </c>
      <c r="B2">
        <f t="shared" ref="B2:B4" si="0">MROUND(A2,3)</f>
        <v>6</v>
      </c>
      <c r="D2">
        <v>11</v>
      </c>
      <c r="E2">
        <v>13</v>
      </c>
      <c r="F2">
        <v>15</v>
      </c>
    </row>
    <row r="3" spans="1:6" x14ac:dyDescent="0.25">
      <c r="A3" s="17">
        <v>6.18</v>
      </c>
      <c r="B3">
        <f t="shared" si="0"/>
        <v>6</v>
      </c>
      <c r="D3">
        <v>17</v>
      </c>
      <c r="E3">
        <v>19</v>
      </c>
      <c r="F3">
        <v>21</v>
      </c>
    </row>
    <row r="4" spans="1:6" x14ac:dyDescent="0.25">
      <c r="A4" s="17">
        <v>20.149999999999999</v>
      </c>
      <c r="B4">
        <f t="shared" si="0"/>
        <v>21</v>
      </c>
      <c r="D4">
        <v>23</v>
      </c>
      <c r="E4">
        <v>25</v>
      </c>
      <c r="F4">
        <v>27</v>
      </c>
    </row>
    <row r="5" spans="1:6" x14ac:dyDescent="0.25">
      <c r="D5">
        <v>29</v>
      </c>
      <c r="E5">
        <v>31</v>
      </c>
      <c r="F5">
        <v>33</v>
      </c>
    </row>
    <row r="6" spans="1:6" x14ac:dyDescent="0.25">
      <c r="D6">
        <v>35</v>
      </c>
      <c r="E6">
        <v>37</v>
      </c>
      <c r="F6">
        <v>39</v>
      </c>
    </row>
    <row r="7" spans="1:6" x14ac:dyDescent="0.25">
      <c r="D7">
        <v>41</v>
      </c>
      <c r="E7">
        <v>43</v>
      </c>
      <c r="F7">
        <v>45</v>
      </c>
    </row>
    <row r="8" spans="1:6" x14ac:dyDescent="0.25">
      <c r="D8">
        <v>47</v>
      </c>
      <c r="E8">
        <v>49</v>
      </c>
      <c r="F8">
        <v>51</v>
      </c>
    </row>
    <row r="9" spans="1:6" x14ac:dyDescent="0.25">
      <c r="D9">
        <v>53</v>
      </c>
      <c r="E9">
        <v>55</v>
      </c>
      <c r="F9">
        <v>57</v>
      </c>
    </row>
    <row r="10" spans="1:6" x14ac:dyDescent="0.25">
      <c r="D10">
        <v>59</v>
      </c>
      <c r="E10">
        <v>61</v>
      </c>
      <c r="F10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93B5-F08E-4285-AA8B-FA3E954F00F0}">
  <dimension ref="A1:C13"/>
  <sheetViews>
    <sheetView tabSelected="1" workbookViewId="0">
      <selection activeCell="A13" sqref="A13"/>
    </sheetView>
  </sheetViews>
  <sheetFormatPr baseColWidth="10" defaultRowHeight="15" x14ac:dyDescent="0.25"/>
  <cols>
    <col min="1" max="1" width="26.85546875" customWidth="1"/>
  </cols>
  <sheetData>
    <row r="1" spans="1:3" x14ac:dyDescent="0.25">
      <c r="A1" t="s">
        <v>62</v>
      </c>
      <c r="B1" t="e">
        <f>A1/A2</f>
        <v>#VALUE!</v>
      </c>
      <c r="C1">
        <f>ERROR.TYPE(B1)</f>
        <v>3</v>
      </c>
    </row>
    <row r="2" spans="1:3" x14ac:dyDescent="0.25">
      <c r="A2">
        <v>0</v>
      </c>
    </row>
    <row r="5" spans="1:3" x14ac:dyDescent="0.25">
      <c r="A5">
        <v>5</v>
      </c>
      <c r="B5">
        <f>TYPE(A5)</f>
        <v>1</v>
      </c>
    </row>
    <row r="7" spans="1:3" x14ac:dyDescent="0.25">
      <c r="A7" t="str">
        <f ca="1">INFO("DIRECTORIO")</f>
        <v>C:\Users\Nuno\Documents\</v>
      </c>
    </row>
    <row r="8" spans="1:3" x14ac:dyDescent="0.25">
      <c r="A8" t="str">
        <f ca="1">INFO("SISTEMA")</f>
        <v>pcdos</v>
      </c>
    </row>
    <row r="9" spans="1:3" x14ac:dyDescent="0.25">
      <c r="A9" t="str">
        <f ca="1">INFO("VERSION")</f>
        <v>16.0</v>
      </c>
    </row>
    <row r="12" spans="1:3" x14ac:dyDescent="0.25">
      <c r="A12">
        <f ca="1">_xlfn.SHEET("Hoja2")</f>
        <v>2</v>
      </c>
    </row>
    <row r="13" spans="1:3" x14ac:dyDescent="0.25">
      <c r="A13">
        <f ca="1">_xlfn.SHEETS()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BD2</vt:lpstr>
      <vt:lpstr>Si.Conjunto</vt:lpstr>
      <vt:lpstr>Cambiar</vt:lpstr>
      <vt:lpstr>OrdenarPor</vt:lpstr>
      <vt:lpstr>UnirCadenas</vt:lpstr>
      <vt:lpstr>Redond.Mult &amp; Secuencia</vt:lpstr>
      <vt:lpstr>Condicionales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2023-04-22T14:23:21Z</dcterms:created>
  <dcterms:modified xsi:type="dcterms:W3CDTF">2023-04-22T22:27:16Z</dcterms:modified>
</cp:coreProperties>
</file>