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03Excel_FuncionesAvanzadas\"/>
    </mc:Choice>
  </mc:AlternateContent>
  <xr:revisionPtr revIDLastSave="0" documentId="13_ncr:1_{E5D19305-A3AF-4AD5-9DC6-00576D581E33}" xr6:coauthVersionLast="47" xr6:coauthVersionMax="47" xr10:uidLastSave="{00000000-0000-0000-0000-000000000000}"/>
  <bookViews>
    <workbookView xWindow="-105" yWindow="0" windowWidth="14610" windowHeight="16305" firstSheet="7" activeTab="9" xr2:uid="{AC67F8E9-D1AF-487A-BAFD-CC92B391F0E4}"/>
  </bookViews>
  <sheets>
    <sheet name="BuscarV" sheetId="1" r:id="rId1"/>
    <sheet name="DesRef" sheetId="10" r:id="rId2"/>
    <sheet name="BuscarV2" sheetId="2" r:id="rId3"/>
    <sheet name="Clientes" sheetId="5" r:id="rId4"/>
    <sheet name="Empresas" sheetId="6" r:id="rId5"/>
    <sheet name="DatosContacto" sheetId="7" r:id="rId6"/>
    <sheet name="CoincidirYBuscarVCambioColumna" sheetId="8" r:id="rId7"/>
    <sheet name="Buscar2" sheetId="9" r:id="rId8"/>
    <sheet name="IndirectoYDisRef" sheetId="11" r:id="rId9"/>
    <sheet name="Direccion" sheetId="12" r:id="rId10"/>
  </sheets>
  <definedNames>
    <definedName name="Artículo_1">Buscar2!$B$4:$E$4</definedName>
    <definedName name="Artículo_2">Buscar2!$B$5:$E$5</definedName>
    <definedName name="Artículo_3">Buscar2!$B$6:$E$6</definedName>
    <definedName name="Artículo_4">Buscar2!$B$7:$E$7</definedName>
    <definedName name="Artículo_5">Buscar2!$B$8:$E$8</definedName>
    <definedName name="Artículo_6">Buscar2!$B$9:$E$9</definedName>
    <definedName name="Países">IndirectoYDisRef!$A$2:$A$5</definedName>
    <definedName name="Trim1">Buscar2!$B$4:$B$9</definedName>
    <definedName name="Trim2">Buscar2!$C$4:$C$9</definedName>
    <definedName name="Trim3">Buscar2!$D$4:$D$9</definedName>
    <definedName name="Trim4">Buscar2!$E$4:$E$9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2" l="1"/>
  <c r="E2" i="12"/>
  <c r="E1" i="12"/>
  <c r="D6" i="12"/>
  <c r="A17" i="11" a="1"/>
  <c r="A17" i="11" s="1"/>
  <c r="G4" i="9" a="1"/>
  <c r="G4" i="9"/>
  <c r="D5" i="10"/>
  <c r="D1" i="10"/>
  <c r="D9" i="1"/>
  <c r="E9" i="1"/>
  <c r="E3" i="1"/>
  <c r="E4" i="1"/>
  <c r="E2" i="1"/>
  <c r="E5" i="1"/>
  <c r="D3" i="1"/>
  <c r="D4" i="1"/>
  <c r="D5" i="1"/>
  <c r="D2" i="1"/>
  <c r="C12" i="1"/>
  <c r="C13" i="1"/>
  <c r="C11" i="1"/>
  <c r="C9" i="1"/>
  <c r="E12" i="9"/>
  <c r="B10" i="8"/>
  <c r="B11" i="8"/>
  <c r="B12" i="8"/>
  <c r="B9" i="8"/>
  <c r="B3" i="8"/>
  <c r="B4" i="8"/>
  <c r="B5" i="8"/>
  <c r="B2" i="8"/>
  <c r="D1" i="8"/>
  <c r="G4" i="1"/>
  <c r="G2" i="1"/>
  <c r="D3" i="5"/>
  <c r="D4" i="5"/>
  <c r="D2" i="5"/>
  <c r="D2" i="10"/>
  <c r="D6" i="10"/>
  <c r="E13" i="9" a="1"/>
  <c r="E13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<sst xmlns="http://schemas.openxmlformats.org/spreadsheetml/2006/main" count="120" uniqueCount="67">
  <si>
    <t>EMPRESA</t>
  </si>
  <si>
    <t>DIR</t>
  </si>
  <si>
    <t>CP</t>
  </si>
  <si>
    <t>CONTACTO</t>
  </si>
  <si>
    <t>MAIL</t>
  </si>
  <si>
    <t>AA</t>
  </si>
  <si>
    <t>BB</t>
  </si>
  <si>
    <t>CC</t>
  </si>
  <si>
    <t>DD</t>
  </si>
  <si>
    <t>PEZ 5</t>
  </si>
  <si>
    <t>MAYOR 2</t>
  </si>
  <si>
    <t>SOL 9</t>
  </si>
  <si>
    <t>ARENAL 7</t>
  </si>
  <si>
    <t>ANA</t>
  </si>
  <si>
    <t>JUAN</t>
  </si>
  <si>
    <t>ana@aa.es</t>
  </si>
  <si>
    <t>juan@cc.com</t>
  </si>
  <si>
    <t>Nombre</t>
  </si>
  <si>
    <t>Direccion</t>
  </si>
  <si>
    <t>Ciudad</t>
  </si>
  <si>
    <t>Sol 5</t>
  </si>
  <si>
    <t>Madrid</t>
  </si>
  <si>
    <t>Diagonal 8</t>
  </si>
  <si>
    <t>Barcelona</t>
  </si>
  <si>
    <t>Cartuja 3</t>
  </si>
  <si>
    <t>Sevilla</t>
  </si>
  <si>
    <t>CIF</t>
  </si>
  <si>
    <t>Tipo</t>
  </si>
  <si>
    <t>B1234567</t>
  </si>
  <si>
    <t>C7654321</t>
  </si>
  <si>
    <t>Contabilidad</t>
  </si>
  <si>
    <t>Hostelería</t>
  </si>
  <si>
    <t>Servicios</t>
  </si>
  <si>
    <t>A6549879</t>
  </si>
  <si>
    <t>Telefono</t>
  </si>
  <si>
    <t>Mail</t>
  </si>
  <si>
    <t>aa@gmail.com</t>
  </si>
  <si>
    <t>bb@hotmail.com</t>
  </si>
  <si>
    <t>cc@yahoo.com</t>
  </si>
  <si>
    <t>Trim1</t>
  </si>
  <si>
    <t>Trim2</t>
  </si>
  <si>
    <t>Trim3</t>
  </si>
  <si>
    <t>Trim4</t>
  </si>
  <si>
    <t>Fecha</t>
  </si>
  <si>
    <t>Ventas</t>
  </si>
  <si>
    <t>Artículo_1</t>
  </si>
  <si>
    <t>Artículo_2</t>
  </si>
  <si>
    <t>Artículo_3</t>
  </si>
  <si>
    <t>Artículo_4</t>
  </si>
  <si>
    <t>Artículo_5</t>
  </si>
  <si>
    <t>Artículo_6</t>
  </si>
  <si>
    <t>Países</t>
  </si>
  <si>
    <t>Alemania</t>
  </si>
  <si>
    <t>Grecia</t>
  </si>
  <si>
    <t>Francia</t>
  </si>
  <si>
    <t>España</t>
  </si>
  <si>
    <t>Hungría</t>
  </si>
  <si>
    <t>Juan</t>
  </si>
  <si>
    <t>Ana</t>
  </si>
  <si>
    <t>Gemma</t>
  </si>
  <si>
    <t>Isabel</t>
  </si>
  <si>
    <t>Francisco</t>
  </si>
  <si>
    <t>Puntos</t>
  </si>
  <si>
    <t>Luís</t>
  </si>
  <si>
    <t>Máximo</t>
  </si>
  <si>
    <t>Posición</t>
  </si>
  <si>
    <t>Celda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</si>
</sst>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cc.com" TargetMode="External"/><Relationship Id="rId1" Type="http://schemas.openxmlformats.org/officeDocument/2006/relationships/hyperlink" Target="mailto:ana@aa.e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b@hotmail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Relationship Id="rId4" Type="http://schemas.openxmlformats.org/officeDocument/2006/relationships/hyperlink" Target="mailto:c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5669-4A58-4756-8CA4-C111EC20EFC2}">
  <dimension ref="A1:G13"/>
  <sheetViews>
    <sheetView workbookViewId="0">
      <selection activeCell="E9" sqref="E9"/>
    </sheetView>
  </sheetViews>
  <sheetFormatPr baseColWidth="10" defaultRowHeight="15" x14ac:dyDescent="0.25"/>
  <cols>
    <col min="1" max="1" width="12.140625" customWidth="1"/>
    <col min="2" max="2" width="13.5703125" customWidth="1"/>
    <col min="3" max="3" width="14.140625" customWidth="1"/>
    <col min="4" max="4" width="13" customWidth="1"/>
    <col min="5" max="5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9</v>
      </c>
      <c r="C2" s="1">
        <v>28001</v>
      </c>
      <c r="D2" t="str">
        <f>IFERROR(VLOOKUP(A2,BuscarV2!$A$1:$C$3,COLUMN(B20),0),"")</f>
        <v>ANA</v>
      </c>
      <c r="E2" t="str">
        <f>IFERROR(VLOOKUP($A2,BuscarV2!$A$1:$C$3,COLUMN(C20),0),"")</f>
        <v>ana@aa.es</v>
      </c>
      <c r="G2" t="str">
        <f>HLOOKUP(A1,BuscarV2!$A$1:$C$3,2,0)</f>
        <v>AA</v>
      </c>
    </row>
    <row r="3" spans="1:7" x14ac:dyDescent="0.25">
      <c r="A3" t="s">
        <v>6</v>
      </c>
      <c r="B3" t="s">
        <v>10</v>
      </c>
      <c r="C3" s="1">
        <v>28002</v>
      </c>
      <c r="D3" t="str">
        <f>IFERROR(VLOOKUP(A3,BuscarV2!$A$1:$C$3,COLUMN(B21),0),"")</f>
        <v/>
      </c>
      <c r="E3" t="str">
        <f>IFERROR(VLOOKUP($A3,BuscarV2!$A$1:$C$3,COLUMN(C21),0),"")</f>
        <v/>
      </c>
    </row>
    <row r="4" spans="1:7" x14ac:dyDescent="0.25">
      <c r="A4" t="s">
        <v>7</v>
      </c>
      <c r="B4" t="s">
        <v>11</v>
      </c>
      <c r="C4" s="1">
        <v>28003</v>
      </c>
      <c r="D4" t="str">
        <f>IFERROR(VLOOKUP(A4,BuscarV2!$A$1:$C$3,COLUMN(B22),0),"")</f>
        <v>JUAN</v>
      </c>
      <c r="E4" t="str">
        <f>IFERROR(VLOOKUP($A4,BuscarV2!$A$1:$C$3,COLUMN(C22),0),"")</f>
        <v>juan@cc.com</v>
      </c>
      <c r="G4" t="str">
        <f>HLOOKUP(A1,BuscarV2!$A$1:$C$3,3,0)</f>
        <v>CC</v>
      </c>
    </row>
    <row r="5" spans="1:7" x14ac:dyDescent="0.25">
      <c r="A5" t="s">
        <v>8</v>
      </c>
      <c r="B5" t="s">
        <v>12</v>
      </c>
      <c r="C5" s="1">
        <v>28004</v>
      </c>
      <c r="D5" t="str">
        <f>IFERROR(VLOOKUP(A5,BuscarV2!$A$1:$C$3,COLUMN(B23),0),"")</f>
        <v/>
      </c>
      <c r="E5" t="str">
        <f>IFERROR(VLOOKUP(B5,BuscarV2!$A$1:$C$3,COLUMN(C23),0),"")</f>
        <v/>
      </c>
    </row>
    <row r="9" spans="1:7" x14ac:dyDescent="0.25">
      <c r="C9">
        <f>COLUMN(B12)</f>
        <v>2</v>
      </c>
      <c r="D9">
        <f t="shared" ref="D9:E9" si="0">COLUMN(C12)</f>
        <v>3</v>
      </c>
      <c r="E9">
        <f t="shared" si="0"/>
        <v>4</v>
      </c>
    </row>
    <row r="11" spans="1:7" x14ac:dyDescent="0.25">
      <c r="C11">
        <f>ROW(B12)</f>
        <v>12</v>
      </c>
    </row>
    <row r="12" spans="1:7" x14ac:dyDescent="0.25">
      <c r="C12">
        <f>ROW(B13)</f>
        <v>13</v>
      </c>
    </row>
    <row r="13" spans="1:7" x14ac:dyDescent="0.25">
      <c r="C13">
        <f>ROW(B14)</f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B2C3-F8B6-4A17-A05B-8529686D3693}">
  <dimension ref="A1:D16"/>
  <sheetViews>
    <sheetView workbookViewId="0">
      <selection activeCell="D7" sqref="D7"/>
    </sheetView>
  </sheetViews>
  <sheetFormatPr baseColWidth="10" defaultRowHeight="15" x14ac:dyDescent="0.25"/>
  <cols>
    <col min="1" max="1" width="14.5703125" customWidth="1"/>
    <col min="2" max="2" width="13.42578125" customWidth="1"/>
    <col min="4" max="4" width="20.28515625" bestFit="1" customWidth="1"/>
  </cols>
  <sheetData>
    <row r="1" spans="1:4" x14ac:dyDescent="0.25">
      <c r="A1" t="s">
        <v>43</v>
      </c>
      <c r="B1" t="s">
        <v>44</v>
      </c>
      <c r="D1">
        <f ca="1">SUM(OFFSET(A1,3,1,4,1))</f>
        <v>82</v>
      </c>
    </row>
    <row r="2" spans="1:4" x14ac:dyDescent="0.25">
      <c r="A2" s="3">
        <v>44986</v>
      </c>
      <c r="B2">
        <v>25</v>
      </c>
      <c r="D2" t="str">
        <f ca="1">_xlfn.FORMULATEXT(D1)</f>
        <v>=SUMA(DESREF(A1;3;1;4;1))</v>
      </c>
    </row>
    <row r="3" spans="1:4" x14ac:dyDescent="0.25">
      <c r="A3" s="3">
        <v>44987</v>
      </c>
      <c r="B3">
        <v>33</v>
      </c>
    </row>
    <row r="4" spans="1:4" x14ac:dyDescent="0.25">
      <c r="A4" s="3">
        <v>44988</v>
      </c>
      <c r="B4">
        <v>18</v>
      </c>
    </row>
    <row r="5" spans="1:4" x14ac:dyDescent="0.25">
      <c r="A5" s="3">
        <v>44989</v>
      </c>
      <c r="B5">
        <v>12</v>
      </c>
      <c r="D5">
        <f ca="1">SUM(OFFSET(B2,COUNT(B:B)-7,0,7,1))</f>
        <v>149</v>
      </c>
    </row>
    <row r="6" spans="1:4" x14ac:dyDescent="0.25">
      <c r="A6" s="3">
        <v>44990</v>
      </c>
      <c r="B6">
        <v>19</v>
      </c>
      <c r="D6" t="str">
        <f ca="1">_xlfn.FORMULATEXT(D5)</f>
        <v>=SUMA(DESREF(B2;CONTAR(B:B)-7;0;7;1))</v>
      </c>
    </row>
    <row r="7" spans="1:4" x14ac:dyDescent="0.25">
      <c r="A7" s="3">
        <v>44991</v>
      </c>
      <c r="B7">
        <v>33</v>
      </c>
    </row>
    <row r="8" spans="1:4" x14ac:dyDescent="0.25">
      <c r="A8" s="3">
        <v>44992</v>
      </c>
      <c r="B8">
        <v>28</v>
      </c>
    </row>
    <row r="9" spans="1:4" x14ac:dyDescent="0.25">
      <c r="A9" s="3">
        <v>44993</v>
      </c>
      <c r="B9">
        <v>26</v>
      </c>
    </row>
    <row r="10" spans="1:4" x14ac:dyDescent="0.25">
      <c r="A10" s="3">
        <v>44994</v>
      </c>
      <c r="B10">
        <v>21</v>
      </c>
    </row>
    <row r="11" spans="1:4" x14ac:dyDescent="0.25">
      <c r="A11" s="3">
        <v>44995</v>
      </c>
      <c r="B11">
        <v>22</v>
      </c>
    </row>
    <row r="12" spans="1:4" x14ac:dyDescent="0.25">
      <c r="A12" s="3">
        <v>44996</v>
      </c>
      <c r="B12">
        <v>25</v>
      </c>
    </row>
    <row r="13" spans="1:4" x14ac:dyDescent="0.25">
      <c r="A13" s="3">
        <v>44997</v>
      </c>
      <c r="B13">
        <v>36</v>
      </c>
    </row>
    <row r="14" spans="1:4" x14ac:dyDescent="0.25">
      <c r="A14" s="3">
        <v>44998</v>
      </c>
      <c r="B14">
        <v>15</v>
      </c>
    </row>
    <row r="15" spans="1:4" x14ac:dyDescent="0.25">
      <c r="A15" s="3">
        <v>44999</v>
      </c>
      <c r="B15">
        <v>9</v>
      </c>
    </row>
    <row r="16" spans="1:4" x14ac:dyDescent="0.25">
      <c r="A16" s="3">
        <v>45000</v>
      </c>
      <c r="B16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6588-6154-4AB2-9D6E-3E1E19D0EC7A}">
  <dimension ref="A1:C3"/>
  <sheetViews>
    <sheetView workbookViewId="0">
      <selection activeCell="C4" sqref="C4"/>
    </sheetView>
  </sheetViews>
  <sheetFormatPr baseColWidth="10" defaultRowHeight="15" x14ac:dyDescent="0.25"/>
  <cols>
    <col min="1" max="3" width="14.42578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5</v>
      </c>
      <c r="B2" t="s">
        <v>13</v>
      </c>
      <c r="C2" s="2" t="s">
        <v>15</v>
      </c>
    </row>
    <row r="3" spans="1:3" x14ac:dyDescent="0.25">
      <c r="A3" t="s">
        <v>7</v>
      </c>
      <c r="B3" t="s">
        <v>14</v>
      </c>
      <c r="C3" s="2" t="s">
        <v>16</v>
      </c>
    </row>
  </sheetData>
  <hyperlinks>
    <hyperlink ref="C2" r:id="rId1" xr:uid="{DD8E2688-6172-4808-A979-5272FAF3A93C}"/>
    <hyperlink ref="C3" r:id="rId2" xr:uid="{356A8B08-C439-4942-8096-7BD5287A2F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DD66-EE0D-45DD-9DC4-50AA9DDE5EF2}">
  <dimension ref="A1:D4"/>
  <sheetViews>
    <sheetView workbookViewId="0">
      <selection activeCell="D2" sqref="D2"/>
    </sheetView>
  </sheetViews>
  <sheetFormatPr baseColWidth="10" defaultRowHeight="15" x14ac:dyDescent="0.25"/>
  <cols>
    <col min="1" max="3" width="13.42578125" customWidth="1"/>
    <col min="4" max="4" width="13" customWidth="1"/>
  </cols>
  <sheetData>
    <row r="1" spans="1:4" x14ac:dyDescent="0.25">
      <c r="A1" t="s">
        <v>17</v>
      </c>
      <c r="B1" t="s">
        <v>18</v>
      </c>
      <c r="C1" t="s">
        <v>19</v>
      </c>
    </row>
    <row r="2" spans="1:4" x14ac:dyDescent="0.25">
      <c r="A2" t="s">
        <v>5</v>
      </c>
      <c r="B2" t="s">
        <v>20</v>
      </c>
      <c r="C2" t="s">
        <v>21</v>
      </c>
      <c r="D2">
        <f>VLOOKUP(VLOOKUP(A2,Empresas!$A$1:$C$4,2,0),DatosContacto!$A$1:$C$4,2,0)</f>
        <v>916787654</v>
      </c>
    </row>
    <row r="3" spans="1:4" x14ac:dyDescent="0.25">
      <c r="A3" t="s">
        <v>6</v>
      </c>
      <c r="B3" t="s">
        <v>22</v>
      </c>
      <c r="C3" t="s">
        <v>23</v>
      </c>
      <c r="D3">
        <f>VLOOKUP(VLOOKUP(A3,Empresas!$A$1:$C$4,2,0),DatosContacto!$A$1:$C$4,2,0)</f>
        <v>938976787</v>
      </c>
    </row>
    <row r="4" spans="1:4" x14ac:dyDescent="0.25">
      <c r="A4" t="s">
        <v>7</v>
      </c>
      <c r="B4" t="s">
        <v>24</v>
      </c>
      <c r="C4" t="s">
        <v>25</v>
      </c>
      <c r="D4">
        <f>VLOOKUP(VLOOKUP(A4,Empresas!$A$1:$C$4,2,0),DatosContacto!$A$1:$C$4,2,0)</f>
        <v>612432987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12DB-6B45-4D1A-961D-5077D6A423DA}">
  <dimension ref="A1:C4"/>
  <sheetViews>
    <sheetView workbookViewId="0">
      <selection activeCell="B2" sqref="B2:B4"/>
    </sheetView>
  </sheetViews>
  <sheetFormatPr baseColWidth="10" defaultRowHeight="15" x14ac:dyDescent="0.25"/>
  <cols>
    <col min="1" max="3" width="13.42578125" customWidth="1"/>
  </cols>
  <sheetData>
    <row r="1" spans="1:3" x14ac:dyDescent="0.25">
      <c r="A1" t="s">
        <v>17</v>
      </c>
      <c r="B1" t="s">
        <v>26</v>
      </c>
      <c r="C1" t="s">
        <v>27</v>
      </c>
    </row>
    <row r="2" spans="1:3" x14ac:dyDescent="0.25">
      <c r="A2" t="s">
        <v>5</v>
      </c>
      <c r="B2" t="s">
        <v>28</v>
      </c>
      <c r="C2" t="s">
        <v>30</v>
      </c>
    </row>
    <row r="3" spans="1:3" x14ac:dyDescent="0.25">
      <c r="A3" t="s">
        <v>6</v>
      </c>
      <c r="B3" t="s">
        <v>29</v>
      </c>
      <c r="C3" t="s">
        <v>31</v>
      </c>
    </row>
    <row r="4" spans="1:3" x14ac:dyDescent="0.25">
      <c r="A4" t="s">
        <v>7</v>
      </c>
      <c r="B4" t="s">
        <v>33</v>
      </c>
      <c r="C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3BC3-7A37-4E30-A5A2-A1E1C8BB56BF}">
  <dimension ref="A1:C4"/>
  <sheetViews>
    <sheetView workbookViewId="0">
      <selection activeCell="C5" sqref="C5"/>
    </sheetView>
  </sheetViews>
  <sheetFormatPr baseColWidth="10" defaultRowHeight="15" x14ac:dyDescent="0.25"/>
  <cols>
    <col min="1" max="2" width="13.42578125" customWidth="1"/>
    <col min="3" max="3" width="14.7109375" customWidth="1"/>
  </cols>
  <sheetData>
    <row r="1" spans="1:3" x14ac:dyDescent="0.25">
      <c r="A1" t="s">
        <v>26</v>
      </c>
      <c r="B1" t="s">
        <v>34</v>
      </c>
      <c r="C1" t="s">
        <v>35</v>
      </c>
    </row>
    <row r="2" spans="1:3" x14ac:dyDescent="0.25">
      <c r="A2" t="s">
        <v>28</v>
      </c>
      <c r="B2">
        <v>916787654</v>
      </c>
      <c r="C2" s="2" t="s">
        <v>36</v>
      </c>
    </row>
    <row r="3" spans="1:3" x14ac:dyDescent="0.25">
      <c r="A3" t="s">
        <v>29</v>
      </c>
      <c r="B3">
        <v>938976787</v>
      </c>
      <c r="C3" s="2" t="s">
        <v>37</v>
      </c>
    </row>
    <row r="4" spans="1:3" x14ac:dyDescent="0.25">
      <c r="A4" t="s">
        <v>33</v>
      </c>
      <c r="B4">
        <v>612432987</v>
      </c>
      <c r="C4" s="2" t="s">
        <v>38</v>
      </c>
    </row>
  </sheetData>
  <hyperlinks>
    <hyperlink ref="C2" r:id="rId1" xr:uid="{9480CAA4-0E77-4F23-8622-D7FBE0114EB6}"/>
    <hyperlink ref="C3:C4" r:id="rId2" display="aa@gmail.com" xr:uid="{10263B7B-A081-4C5D-B200-3EB29B6B4C83}"/>
    <hyperlink ref="C3" r:id="rId3" xr:uid="{078558BE-ED75-4250-A48F-320C3536132B}"/>
    <hyperlink ref="C4" r:id="rId4" xr:uid="{121EAC72-65B5-4575-A890-6D1F3867E5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4CA0-B4C7-488C-8D61-58C7244A3D23}">
  <dimension ref="A1:H12"/>
  <sheetViews>
    <sheetView workbookViewId="0">
      <selection activeCell="D6" sqref="D6"/>
    </sheetView>
  </sheetViews>
  <sheetFormatPr baseColWidth="10" defaultRowHeight="15" x14ac:dyDescent="0.25"/>
  <cols>
    <col min="2" max="2" width="11.85546875" bestFit="1" customWidth="1"/>
  </cols>
  <sheetData>
    <row r="1" spans="1:8" x14ac:dyDescent="0.25">
      <c r="A1" t="s">
        <v>0</v>
      </c>
      <c r="B1" t="s">
        <v>2</v>
      </c>
      <c r="C1" t="s">
        <v>2</v>
      </c>
      <c r="D1">
        <f>MATCH(C1,F1:H1,0)</f>
        <v>3</v>
      </c>
      <c r="F1" t="s">
        <v>0</v>
      </c>
      <c r="G1" t="s">
        <v>1</v>
      </c>
      <c r="H1" t="s">
        <v>2</v>
      </c>
    </row>
    <row r="2" spans="1:8" x14ac:dyDescent="0.25">
      <c r="A2" t="s">
        <v>5</v>
      </c>
      <c r="B2">
        <f>VLOOKUP(A2,$F$1:$H$5,3,0)</f>
        <v>28001</v>
      </c>
      <c r="F2" t="s">
        <v>5</v>
      </c>
      <c r="G2" t="s">
        <v>9</v>
      </c>
      <c r="H2" s="1">
        <v>28001</v>
      </c>
    </row>
    <row r="3" spans="1:8" x14ac:dyDescent="0.25">
      <c r="A3" t="s">
        <v>6</v>
      </c>
      <c r="B3">
        <f t="shared" ref="B3:B5" si="0">VLOOKUP(A3,$F$1:$H$5,3,0)</f>
        <v>28002</v>
      </c>
      <c r="F3" t="s">
        <v>6</v>
      </c>
      <c r="G3" t="s">
        <v>10</v>
      </c>
      <c r="H3" s="1">
        <v>28002</v>
      </c>
    </row>
    <row r="4" spans="1:8" x14ac:dyDescent="0.25">
      <c r="A4" t="s">
        <v>7</v>
      </c>
      <c r="B4">
        <f t="shared" si="0"/>
        <v>28003</v>
      </c>
      <c r="F4" t="s">
        <v>7</v>
      </c>
      <c r="G4" t="s">
        <v>11</v>
      </c>
      <c r="H4" s="1">
        <v>28003</v>
      </c>
    </row>
    <row r="5" spans="1:8" x14ac:dyDescent="0.25">
      <c r="A5" t="s">
        <v>8</v>
      </c>
      <c r="B5">
        <f t="shared" si="0"/>
        <v>28004</v>
      </c>
      <c r="F5" t="s">
        <v>8</v>
      </c>
      <c r="G5" t="s">
        <v>12</v>
      </c>
      <c r="H5" s="1">
        <v>28004</v>
      </c>
    </row>
    <row r="8" spans="1:8" x14ac:dyDescent="0.25">
      <c r="A8" t="s">
        <v>0</v>
      </c>
      <c r="B8" t="s">
        <v>2</v>
      </c>
      <c r="F8" t="s">
        <v>0</v>
      </c>
      <c r="G8" t="s">
        <v>2</v>
      </c>
    </row>
    <row r="9" spans="1:8" x14ac:dyDescent="0.25">
      <c r="A9" t="s">
        <v>5</v>
      </c>
      <c r="B9">
        <f>VLOOKUP(A9,$F$8:$G$12,MATCH($B$8,$F$8:$G$8,0),0)</f>
        <v>28001</v>
      </c>
      <c r="F9" t="s">
        <v>5</v>
      </c>
      <c r="G9" s="1">
        <v>28001</v>
      </c>
    </row>
    <row r="10" spans="1:8" x14ac:dyDescent="0.25">
      <c r="A10" t="s">
        <v>6</v>
      </c>
      <c r="B10">
        <f t="shared" ref="B10:B12" si="1">VLOOKUP(A10,$F$8:$G$12,MATCH($B$8,$F$8:$G$8,0),0)</f>
        <v>28002</v>
      </c>
      <c r="F10" t="s">
        <v>6</v>
      </c>
      <c r="G10" s="1">
        <v>28002</v>
      </c>
    </row>
    <row r="11" spans="1:8" x14ac:dyDescent="0.25">
      <c r="A11" t="s">
        <v>7</v>
      </c>
      <c r="B11">
        <f t="shared" si="1"/>
        <v>28003</v>
      </c>
      <c r="F11" t="s">
        <v>7</v>
      </c>
      <c r="G11" s="1">
        <v>28003</v>
      </c>
    </row>
    <row r="12" spans="1:8" x14ac:dyDescent="0.25">
      <c r="A12" t="s">
        <v>8</v>
      </c>
      <c r="B12">
        <f t="shared" si="1"/>
        <v>28004</v>
      </c>
      <c r="F12" t="s">
        <v>8</v>
      </c>
      <c r="G12" s="1">
        <v>28004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1558-02C2-4A46-96AE-803A0B7DE1E9}">
  <dimension ref="A3:G13"/>
  <sheetViews>
    <sheetView workbookViewId="0">
      <selection activeCell="H5" sqref="H5"/>
    </sheetView>
  </sheetViews>
  <sheetFormatPr baseColWidth="10" defaultRowHeight="15" x14ac:dyDescent="0.25"/>
  <cols>
    <col min="1" max="5" width="13.7109375" customWidth="1"/>
  </cols>
  <sheetData>
    <row r="3" spans="1:7" x14ac:dyDescent="0.25">
      <c r="B3" t="s">
        <v>39</v>
      </c>
      <c r="C3" t="s">
        <v>40</v>
      </c>
      <c r="D3" t="s">
        <v>41</v>
      </c>
      <c r="E3" t="s">
        <v>42</v>
      </c>
    </row>
    <row r="4" spans="1:7" x14ac:dyDescent="0.25">
      <c r="A4" t="s">
        <v>45</v>
      </c>
      <c r="B4">
        <v>25</v>
      </c>
      <c r="C4">
        <v>12</v>
      </c>
      <c r="D4">
        <v>35</v>
      </c>
      <c r="E4">
        <v>53</v>
      </c>
      <c r="G4" cm="1">
        <f t="array" aca="1" ref="G4" ca="1">INDIRECT("b4")</f>
        <v>25</v>
      </c>
    </row>
    <row r="5" spans="1:7" x14ac:dyDescent="0.25">
      <c r="A5" t="s">
        <v>46</v>
      </c>
      <c r="B5">
        <v>33</v>
      </c>
      <c r="C5">
        <v>31</v>
      </c>
      <c r="D5">
        <v>33</v>
      </c>
      <c r="E5">
        <v>61</v>
      </c>
    </row>
    <row r="6" spans="1:7" x14ac:dyDescent="0.25">
      <c r="A6" t="s">
        <v>47</v>
      </c>
      <c r="B6">
        <v>18</v>
      </c>
      <c r="C6">
        <v>33</v>
      </c>
      <c r="D6">
        <v>21</v>
      </c>
      <c r="E6">
        <v>51</v>
      </c>
    </row>
    <row r="7" spans="1:7" x14ac:dyDescent="0.25">
      <c r="A7" t="s">
        <v>48</v>
      </c>
      <c r="B7">
        <v>45</v>
      </c>
      <c r="C7">
        <v>41</v>
      </c>
      <c r="D7">
        <v>23</v>
      </c>
      <c r="E7">
        <v>55</v>
      </c>
    </row>
    <row r="8" spans="1:7" x14ac:dyDescent="0.25">
      <c r="A8" t="s">
        <v>49</v>
      </c>
      <c r="B8">
        <v>49</v>
      </c>
      <c r="C8">
        <v>25</v>
      </c>
      <c r="D8">
        <v>41</v>
      </c>
      <c r="E8">
        <v>59</v>
      </c>
    </row>
    <row r="9" spans="1:7" x14ac:dyDescent="0.25">
      <c r="A9" t="s">
        <v>50</v>
      </c>
      <c r="B9">
        <v>61</v>
      </c>
      <c r="C9">
        <v>19</v>
      </c>
      <c r="D9">
        <v>45</v>
      </c>
      <c r="E9">
        <v>62</v>
      </c>
    </row>
    <row r="12" spans="1:7" x14ac:dyDescent="0.25">
      <c r="C12" t="s">
        <v>40</v>
      </c>
      <c r="D12" t="s">
        <v>49</v>
      </c>
      <c r="E12">
        <f>INDEX(B4:E9,MATCH(D12,A4:A9,0),MATCH(C12,B3:E3,0))</f>
        <v>25</v>
      </c>
    </row>
    <row r="13" spans="1:7" x14ac:dyDescent="0.25">
      <c r="E13" cm="1">
        <f t="array" aca="1" ref="E13" ca="1">INDIRECT(C12) INDIRECT(D12)</f>
        <v>25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705-7DD6-4B11-9C40-9355D67727BC}">
  <dimension ref="A1:E17"/>
  <sheetViews>
    <sheetView workbookViewId="0">
      <selection activeCell="D3" sqref="D3"/>
    </sheetView>
  </sheetViews>
  <sheetFormatPr baseColWidth="10" defaultRowHeight="15" x14ac:dyDescent="0.25"/>
  <sheetData>
    <row r="1" spans="1:5" ht="27.75" customHeight="1" x14ac:dyDescent="0.25">
      <c r="A1" t="s">
        <v>51</v>
      </c>
    </row>
    <row r="2" spans="1:5" x14ac:dyDescent="0.25">
      <c r="A2" t="s">
        <v>52</v>
      </c>
    </row>
    <row r="3" spans="1:5" x14ac:dyDescent="0.25">
      <c r="A3" t="s">
        <v>53</v>
      </c>
    </row>
    <row r="4" spans="1:5" x14ac:dyDescent="0.25">
      <c r="A4" t="s">
        <v>56</v>
      </c>
    </row>
    <row r="5" spans="1:5" x14ac:dyDescent="0.25">
      <c r="A5" t="s">
        <v>55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7" spans="1:5" x14ac:dyDescent="0.25">
      <c r="A17" t="str" cm="1">
        <f t="array" ref="A17:E17">TRANSPOSE(A1:A5)</f>
        <v>Países</v>
      </c>
      <c r="B17" t="str">
        <v>Alemania</v>
      </c>
      <c r="C17" t="str">
        <v>Grecia</v>
      </c>
      <c r="D17" t="str">
        <v>Hungría</v>
      </c>
      <c r="E17" t="str">
        <v>España</v>
      </c>
    </row>
  </sheetData>
  <dataValidations count="2">
    <dataValidation type="list" allowBlank="1" showInputMessage="1" showErrorMessage="1" sqref="C2" xr:uid="{B4D58D4C-EBC7-404F-B2D8-3A051086ED1F}">
      <formula1>INDIRECT("Países")</formula1>
    </dataValidation>
    <dataValidation type="list" allowBlank="1" showInputMessage="1" showErrorMessage="1" sqref="C5" xr:uid="{0A2D7AA7-FDD3-4FAE-8EAB-919EA062109B}">
      <formula1>OFFSET(A1,0,1,COUNTA(A:A)-1,1)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D39-E3BB-4BBC-BD0B-C12F40652C1A}">
  <dimension ref="A1:E7"/>
  <sheetViews>
    <sheetView tabSelected="1" workbookViewId="0">
      <selection activeCell="E3" sqref="E3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t="s">
        <v>17</v>
      </c>
      <c r="B1" t="s">
        <v>62</v>
      </c>
      <c r="D1" t="s">
        <v>64</v>
      </c>
      <c r="E1">
        <f>MAX(B2:B7)</f>
        <v>75</v>
      </c>
    </row>
    <row r="2" spans="1:5" x14ac:dyDescent="0.25">
      <c r="A2" t="s">
        <v>57</v>
      </c>
      <c r="B2">
        <v>25</v>
      </c>
      <c r="D2" t="s">
        <v>65</v>
      </c>
      <c r="E2">
        <f>MATCH(MAX(B2:B7),B2:B7,0)</f>
        <v>6</v>
      </c>
    </row>
    <row r="3" spans="1:5" x14ac:dyDescent="0.25">
      <c r="A3" t="s">
        <v>63</v>
      </c>
      <c r="B3">
        <v>33</v>
      </c>
      <c r="D3" t="s">
        <v>66</v>
      </c>
      <c r="E3" t="str">
        <f>ADDRESS(MATCH(MAX(B1:B7),B1:B7,0),2,4)</f>
        <v>B7</v>
      </c>
    </row>
    <row r="4" spans="1:5" x14ac:dyDescent="0.25">
      <c r="A4" t="s">
        <v>58</v>
      </c>
      <c r="B4">
        <v>18</v>
      </c>
    </row>
    <row r="5" spans="1:5" x14ac:dyDescent="0.25">
      <c r="A5" t="s">
        <v>59</v>
      </c>
      <c r="B5">
        <v>31</v>
      </c>
    </row>
    <row r="6" spans="1:5" x14ac:dyDescent="0.25">
      <c r="A6" t="s">
        <v>60</v>
      </c>
      <c r="B6">
        <v>50</v>
      </c>
      <c r="D6" t="str">
        <f>ADDRESS(4,2,4)</f>
        <v>B4</v>
      </c>
    </row>
    <row r="7" spans="1:5" x14ac:dyDescent="0.25">
      <c r="A7" t="s">
        <v>61</v>
      </c>
      <c r="B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11</vt:i4>
      </vt:variant>
    </vt:vector>
  </HeadingPairs>
  <TitlesOfParts>
    <vt:vector size="21" baseType="lpstr">
      <vt:lpstr>BuscarV</vt:lpstr>
      <vt:lpstr>DesRef</vt:lpstr>
      <vt:lpstr>BuscarV2</vt:lpstr>
      <vt:lpstr>Clientes</vt:lpstr>
      <vt:lpstr>Empresas</vt:lpstr>
      <vt:lpstr>DatosContacto</vt:lpstr>
      <vt:lpstr>CoincidirYBuscarVCambioColumna</vt:lpstr>
      <vt:lpstr>Buscar2</vt:lpstr>
      <vt:lpstr>IndirectoYDisRef</vt:lpstr>
      <vt:lpstr>Direccion</vt:lpstr>
      <vt:lpstr>Artículo_1</vt:lpstr>
      <vt:lpstr>Artículo_2</vt:lpstr>
      <vt:lpstr>Artículo_3</vt:lpstr>
      <vt:lpstr>Artículo_4</vt:lpstr>
      <vt:lpstr>Artículo_5</vt:lpstr>
      <vt:lpstr>Artículo_6</vt:lpstr>
      <vt:lpstr>Países</vt:lpstr>
      <vt:lpstr>Trim1</vt:lpstr>
      <vt:lpstr>Trim2</vt:lpstr>
      <vt:lpstr>Trim3</vt:lpstr>
      <vt:lpstr>Trim4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2023-04-12T21:21:19Z</dcterms:created>
  <dcterms:modified xsi:type="dcterms:W3CDTF">2023-04-22T11:53:01Z</dcterms:modified>
</cp:coreProperties>
</file>