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PC\Desktop\"/>
    </mc:Choice>
  </mc:AlternateContent>
  <xr:revisionPtr revIDLastSave="0" documentId="13_ncr:1_{ED970E95-35A5-42FF-8435-64BE5778F7C6}" xr6:coauthVersionLast="47" xr6:coauthVersionMax="47" xr10:uidLastSave="{00000000-0000-0000-0000-000000000000}"/>
  <bookViews>
    <workbookView xWindow="-120" yWindow="-120" windowWidth="29040" windowHeight="16440" activeTab="1" xr2:uid="{3C1F85FC-3D48-46B9-8CCF-C67EB9633D5B}"/>
  </bookViews>
  <sheets>
    <sheet name="TABLA" sheetId="1" r:id="rId1"/>
    <sheet name="TABLA 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H2" i="1"/>
  <c r="I2" i="1"/>
  <c r="F4" i="1"/>
  <c r="F3" i="1"/>
  <c r="F2" i="1"/>
  <c r="F11" i="1"/>
  <c r="F10" i="1" l="1"/>
  <c r="F19" i="1"/>
  <c r="F18" i="1"/>
  <c r="F17" i="1"/>
  <c r="F9" i="1"/>
  <c r="F6" i="1"/>
  <c r="F16" i="1"/>
  <c r="F8" i="1"/>
  <c r="F15" i="1"/>
  <c r="F7" i="1"/>
  <c r="F5" i="1"/>
  <c r="F14" i="1"/>
  <c r="F21" i="1"/>
  <c r="F13" i="1"/>
  <c r="F20" i="1"/>
  <c r="F12" i="1"/>
</calcChain>
</file>

<file path=xl/sharedStrings.xml><?xml version="1.0" encoding="utf-8"?>
<sst xmlns="http://schemas.openxmlformats.org/spreadsheetml/2006/main" count="53" uniqueCount="23">
  <si>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</si>
  <si>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</si>
  <si>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</si>
  <si>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</si>
  <si>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</si>
  <si>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</si>
  <si>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</si>
  <si>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</si>
  <si>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</si>
  <si>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</si>
  <si>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>Promedio ponderado</t>
  </si>
  <si>
    <t>PESO(MIN)</t>
  </si>
  <si>
    <t>PESO(MAX)</t>
  </si>
  <si>
    <t>CANTIDAD(MAX)</t>
  </si>
  <si>
    <t>PAGO(MIN)</t>
  </si>
  <si>
    <t>PAGO(MAX)</t>
  </si>
  <si>
    <t>CANTIDAD(MIN)</t>
  </si>
  <si>
    <t>Etiquetas de fila</t>
  </si>
  <si>
    <t>Total general</t>
  </si>
  <si>
    <t>Etiquetas de columna</t>
  </si>
  <si>
    <t>Suma de Cantidad de transportes</t>
  </si>
  <si>
    <t>Suma de Pago de Peaje (USD)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</si>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</sst>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.5"/>
      <color theme="0"/>
      <name val="Segoe UI"/>
      <family val="2"/>
    </font>
    <font>
      <sz val="10.5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2" formatCode="0.00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2" formatCode="0.00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164" formatCode="dd/mm/yyyy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164" formatCode="dd/mm/yyyy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numFmt numFmtId="164" formatCode="dd/mm/yyyy"/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family val="2"/>
        <scheme val="none"/>
      </font>
      <fill>
        <patternFill patternType="solid">
          <fgColor indexed="64"/>
          <bgColor rgb="FF2121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[Examen-PPL-2024_X.xlsx]TABLA DINAMICA!TablaDinámica1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DINAMICA'!$B$3:$B$8</c:f>
              <c:numCache>
                <c:formatCode>General</c:formatCode>
                <c:ptCount val="5"/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A-422A-9270-94FAB6521732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DINAMICA'!$C$3:$C$8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A-422A-9270-94FAB6521732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DINAMICA'!$D$3:$D$8</c:f>
              <c:numCache>
                <c:formatCode>General</c:formatCode>
                <c:ptCount val="5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A-422A-9270-94FAB6521732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DINAMICA'!$E$3:$E$8</c:f>
              <c:numCache>
                <c:formatCode>General</c:formatCode>
                <c:ptCount val="5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A-422A-9270-94FAB6521732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DINAMICA'!$F$3:$F$8</c:f>
              <c:numCache>
                <c:formatCode>General</c:formatCode>
                <c:ptCount val="5"/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A-422A-9270-94FAB6521732}"/>
            </c:ext>
          </c:extLst>
        </c:ser>
        <c:ser>
          <c:idx val="5"/>
          <c:order val="5"/>
          <c:tx>
            <c:strRef>
              <c:f>'TABLA DINAMICA'!$G$1:$G$2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DINAMICA'!$G$3:$G$8</c:f>
              <c:numCache>
                <c:formatCode>General</c:formatCode>
                <c:ptCount val="5"/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A-422A-9270-94FAB6521732}"/>
            </c:ext>
          </c:extLst>
        </c:ser>
        <c:ser>
          <c:idx val="6"/>
          <c:order val="6"/>
          <c:tx>
            <c:strRef>
              <c:f>'TABLA DINAMICA'!$H$1:$H$2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DINAMICA'!$H$3:$H$8</c:f>
              <c:numCache>
                <c:formatCode>General</c:formatCode>
                <c:ptCount val="5"/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A-422A-9270-94FAB6521732}"/>
            </c:ext>
          </c:extLst>
        </c:ser>
        <c:ser>
          <c:idx val="7"/>
          <c:order val="7"/>
          <c:tx>
            <c:strRef>
              <c:f>'TABLA DINAMICA'!$I$1:$I$2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DINAMICA'!$I$3:$I$8</c:f>
              <c:numCache>
                <c:formatCode>General</c:formatCode>
                <c:ptCount val="5"/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A-422A-9270-94FAB6521732}"/>
            </c:ext>
          </c:extLst>
        </c:ser>
        <c:ser>
          <c:idx val="8"/>
          <c:order val="8"/>
          <c:tx>
            <c:strRef>
              <c:f>'TABLA DINAMICA'!$J$1:$J$2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DINAMICA'!$J$3:$J$8</c:f>
              <c:numCache>
                <c:formatCode>General</c:formatCode>
                <c:ptCount val="5"/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A-422A-9270-94FAB6521732}"/>
            </c:ext>
          </c:extLst>
        </c:ser>
        <c:ser>
          <c:idx val="9"/>
          <c:order val="9"/>
          <c:tx>
            <c:strRef>
              <c:f>'TABLA DINAMICA'!$K$1:$K$2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DINAMICA'!$K$3:$K$8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A-422A-9270-94FAB6521732}"/>
            </c:ext>
          </c:extLst>
        </c:ser>
        <c:ser>
          <c:idx val="10"/>
          <c:order val="10"/>
          <c:tx>
            <c:strRef>
              <c:f>'TABLA DINAMICA'!$L$1:$L$2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DINAMICA'!$L$3:$L$8</c:f>
              <c:numCache>
                <c:formatCode>General</c:formatCode>
                <c:ptCount val="5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EA-422A-9270-94FAB6521732}"/>
            </c:ext>
          </c:extLst>
        </c:ser>
        <c:ser>
          <c:idx val="11"/>
          <c:order val="11"/>
          <c:tx>
            <c:strRef>
              <c:f>'TABLA DINAMICA'!$M$1:$M$2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DINAMICA'!$M$3:$M$8</c:f>
              <c:numCache>
                <c:formatCode>General</c:formatCode>
                <c:ptCount val="5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EA-422A-9270-94FAB6521732}"/>
            </c:ext>
          </c:extLst>
        </c:ser>
        <c:ser>
          <c:idx val="12"/>
          <c:order val="12"/>
          <c:tx>
            <c:strRef>
              <c:f>'TABLA DINAMICA'!$N$1:$N$2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DINAMICA'!$N$3:$N$8</c:f>
              <c:numCache>
                <c:formatCode>General</c:formatCode>
                <c:ptCount val="5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EA-422A-9270-94FAB6521732}"/>
            </c:ext>
          </c:extLst>
        </c:ser>
        <c:ser>
          <c:idx val="13"/>
          <c:order val="13"/>
          <c:tx>
            <c:strRef>
              <c:f>'TABLA DINAMICA'!$O$1:$O$2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DINAMICA'!$O$3:$O$8</c:f>
              <c:numCache>
                <c:formatCode>General</c:formatCode>
                <c:ptCount val="5"/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EA-422A-9270-94FAB6521732}"/>
            </c:ext>
          </c:extLst>
        </c:ser>
        <c:ser>
          <c:idx val="14"/>
          <c:order val="14"/>
          <c:tx>
            <c:strRef>
              <c:f>'TABLA DINAMICA'!$P$1:$P$2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DINAMICA'!$P$3:$P$8</c:f>
              <c:numCache>
                <c:formatCode>General</c:formatCode>
                <c:ptCount val="5"/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EA-422A-9270-94FAB6521732}"/>
            </c:ext>
          </c:extLst>
        </c:ser>
        <c:ser>
          <c:idx val="15"/>
          <c:order val="15"/>
          <c:tx>
            <c:strRef>
              <c:f>'TABLA DINAMICA'!$Q$1:$Q$2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DINAMICA'!$Q$3:$Q$8</c:f>
              <c:numCache>
                <c:formatCode>General</c:formatCode>
                <c:ptCount val="5"/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EA-422A-9270-94FAB6521732}"/>
            </c:ext>
          </c:extLst>
        </c:ser>
        <c:ser>
          <c:idx val="16"/>
          <c:order val="16"/>
          <c:tx>
            <c:strRef>
              <c:f>'TABLA DINAMICA'!$R$1:$R$2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DINAMICA'!$R$3:$R$8</c:f>
              <c:numCache>
                <c:formatCode>General</c:formatCode>
                <c:ptCount val="5"/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EA-422A-9270-94FAB6521732}"/>
            </c:ext>
          </c:extLst>
        </c:ser>
        <c:ser>
          <c:idx val="17"/>
          <c:order val="17"/>
          <c:tx>
            <c:strRef>
              <c:f>'TABLA DINAMICA'!$S$1:$S$2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DINAMICA'!$S$3:$S$8</c:f>
              <c:numCache>
                <c:formatCode>General</c:formatCode>
                <c:ptCount val="5"/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EA-422A-9270-94FAB6521732}"/>
            </c:ext>
          </c:extLst>
        </c:ser>
        <c:ser>
          <c:idx val="18"/>
          <c:order val="18"/>
          <c:tx>
            <c:strRef>
              <c:f>'TABLA DINAMICA'!$T$1:$T$2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DINAMICA'!$T$3:$T$8</c:f>
              <c:numCache>
                <c:formatCode>General</c:formatCode>
                <c:ptCount val="5"/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EA-422A-9270-94FAB6521732}"/>
            </c:ext>
          </c:extLst>
        </c:ser>
        <c:ser>
          <c:idx val="19"/>
          <c:order val="19"/>
          <c:tx>
            <c:strRef>
              <c:f>'TABLA DINAMICA'!$U$1:$U$2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DINAMICA'!$A$3:$A$8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DINAMICA'!$U$3:$U$8</c:f>
              <c:numCache>
                <c:formatCode>General</c:formatCode>
                <c:ptCount val="5"/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EA-422A-9270-94FAB652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29439"/>
        <c:axId val="45328479"/>
      </c:barChart>
      <c:catAx>
        <c:axId val="4532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28479"/>
        <c:crosses val="autoZero"/>
        <c:auto val="1"/>
        <c:lblAlgn val="ctr"/>
        <c:lblOffset val="100"/>
        <c:noMultiLvlLbl val="0"/>
      </c:catAx>
      <c:valAx>
        <c:axId val="453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[Examen-PPL-2024_X.xlsx]TABLA DINAMICA!TablaDinámica2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'TABLA DINAMICA'!$B$24:$B$25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DINAMICA'!$B$26:$B$31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C73-95FE-8CFEA4DE5D98}"/>
            </c:ext>
          </c:extLst>
        </c:ser>
        <c:ser>
          <c:idx val="1"/>
          <c:order val="1"/>
          <c:tx>
            <c:strRef>
              <c:f>'TABLA DINAMICA'!$C$24:$C$25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DINAMICA'!$C$26:$C$31</c:f>
              <c:numCache>
                <c:formatCode>General</c:formatCode>
                <c:ptCount val="5"/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C73-95FE-8CFEA4DE5D98}"/>
            </c:ext>
          </c:extLst>
        </c:ser>
        <c:ser>
          <c:idx val="2"/>
          <c:order val="2"/>
          <c:tx>
            <c:strRef>
              <c:f>'TABLA DINAMICA'!$D$24:$D$25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DINAMICA'!$D$26:$D$31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9-4C73-95FE-8CFEA4DE5D98}"/>
            </c:ext>
          </c:extLst>
        </c:ser>
        <c:ser>
          <c:idx val="3"/>
          <c:order val="3"/>
          <c:tx>
            <c:strRef>
              <c:f>'TABLA DINAMICA'!$E$24:$E$25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DINAMICA'!$E$26:$E$31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9-4C73-95FE-8CFEA4DE5D98}"/>
            </c:ext>
          </c:extLst>
        </c:ser>
        <c:ser>
          <c:idx val="4"/>
          <c:order val="4"/>
          <c:tx>
            <c:strRef>
              <c:f>'TABLA DINAMICA'!$F$24:$F$25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DINAMICA'!$F$26:$F$31</c:f>
              <c:numCache>
                <c:formatCode>General</c:formatCode>
                <c:ptCount val="5"/>
                <c:pt idx="2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9-4C73-95FE-8CFEA4DE5D98}"/>
            </c:ext>
          </c:extLst>
        </c:ser>
        <c:ser>
          <c:idx val="5"/>
          <c:order val="5"/>
          <c:tx>
            <c:strRef>
              <c:f>'TABLA DINAMICA'!$G$24:$G$25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DINAMICA'!$G$26:$G$31</c:f>
              <c:numCache>
                <c:formatCode>General</c:formatCode>
                <c:ptCount val="5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4C73-95FE-8CFEA4DE5D98}"/>
            </c:ext>
          </c:extLst>
        </c:ser>
        <c:ser>
          <c:idx val="6"/>
          <c:order val="6"/>
          <c:tx>
            <c:strRef>
              <c:f>'TABLA DINAMICA'!$H$24:$H$25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DINAMICA'!$H$26:$H$31</c:f>
              <c:numCache>
                <c:formatCode>General</c:formatCode>
                <c:ptCount val="5"/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4C73-95FE-8CFEA4DE5D98}"/>
            </c:ext>
          </c:extLst>
        </c:ser>
        <c:ser>
          <c:idx val="7"/>
          <c:order val="7"/>
          <c:tx>
            <c:strRef>
              <c:f>'TABLA DINAMICA'!$I$24:$I$25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DINAMICA'!$I$26:$I$31</c:f>
              <c:numCache>
                <c:formatCode>General</c:formatCode>
                <c:ptCount val="5"/>
                <c:pt idx="0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9-4C73-95FE-8CFEA4DE5D98}"/>
            </c:ext>
          </c:extLst>
        </c:ser>
        <c:ser>
          <c:idx val="8"/>
          <c:order val="8"/>
          <c:tx>
            <c:strRef>
              <c:f>'TABLA DINAMICA'!$J$24:$J$25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DINAMICA'!$J$26:$J$31</c:f>
              <c:numCache>
                <c:formatCode>General</c:formatCode>
                <c:ptCount val="5"/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9-4C73-95FE-8CFEA4DE5D98}"/>
            </c:ext>
          </c:extLst>
        </c:ser>
        <c:ser>
          <c:idx val="9"/>
          <c:order val="9"/>
          <c:tx>
            <c:strRef>
              <c:f>'TABLA DINAMICA'!$K$24:$K$25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DINAMICA'!$K$26:$K$31</c:f>
              <c:numCache>
                <c:formatCode>General</c:formatCode>
                <c:ptCount val="5"/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9-4C73-95FE-8CFEA4DE5D98}"/>
            </c:ext>
          </c:extLst>
        </c:ser>
        <c:ser>
          <c:idx val="10"/>
          <c:order val="10"/>
          <c:tx>
            <c:strRef>
              <c:f>'TABLA DINAMICA'!$L$24:$L$25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DINAMICA'!$L$26:$L$31</c:f>
              <c:numCache>
                <c:formatCode>General</c:formatCode>
                <c:ptCount val="5"/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9-4C73-95FE-8CFEA4DE5D98}"/>
            </c:ext>
          </c:extLst>
        </c:ser>
        <c:ser>
          <c:idx val="11"/>
          <c:order val="11"/>
          <c:tx>
            <c:strRef>
              <c:f>'TABLA DINAMICA'!$M$24:$M$25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DINAMICA'!$M$26:$M$31</c:f>
              <c:numCache>
                <c:formatCode>General</c:formatCode>
                <c:ptCount val="5"/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E9-4C73-95FE-8CFEA4DE5D98}"/>
            </c:ext>
          </c:extLst>
        </c:ser>
        <c:ser>
          <c:idx val="12"/>
          <c:order val="12"/>
          <c:tx>
            <c:strRef>
              <c:f>'TABLA DINAMICA'!$N$24:$N$25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DINAMICA'!$N$26:$N$31</c:f>
              <c:numCache>
                <c:formatCode>General</c:formatCode>
                <c:ptCount val="5"/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E9-4C73-95FE-8CFEA4DE5D98}"/>
            </c:ext>
          </c:extLst>
        </c:ser>
        <c:ser>
          <c:idx val="13"/>
          <c:order val="13"/>
          <c:tx>
            <c:strRef>
              <c:f>'TABLA DINAMICA'!$O$24:$O$25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'TABLA DINAMICA'!$A$26:$A$31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 DINAMICA'!$O$26:$O$31</c:f>
              <c:numCache>
                <c:formatCode>General</c:formatCode>
                <c:ptCount val="5"/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E9-4C73-95FE-8CFEA4DE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96928"/>
        <c:axId val="994795488"/>
      </c:lineChart>
      <c:catAx>
        <c:axId val="994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4795488"/>
        <c:crosses val="autoZero"/>
        <c:auto val="1"/>
        <c:lblAlgn val="ctr"/>
        <c:lblOffset val="100"/>
        <c:noMultiLvlLbl val="0"/>
      </c:catAx>
      <c:valAx>
        <c:axId val="9947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47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33337</xdr:rowOff>
    </xdr:from>
    <xdr:to>
      <xdr:col>7</xdr:col>
      <xdr:colOff>171450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4A8EF-85FB-A523-9DC6-69E90744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23812</xdr:rowOff>
    </xdr:from>
    <xdr:to>
      <xdr:col>7</xdr:col>
      <xdr:colOff>161925</xdr:colOff>
      <xdr:row>45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2E6B74-DAB0-39C7-95E9-27C92F84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 Worpechowski" refreshedDate="45432.789271527778" createdVersion="8" refreshedVersion="8" minRefreshableVersion="3" recordCount="20" xr:uid="{0E40653D-407C-4612-AA2F-F554270F54CC}">
  <cacheSource type="worksheet">
    <worksheetSource name="Tabla1"/>
  </cacheSource>
  <cacheFields count="6">
    <cacheField name="Fecha de Ingreso" numFmtId="14">
      <sharedItems containsSemiMixedTypes="0" containsNonDate="0" containsDate="1" containsString="0" minDate="2024-01-01T00:00:00" maxDate="2024-01-21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</sharedItems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399999999999999" count="20">
        <n v="15.3"/>
        <n v="12.1"/>
        <n v="16.5"/>
        <n v="7.8"/>
        <n v="0.5"/>
        <n v="18.2"/>
        <n v="14"/>
        <n v="1.2"/>
        <n v="19.399999999999999"/>
        <n v="8.6"/>
        <n v="17.3"/>
        <n v="13.5"/>
        <n v="0.6"/>
        <n v="7.9"/>
        <n v="1.1000000000000001"/>
        <n v="16"/>
        <n v="15"/>
        <n v="8.1999999999999993"/>
        <n v="1.3"/>
        <n v="18"/>
      </sharedItems>
    </cacheField>
    <cacheField name="Cantidad de transportes" numFmtId="0">
      <sharedItems containsSemiMixedTypes="0" containsString="0" containsNumber="1" containsInteger="1" minValue="3" maxValue="25" count="14">
        <n v="14"/>
        <n v="8"/>
        <n v="9"/>
        <n v="13"/>
        <n v="25"/>
        <n v="7"/>
        <n v="6"/>
        <n v="19"/>
        <n v="5"/>
        <n v="3"/>
        <n v="10"/>
        <n v="17"/>
        <n v="15"/>
        <n v="4"/>
      </sharedItems>
    </cacheField>
    <cacheField name="Pago de Peaje (USD)" numFmtId="0">
      <sharedItems containsSemiMixedTypes="0" containsString="0" containsNumber="1" containsInteger="1" minValue="5" maxValue="37" count="20">
        <n v="30"/>
        <n v="25"/>
        <n v="32"/>
        <n v="20"/>
        <n v="5"/>
        <n v="35"/>
        <n v="28"/>
        <n v="8"/>
        <n v="37"/>
        <n v="22"/>
        <n v="33"/>
        <n v="26"/>
        <n v="6"/>
        <n v="21"/>
        <n v="7"/>
        <n v="31"/>
        <n v="29"/>
        <n v="23"/>
        <n v="9"/>
        <n v="34"/>
      </sharedItems>
    </cacheField>
    <cacheField name="Promedio ponderado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3.2057416267942584"/>
  </r>
  <r>
    <x v="1"/>
    <x v="1"/>
    <x v="1"/>
    <x v="1"/>
    <x v="1"/>
    <n v="3.2102564102564104"/>
  </r>
  <r>
    <x v="2"/>
    <x v="0"/>
    <x v="2"/>
    <x v="2"/>
    <x v="2"/>
    <n v="3.1711229946524062"/>
  </r>
  <r>
    <x v="3"/>
    <x v="2"/>
    <x v="3"/>
    <x v="3"/>
    <x v="3"/>
    <n v="3.101123595505618"/>
  </r>
  <r>
    <x v="4"/>
    <x v="3"/>
    <x v="4"/>
    <x v="4"/>
    <x v="4"/>
    <n v="3.1454545454545455"/>
  </r>
  <r>
    <x v="5"/>
    <x v="0"/>
    <x v="5"/>
    <x v="5"/>
    <x v="5"/>
    <n v="3.4928571428571429"/>
  </r>
  <r>
    <x v="6"/>
    <x v="1"/>
    <x v="6"/>
    <x v="6"/>
    <x v="6"/>
    <n v="3.3609022556390977"/>
  </r>
  <r>
    <x v="7"/>
    <x v="4"/>
    <x v="7"/>
    <x v="7"/>
    <x v="7"/>
    <n v="3.2519685039370079"/>
  </r>
  <r>
    <x v="8"/>
    <x v="0"/>
    <x v="8"/>
    <x v="8"/>
    <x v="8"/>
    <n v="3.574074074074074"/>
  </r>
  <r>
    <x v="9"/>
    <x v="2"/>
    <x v="9"/>
    <x v="9"/>
    <x v="9"/>
    <n v="3.3398058252427183"/>
  </r>
  <r>
    <x v="10"/>
    <x v="0"/>
    <x v="10"/>
    <x v="2"/>
    <x v="10"/>
    <n v="3.19"/>
  </r>
  <r>
    <x v="11"/>
    <x v="1"/>
    <x v="11"/>
    <x v="10"/>
    <x v="11"/>
    <n v="3.0439560439560438"/>
  </r>
  <r>
    <x v="12"/>
    <x v="3"/>
    <x v="12"/>
    <x v="5"/>
    <x v="12"/>
    <n v="2.9753086419753085"/>
  </r>
  <r>
    <x v="13"/>
    <x v="2"/>
    <x v="13"/>
    <x v="10"/>
    <x v="13"/>
    <n v="3.0810810810810811"/>
  </r>
  <r>
    <x v="14"/>
    <x v="4"/>
    <x v="14"/>
    <x v="11"/>
    <x v="14"/>
    <n v="3.078125"/>
  </r>
  <r>
    <x v="15"/>
    <x v="0"/>
    <x v="15"/>
    <x v="2"/>
    <x v="15"/>
    <n v="3.6808510638297873"/>
  </r>
  <r>
    <x v="16"/>
    <x v="1"/>
    <x v="16"/>
    <x v="8"/>
    <x v="16"/>
    <n v="3.5"/>
  </r>
  <r>
    <x v="17"/>
    <x v="2"/>
    <x v="17"/>
    <x v="12"/>
    <x v="17"/>
    <n v="3"/>
  </r>
  <r>
    <x v="18"/>
    <x v="4"/>
    <x v="18"/>
    <x v="0"/>
    <x v="18"/>
    <n v="3.3888888888888888"/>
  </r>
  <r>
    <x v="19"/>
    <x v="0"/>
    <x v="19"/>
    <x v="13"/>
    <x v="19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C982-6EEA-4E49-853D-3FCBD557110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V8" firstHeaderRow="1" firstDataRow="2" firstDataCol="1"/>
  <pivotFields count="6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showAll="0">
      <items count="21">
        <item x="4"/>
        <item x="12"/>
        <item x="14"/>
        <item x="7"/>
        <item x="18"/>
        <item x="3"/>
        <item x="13"/>
        <item x="17"/>
        <item x="9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axis="axisCol" dataField="1" showAll="0">
      <items count="21">
        <item x="4"/>
        <item x="12"/>
        <item x="14"/>
        <item x="7"/>
        <item x="18"/>
        <item x="3"/>
        <item x="13"/>
        <item x="9"/>
        <item x="17"/>
        <item x="1"/>
        <item x="11"/>
        <item x="6"/>
        <item x="16"/>
        <item x="0"/>
        <item x="15"/>
        <item x="2"/>
        <item x="10"/>
        <item x="19"/>
        <item x="5"/>
        <item x="8"/>
        <item t="default"/>
      </items>
    </pivotField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a de Pago de Peaje (USD)" fld="4" baseField="0" baseItem="0"/>
  </dataFields>
  <chartFormats count="20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E025-EDD2-4C2F-A1FA-159138BAFF1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24:P31" firstHeaderRow="1" firstDataRow="2" firstDataCol="1"/>
  <pivotFields count="6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dataField="1" showAll="0">
      <items count="15">
        <item x="9"/>
        <item x="13"/>
        <item x="8"/>
        <item x="6"/>
        <item x="5"/>
        <item x="1"/>
        <item x="2"/>
        <item x="10"/>
        <item x="3"/>
        <item x="0"/>
        <item x="12"/>
        <item x="11"/>
        <item x="7"/>
        <item x="4"/>
        <item t="default"/>
      </items>
    </pivotField>
    <pivotField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a de Cantidad de transportes" fld="3" baseField="0" baseItem="0"/>
  </dataFields>
  <chartFormats count="1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03BF4-1321-4B96-A419-B504277FC20A}" name="Tabla1" displayName="Tabla1" ref="A1:F21" totalsRowShown="0" headerRowDxfId="16" dataDxfId="14" headerRowBorderDxfId="15" tableBorderDxfId="13" totalsRowBorderDxfId="12">
  <autoFilter ref="A1:F21" xr:uid="{DDE03BF4-1321-4B96-A419-B504277FC20A}"/>
  <tableColumns count="6">
    <tableColumn id="1" xr3:uid="{EC0A7200-E535-49EE-84E9-DF345AA20573}" name="Fecha de Ingreso" dataDxfId="11" totalsRowDxfId="10"/>
    <tableColumn id="2" xr3:uid="{4B2A42EE-42CC-4527-84B2-118322E4190F}" name="Tipo de Transporte" dataDxfId="9" totalsRowDxfId="8"/>
    <tableColumn id="3" xr3:uid="{41562F26-C40C-4A18-A31D-D63DB8E8D4E1}" name="Peso (Toneladas)" dataDxfId="7" totalsRowDxfId="6"/>
    <tableColumn id="4" xr3:uid="{996E93E1-DA22-440E-A96F-C7B295BA54DC}" name="Cantidad de transportes" dataDxfId="5" totalsRowDxfId="4"/>
    <tableColumn id="5" xr3:uid="{8A821A53-CFB8-414E-ADC9-F53DCEFB558A}" name="Pago de Peaje (USD)" dataDxfId="3" totalsRowDxfId="2"/>
    <tableColumn id="6" xr3:uid="{6663C346-1D1C-4DF2-811A-7C893742D33E}" name="Promedio ponderado" dataDxfId="1" totalsRowDxfId="0">
      <calculatedColumnFormula>SUMPRODUCT(D2:E21) / SUM(D2:D21)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AFF5-8C4E-4B8D-9215-DB0ADDB586E3}">
  <dimension ref="A1:M21"/>
  <sheetViews>
    <sheetView workbookViewId="0">
      <selection activeCell="I12" sqref="I12"/>
    </sheetView>
  </sheetViews>
  <sheetFormatPr baseColWidth="10" defaultRowHeight="15" x14ac:dyDescent="0.25"/>
  <cols>
    <col min="1" max="1" width="21.85546875" bestFit="1" customWidth="1"/>
    <col min="2" max="2" width="24" bestFit="1" customWidth="1"/>
    <col min="3" max="3" width="22" bestFit="1" customWidth="1"/>
    <col min="4" max="4" width="28.85546875" bestFit="1" customWidth="1"/>
    <col min="5" max="5" width="23" customWidth="1"/>
    <col min="6" max="6" width="16.28515625" bestFit="1" customWidth="1"/>
    <col min="7" max="7" width="16" bestFit="1" customWidth="1"/>
    <col min="8" max="8" width="15.85546875" bestFit="1" customWidth="1"/>
    <col min="9" max="9" width="19" bestFit="1" customWidth="1"/>
    <col min="10" max="10" width="15.85546875" bestFit="1" customWidth="1"/>
    <col min="11" max="11" width="16" bestFit="1" customWidth="1"/>
    <col min="12" max="12" width="15.28515625" bestFit="1" customWidth="1"/>
  </cols>
  <sheetData>
    <row r="1" spans="1:13" ht="31.5" x14ac:dyDescent="0.25">
      <c r="A1" s="3" t="s">
        <v>0</v>
      </c>
      <c r="B1" s="4" t="s">
        <v>1</v>
      </c>
      <c r="C1" s="8" t="s">
        <v>2</v>
      </c>
      <c r="D1" s="11" t="s">
        <v>3</v>
      </c>
      <c r="E1" s="14" t="s">
        <v>4</v>
      </c>
      <c r="F1" s="4" t="s">
        <v>10</v>
      </c>
      <c r="H1" s="18" t="s">
        <v>11</v>
      </c>
      <c r="I1" s="18" t="s">
        <v>12</v>
      </c>
      <c r="J1" s="20" t="s">
        <v>16</v>
      </c>
      <c r="K1" s="20" t="s">
        <v>13</v>
      </c>
      <c r="L1" s="17" t="s">
        <v>14</v>
      </c>
      <c r="M1" s="17" t="s">
        <v>15</v>
      </c>
    </row>
    <row r="2" spans="1:13" ht="15.75" x14ac:dyDescent="0.25">
      <c r="A2" s="2">
        <v>45292</v>
      </c>
      <c r="B2" s="1" t="s">
        <v>5</v>
      </c>
      <c r="C2" s="9">
        <v>15.3</v>
      </c>
      <c r="D2" s="12">
        <v>14</v>
      </c>
      <c r="E2" s="15">
        <v>30</v>
      </c>
      <c r="F2" s="7">
        <f>SUMPRODUCT(D2:E21) / SUM(D2:D21)</f>
        <v>3.2057416267942584</v>
      </c>
      <c r="H2" s="19">
        <f>MIN(Tabla1[Peso (Toneladas)])</f>
        <v>0.5</v>
      </c>
      <c r="I2" s="19">
        <f>MAX(Tabla1[Peso (Toneladas)])</f>
        <v>19.399999999999999</v>
      </c>
      <c r="J2" s="12">
        <f>MIN(Tabla1[Cantidad de transportes])</f>
        <v>3</v>
      </c>
      <c r="K2" s="12">
        <f>MAX(Tabla1[Cantidad de transportes])</f>
        <v>25</v>
      </c>
      <c r="L2" s="21">
        <f>MIN(Tabla1[Pago de Peaje (USD)])</f>
        <v>5</v>
      </c>
      <c r="M2" s="21">
        <f>MAX(Tabla1[Pago de Peaje (USD)])</f>
        <v>37</v>
      </c>
    </row>
    <row r="3" spans="1:13" ht="15.75" x14ac:dyDescent="0.25">
      <c r="A3" s="2">
        <v>45293</v>
      </c>
      <c r="B3" s="1" t="s">
        <v>6</v>
      </c>
      <c r="C3" s="9">
        <v>12.1</v>
      </c>
      <c r="D3" s="12">
        <v>8</v>
      </c>
      <c r="E3" s="15">
        <v>25</v>
      </c>
      <c r="F3" s="7">
        <f>SUMPRODUCT(D3:E21) / SUM(D3:D21)</f>
        <v>3.2102564102564104</v>
      </c>
    </row>
    <row r="4" spans="1:13" ht="15.75" x14ac:dyDescent="0.25">
      <c r="A4" s="2">
        <v>45294</v>
      </c>
      <c r="B4" s="1" t="s">
        <v>5</v>
      </c>
      <c r="C4" s="9">
        <v>16.5</v>
      </c>
      <c r="D4" s="12">
        <v>9</v>
      </c>
      <c r="E4" s="15">
        <v>32</v>
      </c>
      <c r="F4" s="7">
        <f t="shared" ref="F4:F21" si="0">SUMPRODUCT(D4:E21) / SUM(D4:D21)</f>
        <v>3.1711229946524062</v>
      </c>
    </row>
    <row r="5" spans="1:13" ht="15.75" x14ac:dyDescent="0.25">
      <c r="A5" s="2">
        <v>45295</v>
      </c>
      <c r="B5" s="1" t="s">
        <v>7</v>
      </c>
      <c r="C5" s="9">
        <v>7.8</v>
      </c>
      <c r="D5" s="12">
        <v>13</v>
      </c>
      <c r="E5" s="15">
        <v>20</v>
      </c>
      <c r="F5" s="7">
        <f t="shared" si="0"/>
        <v>3.101123595505618</v>
      </c>
    </row>
    <row r="6" spans="1:13" ht="15.75" x14ac:dyDescent="0.25">
      <c r="A6" s="2">
        <v>45296</v>
      </c>
      <c r="B6" s="1" t="s">
        <v>8</v>
      </c>
      <c r="C6" s="9">
        <v>0.5</v>
      </c>
      <c r="D6" s="12">
        <v>25</v>
      </c>
      <c r="E6" s="15">
        <v>5</v>
      </c>
      <c r="F6" s="7">
        <f t="shared" si="0"/>
        <v>3.1454545454545455</v>
      </c>
    </row>
    <row r="7" spans="1:13" ht="15.75" x14ac:dyDescent="0.25">
      <c r="A7" s="2">
        <v>45297</v>
      </c>
      <c r="B7" s="1" t="s">
        <v>5</v>
      </c>
      <c r="C7" s="9">
        <v>18.2</v>
      </c>
      <c r="D7" s="12">
        <v>7</v>
      </c>
      <c r="E7" s="15">
        <v>35</v>
      </c>
      <c r="F7" s="7">
        <f t="shared" si="0"/>
        <v>3.4928571428571429</v>
      </c>
    </row>
    <row r="8" spans="1:13" ht="15.75" x14ac:dyDescent="0.25">
      <c r="A8" s="2">
        <v>45298</v>
      </c>
      <c r="B8" s="1" t="s">
        <v>6</v>
      </c>
      <c r="C8" s="9">
        <v>14</v>
      </c>
      <c r="D8" s="12">
        <v>6</v>
      </c>
      <c r="E8" s="15">
        <v>28</v>
      </c>
      <c r="F8" s="7">
        <f t="shared" si="0"/>
        <v>3.3609022556390977</v>
      </c>
    </row>
    <row r="9" spans="1:13" ht="15.75" x14ac:dyDescent="0.25">
      <c r="A9" s="2">
        <v>45299</v>
      </c>
      <c r="B9" s="1" t="s">
        <v>9</v>
      </c>
      <c r="C9" s="9">
        <v>1.2</v>
      </c>
      <c r="D9" s="12">
        <v>19</v>
      </c>
      <c r="E9" s="15">
        <v>8</v>
      </c>
      <c r="F9" s="7">
        <f t="shared" si="0"/>
        <v>3.2519685039370079</v>
      </c>
    </row>
    <row r="10" spans="1:13" ht="15.75" x14ac:dyDescent="0.25">
      <c r="A10" s="2">
        <v>45300</v>
      </c>
      <c r="B10" s="1" t="s">
        <v>5</v>
      </c>
      <c r="C10" s="9">
        <v>19.399999999999999</v>
      </c>
      <c r="D10" s="12">
        <v>5</v>
      </c>
      <c r="E10" s="15">
        <v>37</v>
      </c>
      <c r="F10" s="7">
        <f t="shared" si="0"/>
        <v>3.574074074074074</v>
      </c>
    </row>
    <row r="11" spans="1:13" ht="15.75" x14ac:dyDescent="0.25">
      <c r="A11" s="2">
        <v>45301</v>
      </c>
      <c r="B11" s="1" t="s">
        <v>7</v>
      </c>
      <c r="C11" s="9">
        <v>8.6</v>
      </c>
      <c r="D11" s="12">
        <v>3</v>
      </c>
      <c r="E11" s="15">
        <v>22</v>
      </c>
      <c r="F11" s="7">
        <f t="shared" si="0"/>
        <v>3.3398058252427183</v>
      </c>
    </row>
    <row r="12" spans="1:13" ht="15.75" x14ac:dyDescent="0.25">
      <c r="A12" s="2">
        <v>45302</v>
      </c>
      <c r="B12" s="1" t="s">
        <v>5</v>
      </c>
      <c r="C12" s="9">
        <v>17.3</v>
      </c>
      <c r="D12" s="12">
        <v>9</v>
      </c>
      <c r="E12" s="15">
        <v>33</v>
      </c>
      <c r="F12" s="7">
        <f t="shared" si="0"/>
        <v>3.19</v>
      </c>
    </row>
    <row r="13" spans="1:13" ht="15.75" x14ac:dyDescent="0.25">
      <c r="A13" s="2">
        <v>45303</v>
      </c>
      <c r="B13" s="1" t="s">
        <v>6</v>
      </c>
      <c r="C13" s="9">
        <v>13.5</v>
      </c>
      <c r="D13" s="12">
        <v>10</v>
      </c>
      <c r="E13" s="15">
        <v>26</v>
      </c>
      <c r="F13" s="7">
        <f t="shared" si="0"/>
        <v>3.0439560439560438</v>
      </c>
    </row>
    <row r="14" spans="1:13" ht="15.75" x14ac:dyDescent="0.25">
      <c r="A14" s="2">
        <v>45304</v>
      </c>
      <c r="B14" s="1" t="s">
        <v>8</v>
      </c>
      <c r="C14" s="9">
        <v>0.6</v>
      </c>
      <c r="D14" s="12">
        <v>7</v>
      </c>
      <c r="E14" s="15">
        <v>6</v>
      </c>
      <c r="F14" s="7">
        <f t="shared" si="0"/>
        <v>2.9753086419753085</v>
      </c>
    </row>
    <row r="15" spans="1:13" ht="15.75" x14ac:dyDescent="0.25">
      <c r="A15" s="2">
        <v>45305</v>
      </c>
      <c r="B15" s="1" t="s">
        <v>7</v>
      </c>
      <c r="C15" s="9">
        <v>7.9</v>
      </c>
      <c r="D15" s="12">
        <v>10</v>
      </c>
      <c r="E15" s="15">
        <v>21</v>
      </c>
      <c r="F15" s="7">
        <f t="shared" si="0"/>
        <v>3.0810810810810811</v>
      </c>
    </row>
    <row r="16" spans="1:13" ht="15.75" x14ac:dyDescent="0.25">
      <c r="A16" s="2">
        <v>45306</v>
      </c>
      <c r="B16" s="1" t="s">
        <v>9</v>
      </c>
      <c r="C16" s="9">
        <v>1.1000000000000001</v>
      </c>
      <c r="D16" s="12">
        <v>17</v>
      </c>
      <c r="E16" s="15">
        <v>7</v>
      </c>
      <c r="F16" s="7">
        <f t="shared" si="0"/>
        <v>3.078125</v>
      </c>
    </row>
    <row r="17" spans="1:6" ht="15.75" x14ac:dyDescent="0.25">
      <c r="A17" s="2">
        <v>45307</v>
      </c>
      <c r="B17" s="1" t="s">
        <v>5</v>
      </c>
      <c r="C17" s="9">
        <v>16</v>
      </c>
      <c r="D17" s="12">
        <v>9</v>
      </c>
      <c r="E17" s="15">
        <v>31</v>
      </c>
      <c r="F17" s="7">
        <f t="shared" si="0"/>
        <v>3.6808510638297873</v>
      </c>
    </row>
    <row r="18" spans="1:6" ht="15.75" x14ac:dyDescent="0.25">
      <c r="A18" s="2">
        <v>45308</v>
      </c>
      <c r="B18" s="1" t="s">
        <v>6</v>
      </c>
      <c r="C18" s="9">
        <v>15</v>
      </c>
      <c r="D18" s="12">
        <v>5</v>
      </c>
      <c r="E18" s="15">
        <v>29</v>
      </c>
      <c r="F18" s="7">
        <f t="shared" si="0"/>
        <v>3.5</v>
      </c>
    </row>
    <row r="19" spans="1:6" ht="15.75" x14ac:dyDescent="0.25">
      <c r="A19" s="2">
        <v>45309</v>
      </c>
      <c r="B19" s="1" t="s">
        <v>7</v>
      </c>
      <c r="C19" s="9">
        <v>8.1999999999999993</v>
      </c>
      <c r="D19" s="12">
        <v>15</v>
      </c>
      <c r="E19" s="15">
        <v>23</v>
      </c>
      <c r="F19" s="7">
        <f t="shared" si="0"/>
        <v>3</v>
      </c>
    </row>
    <row r="20" spans="1:6" ht="15.75" x14ac:dyDescent="0.25">
      <c r="A20" s="2">
        <v>45310</v>
      </c>
      <c r="B20" s="1" t="s">
        <v>9</v>
      </c>
      <c r="C20" s="9">
        <v>1.3</v>
      </c>
      <c r="D20" s="12">
        <v>14</v>
      </c>
      <c r="E20" s="15">
        <v>9</v>
      </c>
      <c r="F20" s="7">
        <f t="shared" si="0"/>
        <v>3.3888888888888888</v>
      </c>
    </row>
    <row r="21" spans="1:6" ht="15.75" x14ac:dyDescent="0.25">
      <c r="A21" s="5">
        <v>45311</v>
      </c>
      <c r="B21" s="6" t="s">
        <v>5</v>
      </c>
      <c r="C21" s="10">
        <v>18</v>
      </c>
      <c r="D21" s="13">
        <v>4</v>
      </c>
      <c r="E21" s="16">
        <v>34</v>
      </c>
      <c r="F21" s="7">
        <f t="shared" si="0"/>
        <v>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7FAA-7D3F-400D-BA5A-67551BD9A567}">
  <dimension ref="A1:W31"/>
  <sheetViews>
    <sheetView tabSelected="1" workbookViewId="0">
      <selection activeCell="R12" sqref="R12"/>
    </sheetView>
  </sheetViews>
  <sheetFormatPr baseColWidth="10" defaultRowHeight="15" x14ac:dyDescent="0.25"/>
  <cols>
    <col min="1" max="1" width="31.28515625" bestFit="1" customWidth="1"/>
    <col min="2" max="2" width="22.85546875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15" width="3" bestFit="1" customWidth="1"/>
    <col min="16" max="16" width="12.5703125" bestFit="1" customWidth="1"/>
    <col min="17" max="21" width="3" bestFit="1" customWidth="1"/>
    <col min="22" max="22" width="12.5703125" bestFit="1" customWidth="1"/>
  </cols>
  <sheetData>
    <row r="1" spans="1:22" x14ac:dyDescent="0.25">
      <c r="A1" s="22" t="s">
        <v>21</v>
      </c>
      <c r="B1" s="22" t="s">
        <v>19</v>
      </c>
    </row>
    <row r="2" spans="1:22" x14ac:dyDescent="0.25">
      <c r="A2" s="22" t="s">
        <v>17</v>
      </c>
      <c r="B2">
        <v>5</v>
      </c>
      <c r="C2">
        <v>6</v>
      </c>
      <c r="D2">
        <v>7</v>
      </c>
      <c r="E2">
        <v>8</v>
      </c>
      <c r="F2">
        <v>9</v>
      </c>
      <c r="G2">
        <v>20</v>
      </c>
      <c r="H2">
        <v>21</v>
      </c>
      <c r="I2">
        <v>22</v>
      </c>
      <c r="J2">
        <v>23</v>
      </c>
      <c r="K2">
        <v>25</v>
      </c>
      <c r="L2">
        <v>26</v>
      </c>
      <c r="M2">
        <v>28</v>
      </c>
      <c r="N2">
        <v>29</v>
      </c>
      <c r="O2">
        <v>30</v>
      </c>
      <c r="P2">
        <v>31</v>
      </c>
      <c r="Q2">
        <v>32</v>
      </c>
      <c r="R2">
        <v>33</v>
      </c>
      <c r="S2">
        <v>34</v>
      </c>
      <c r="T2">
        <v>35</v>
      </c>
      <c r="U2">
        <v>37</v>
      </c>
      <c r="V2" t="s">
        <v>18</v>
      </c>
    </row>
    <row r="3" spans="1:22" x14ac:dyDescent="0.25">
      <c r="A3" s="24" t="s">
        <v>6</v>
      </c>
      <c r="B3" s="23"/>
      <c r="C3" s="23"/>
      <c r="D3" s="23"/>
      <c r="E3" s="23"/>
      <c r="F3" s="23"/>
      <c r="G3" s="23"/>
      <c r="H3" s="23"/>
      <c r="I3" s="23"/>
      <c r="J3" s="23"/>
      <c r="K3" s="23">
        <v>25</v>
      </c>
      <c r="L3" s="23">
        <v>26</v>
      </c>
      <c r="M3" s="23">
        <v>28</v>
      </c>
      <c r="N3" s="23">
        <v>29</v>
      </c>
      <c r="O3" s="23"/>
      <c r="P3" s="23"/>
      <c r="Q3" s="23"/>
      <c r="R3" s="23"/>
      <c r="S3" s="23"/>
      <c r="T3" s="23"/>
      <c r="U3" s="23"/>
      <c r="V3" s="23">
        <v>108</v>
      </c>
    </row>
    <row r="4" spans="1:22" x14ac:dyDescent="0.25">
      <c r="A4" s="24" t="s">
        <v>9</v>
      </c>
      <c r="B4" s="23"/>
      <c r="C4" s="23"/>
      <c r="D4" s="23">
        <v>7</v>
      </c>
      <c r="E4" s="23">
        <v>8</v>
      </c>
      <c r="F4" s="23">
        <v>9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>
        <v>24</v>
      </c>
    </row>
    <row r="5" spans="1:22" x14ac:dyDescent="0.25">
      <c r="A5" s="24" t="s">
        <v>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>
        <v>30</v>
      </c>
      <c r="P5" s="23">
        <v>31</v>
      </c>
      <c r="Q5" s="23">
        <v>32</v>
      </c>
      <c r="R5" s="23">
        <v>33</v>
      </c>
      <c r="S5" s="23">
        <v>34</v>
      </c>
      <c r="T5" s="23">
        <v>35</v>
      </c>
      <c r="U5" s="23">
        <v>37</v>
      </c>
      <c r="V5" s="23">
        <v>232</v>
      </c>
    </row>
    <row r="6" spans="1:22" x14ac:dyDescent="0.25">
      <c r="A6" s="24" t="s">
        <v>7</v>
      </c>
      <c r="B6" s="23"/>
      <c r="C6" s="23"/>
      <c r="D6" s="23"/>
      <c r="E6" s="23"/>
      <c r="F6" s="23"/>
      <c r="G6" s="23">
        <v>20</v>
      </c>
      <c r="H6" s="23">
        <v>21</v>
      </c>
      <c r="I6" s="23">
        <v>22</v>
      </c>
      <c r="J6" s="23">
        <v>23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>
        <v>86</v>
      </c>
    </row>
    <row r="7" spans="1:22" x14ac:dyDescent="0.25">
      <c r="A7" s="24" t="s">
        <v>8</v>
      </c>
      <c r="B7" s="23">
        <v>5</v>
      </c>
      <c r="C7" s="23">
        <v>6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>
        <v>11</v>
      </c>
    </row>
    <row r="8" spans="1:22" x14ac:dyDescent="0.25">
      <c r="A8" s="24" t="s">
        <v>18</v>
      </c>
      <c r="B8" s="23">
        <v>5</v>
      </c>
      <c r="C8" s="23">
        <v>6</v>
      </c>
      <c r="D8" s="23">
        <v>7</v>
      </c>
      <c r="E8" s="23">
        <v>8</v>
      </c>
      <c r="F8" s="23">
        <v>9</v>
      </c>
      <c r="G8" s="23">
        <v>20</v>
      </c>
      <c r="H8" s="23">
        <v>21</v>
      </c>
      <c r="I8" s="23">
        <v>22</v>
      </c>
      <c r="J8" s="23">
        <v>23</v>
      </c>
      <c r="K8" s="23">
        <v>25</v>
      </c>
      <c r="L8" s="23">
        <v>26</v>
      </c>
      <c r="M8" s="23">
        <v>28</v>
      </c>
      <c r="N8" s="23">
        <v>29</v>
      </c>
      <c r="O8" s="23">
        <v>30</v>
      </c>
      <c r="P8" s="23">
        <v>31</v>
      </c>
      <c r="Q8" s="23">
        <v>32</v>
      </c>
      <c r="R8" s="23">
        <v>33</v>
      </c>
      <c r="S8" s="23">
        <v>34</v>
      </c>
      <c r="T8" s="23">
        <v>35</v>
      </c>
      <c r="U8" s="23">
        <v>37</v>
      </c>
      <c r="V8" s="23">
        <v>461</v>
      </c>
    </row>
    <row r="17" spans="1:23" x14ac:dyDescent="0.25">
      <c r="W17" t="s">
        <v>22</v>
      </c>
    </row>
    <row r="24" spans="1:23" x14ac:dyDescent="0.25">
      <c r="A24" s="22" t="s">
        <v>20</v>
      </c>
      <c r="B24" s="22" t="s">
        <v>19</v>
      </c>
    </row>
    <row r="25" spans="1:23" x14ac:dyDescent="0.25">
      <c r="A25" s="22" t="s">
        <v>17</v>
      </c>
      <c r="B25">
        <v>3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13</v>
      </c>
      <c r="K25">
        <v>14</v>
      </c>
      <c r="L25">
        <v>15</v>
      </c>
      <c r="M25">
        <v>17</v>
      </c>
      <c r="N25">
        <v>19</v>
      </c>
      <c r="O25">
        <v>25</v>
      </c>
      <c r="P25" t="s">
        <v>18</v>
      </c>
    </row>
    <row r="26" spans="1:23" x14ac:dyDescent="0.25">
      <c r="A26" s="24" t="s">
        <v>6</v>
      </c>
      <c r="B26" s="23"/>
      <c r="C26" s="23"/>
      <c r="D26" s="23">
        <v>5</v>
      </c>
      <c r="E26" s="23">
        <v>6</v>
      </c>
      <c r="F26" s="23"/>
      <c r="G26" s="23">
        <v>8</v>
      </c>
      <c r="H26" s="23"/>
      <c r="I26" s="23">
        <v>10</v>
      </c>
      <c r="J26" s="23"/>
      <c r="K26" s="23"/>
      <c r="L26" s="23"/>
      <c r="M26" s="23"/>
      <c r="N26" s="23"/>
      <c r="O26" s="23"/>
      <c r="P26" s="23">
        <v>29</v>
      </c>
    </row>
    <row r="27" spans="1:23" x14ac:dyDescent="0.25">
      <c r="A27" s="24" t="s">
        <v>9</v>
      </c>
      <c r="B27" s="23"/>
      <c r="C27" s="23"/>
      <c r="D27" s="23"/>
      <c r="E27" s="23"/>
      <c r="F27" s="23"/>
      <c r="G27" s="23"/>
      <c r="H27" s="23"/>
      <c r="I27" s="23"/>
      <c r="J27" s="23"/>
      <c r="K27" s="23">
        <v>14</v>
      </c>
      <c r="L27" s="23"/>
      <c r="M27" s="23">
        <v>17</v>
      </c>
      <c r="N27" s="23">
        <v>19</v>
      </c>
      <c r="O27" s="23"/>
      <c r="P27" s="23">
        <v>50</v>
      </c>
    </row>
    <row r="28" spans="1:23" x14ac:dyDescent="0.25">
      <c r="A28" s="24" t="s">
        <v>5</v>
      </c>
      <c r="B28" s="23"/>
      <c r="C28" s="23">
        <v>4</v>
      </c>
      <c r="D28" s="23">
        <v>5</v>
      </c>
      <c r="E28" s="23"/>
      <c r="F28" s="23">
        <v>7</v>
      </c>
      <c r="G28" s="23"/>
      <c r="H28" s="23">
        <v>27</v>
      </c>
      <c r="I28" s="23"/>
      <c r="J28" s="23"/>
      <c r="K28" s="23">
        <v>14</v>
      </c>
      <c r="L28" s="23"/>
      <c r="M28" s="23"/>
      <c r="N28" s="23"/>
      <c r="O28" s="23"/>
      <c r="P28" s="23">
        <v>57</v>
      </c>
    </row>
    <row r="29" spans="1:23" x14ac:dyDescent="0.25">
      <c r="A29" s="24" t="s">
        <v>7</v>
      </c>
      <c r="B29" s="23">
        <v>3</v>
      </c>
      <c r="C29" s="23"/>
      <c r="D29" s="23"/>
      <c r="E29" s="23"/>
      <c r="F29" s="23"/>
      <c r="G29" s="23"/>
      <c r="H29" s="23"/>
      <c r="I29" s="23">
        <v>10</v>
      </c>
      <c r="J29" s="23">
        <v>13</v>
      </c>
      <c r="K29" s="23"/>
      <c r="L29" s="23">
        <v>15</v>
      </c>
      <c r="M29" s="23"/>
      <c r="N29" s="23"/>
      <c r="O29" s="23"/>
      <c r="P29" s="23">
        <v>41</v>
      </c>
    </row>
    <row r="30" spans="1:23" x14ac:dyDescent="0.25">
      <c r="A30" s="24" t="s">
        <v>8</v>
      </c>
      <c r="B30" s="23"/>
      <c r="C30" s="23"/>
      <c r="D30" s="23"/>
      <c r="E30" s="23"/>
      <c r="F30" s="23">
        <v>7</v>
      </c>
      <c r="G30" s="23"/>
      <c r="H30" s="23"/>
      <c r="I30" s="23"/>
      <c r="J30" s="23"/>
      <c r="K30" s="23"/>
      <c r="L30" s="23"/>
      <c r="M30" s="23"/>
      <c r="N30" s="23"/>
      <c r="O30" s="23">
        <v>25</v>
      </c>
      <c r="P30" s="23">
        <v>32</v>
      </c>
    </row>
    <row r="31" spans="1:23" x14ac:dyDescent="0.25">
      <c r="A31" s="24" t="s">
        <v>18</v>
      </c>
      <c r="B31" s="23">
        <v>3</v>
      </c>
      <c r="C31" s="23">
        <v>4</v>
      </c>
      <c r="D31" s="23">
        <v>10</v>
      </c>
      <c r="E31" s="23">
        <v>6</v>
      </c>
      <c r="F31" s="23">
        <v>14</v>
      </c>
      <c r="G31" s="23">
        <v>8</v>
      </c>
      <c r="H31" s="23">
        <v>27</v>
      </c>
      <c r="I31" s="23">
        <v>20</v>
      </c>
      <c r="J31" s="23">
        <v>13</v>
      </c>
      <c r="K31" s="23">
        <v>28</v>
      </c>
      <c r="L31" s="23">
        <v>15</v>
      </c>
      <c r="M31" s="23">
        <v>17</v>
      </c>
      <c r="N31" s="23">
        <v>19</v>
      </c>
      <c r="O31" s="23">
        <v>25</v>
      </c>
      <c r="P31" s="23">
        <v>209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Alberto Worpechowski</dc:creator>
  <cp:lastModifiedBy>Lautaro Alexis Benitez</cp:lastModifiedBy>
  <dcterms:created xsi:type="dcterms:W3CDTF">2024-05-20T21:05:00Z</dcterms:created>
  <dcterms:modified xsi:type="dcterms:W3CDTF">2024-11-01T00:24:16Z</dcterms:modified>
</cp:coreProperties>
</file>