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igo\Escritorio\UPV\GPR\"/>
    </mc:Choice>
  </mc:AlternateContent>
  <xr:revisionPtr revIDLastSave="0" documentId="8_{8D6E93BE-3304-4B73-B4D4-947101BC6EF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Enunciado" sheetId="3" r:id="rId1"/>
    <sheet name="Camino crítico" sheetId="7" r:id="rId2"/>
    <sheet name="D Gantt" sheetId="8" r:id="rId3"/>
    <sheet name="Camino crítico replanificado" sheetId="9" r:id="rId4"/>
    <sheet name="D Gantt replanificado" sheetId="1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3" i="3" l="1"/>
  <c r="D42" i="3"/>
  <c r="D41" i="3"/>
  <c r="D40" i="3"/>
  <c r="D39" i="3"/>
  <c r="G13" i="3" l="1"/>
  <c r="D37" i="3" s="1"/>
  <c r="G20" i="3"/>
  <c r="G19" i="3"/>
  <c r="G18" i="3"/>
  <c r="G17" i="3"/>
  <c r="G16" i="3"/>
  <c r="G15" i="3"/>
  <c r="G14" i="3"/>
  <c r="G12" i="3"/>
  <c r="G10" i="3"/>
  <c r="G11" i="3"/>
  <c r="G7" i="3"/>
  <c r="D35" i="3" s="1"/>
  <c r="G9" i="3"/>
  <c r="D36" i="3" s="1"/>
  <c r="G8" i="3"/>
</calcChain>
</file>

<file path=xl/sharedStrings.xml><?xml version="1.0" encoding="utf-8"?>
<sst xmlns="http://schemas.openxmlformats.org/spreadsheetml/2006/main" count="131" uniqueCount="52">
  <si>
    <t>A</t>
  </si>
  <si>
    <t>F</t>
  </si>
  <si>
    <t>H</t>
  </si>
  <si>
    <t>E</t>
  </si>
  <si>
    <t>K</t>
  </si>
  <si>
    <t>J</t>
  </si>
  <si>
    <t>C</t>
  </si>
  <si>
    <t>I</t>
  </si>
  <si>
    <t>L</t>
  </si>
  <si>
    <t>DNI</t>
  </si>
  <si>
    <t>B</t>
  </si>
  <si>
    <t>D</t>
  </si>
  <si>
    <t>G</t>
  </si>
  <si>
    <t>Tarea</t>
  </si>
  <si>
    <t>Predecesora</t>
  </si>
  <si>
    <t>-</t>
  </si>
  <si>
    <t>Inserta tu DNI en esta celda (sin letra):</t>
  </si>
  <si>
    <t>NOTA:Las duraciones de las tareas tomarán valores a partir de los dígitos de tu DNI</t>
  </si>
  <si>
    <t>(10% nota)</t>
  </si>
  <si>
    <t>M</t>
  </si>
  <si>
    <t>N</t>
  </si>
  <si>
    <t>C,D</t>
  </si>
  <si>
    <t>F,G</t>
  </si>
  <si>
    <t>H,I</t>
  </si>
  <si>
    <t>K,L</t>
  </si>
  <si>
    <t>(30% nota)</t>
  </si>
  <si>
    <t>Duración (sem.)</t>
  </si>
  <si>
    <t xml:space="preserve">    (Dependiendo de los datos puede haber más de una solución válida o incluso no haberla)</t>
  </si>
  <si>
    <t>(15% nota)</t>
  </si>
  <si>
    <t>(30 % nota)</t>
  </si>
  <si>
    <t>Nueva duración (sem.)</t>
  </si>
  <si>
    <t>Máxima reducción (sem.)</t>
  </si>
  <si>
    <t xml:space="preserve">     mientras que en otras (tareas H,J,K,M y N) el tiempo se puede reducir (respecto a la duración inicialmente planificada) introduciendo más recursos.</t>
  </si>
  <si>
    <t xml:space="preserve">     En la siguiente tabla se muestra el cambio en la previsión de la duración de las tareas (A, C y G), así como las reducciones máximas en las tareas (H,J,K,M y N):</t>
  </si>
  <si>
    <r>
      <t xml:space="preserve">    </t>
    </r>
    <r>
      <rPr>
        <b/>
        <sz val="11"/>
        <color theme="1"/>
        <rFont val="Arial"/>
        <family val="2"/>
      </rPr>
      <t>Crea el nuevo camino crítico en la hoja "camino crítico replanificado" y el nuevo diagrama de gantt en la hoja "D Gantt replanificado".</t>
    </r>
  </si>
  <si>
    <r>
      <t xml:space="preserve">   </t>
    </r>
    <r>
      <rPr>
        <b/>
        <sz val="11"/>
        <color theme="1"/>
        <rFont val="Arial"/>
        <family val="2"/>
      </rPr>
      <t xml:space="preserve"> SE PIDE</t>
    </r>
    <r>
      <rPr>
        <sz val="11"/>
        <color theme="1"/>
        <rFont val="Arial"/>
        <family val="2"/>
      </rPr>
      <t xml:space="preserve"> utilizar las reducciones adecuadas de las tareas H,J,K,M y N (sin exceder el máximo posible) para que la duración total del proyecto sea la misma</t>
    </r>
  </si>
  <si>
    <r>
      <t xml:space="preserve">a) </t>
    </r>
    <r>
      <rPr>
        <b/>
        <sz val="11"/>
        <color theme="1"/>
        <rFont val="Arial"/>
        <family val="2"/>
      </rPr>
      <t>Dibuja el diagrama de precedencias</t>
    </r>
    <r>
      <rPr>
        <sz val="11"/>
        <color theme="1"/>
        <rFont val="Arial"/>
        <family val="2"/>
      </rPr>
      <t xml:space="preserve"> sobre el esquema proporcionado en la hoja "Camino crítico"</t>
    </r>
  </si>
  <si>
    <r>
      <t>b)</t>
    </r>
    <r>
      <rPr>
        <b/>
        <sz val="11"/>
        <color theme="1"/>
        <rFont val="Arial"/>
        <family val="2"/>
      </rPr>
      <t xml:space="preserve"> Calcula las fechas</t>
    </r>
    <r>
      <rPr>
        <sz val="11"/>
        <color theme="1"/>
        <rFont val="Arial"/>
        <family val="2"/>
      </rPr>
      <t xml:space="preserve"> de inicio y fin temprano y tardío, el máximo tiempo disponible y la holgura total de cada tarea en la hoja "Camino crítico"</t>
    </r>
  </si>
  <si>
    <r>
      <t>c)</t>
    </r>
    <r>
      <rPr>
        <b/>
        <sz val="11"/>
        <color theme="1"/>
        <rFont val="Arial"/>
        <family val="2"/>
      </rPr>
      <t xml:space="preserve"> Identifica el camino</t>
    </r>
    <r>
      <rPr>
        <sz val="11"/>
        <color theme="1"/>
        <rFont val="Arial"/>
        <family val="2"/>
      </rPr>
      <t xml:space="preserve"> (o caminos) crítico (enmarca cada tarea en color ROJO)</t>
    </r>
  </si>
  <si>
    <r>
      <t xml:space="preserve">d) </t>
    </r>
    <r>
      <rPr>
        <b/>
        <sz val="11"/>
        <color theme="1"/>
        <rFont val="Arial"/>
        <family val="2"/>
      </rPr>
      <t>Dibuja el diagrama de Gantt</t>
    </r>
    <r>
      <rPr>
        <sz val="11"/>
        <color theme="1"/>
        <rFont val="Arial"/>
        <family val="2"/>
      </rPr>
      <t xml:space="preserve"> sobre la hoja "D Gantt"</t>
    </r>
  </si>
  <si>
    <t xml:space="preserve">     En la semana 20 de ejecución del proyecto nos damos cuenta que algunas de las tareas planificadas se han atrasado (tareas A,C y G)</t>
  </si>
  <si>
    <r>
      <t>e)</t>
    </r>
    <r>
      <rPr>
        <b/>
        <sz val="11"/>
        <color theme="1"/>
        <rFont val="Arial"/>
        <family val="2"/>
      </rPr>
      <t xml:space="preserve"> Supongamos que el proyecto ya ha empezado, y que estamos en la semana 20 del proyecto (15% nota)</t>
    </r>
  </si>
  <si>
    <t>&lt;&lt;&lt;NIE</t>
  </si>
  <si>
    <t>x</t>
  </si>
  <si>
    <t>Nuevo T.</t>
  </si>
  <si>
    <t>5,-1</t>
  </si>
  <si>
    <t>4,-1</t>
  </si>
  <si>
    <t>2,-1</t>
  </si>
  <si>
    <t>7,-1</t>
  </si>
  <si>
    <t>4,-3</t>
  </si>
  <si>
    <t>&gt; No hago la resta</t>
  </si>
  <si>
    <t>&gt; Hago la resta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</si>
</sst>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rgb="FF000000"/>
      </right>
      <top/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rgb="FF000000"/>
      </left>
      <right/>
      <top style="thick">
        <color rgb="FF000000"/>
      </top>
      <bottom style="medium">
        <color indexed="64"/>
      </bottom>
      <diagonal/>
    </border>
    <border>
      <left/>
      <right style="medium">
        <color indexed="64"/>
      </right>
      <top style="thick">
        <color rgb="FF000000"/>
      </top>
      <bottom style="medium">
        <color indexed="64"/>
      </bottom>
      <diagonal/>
    </border>
    <border>
      <left style="medium">
        <color indexed="64"/>
      </left>
      <right/>
      <top style="thick">
        <color rgb="FF000000"/>
      </top>
      <bottom style="medium">
        <color indexed="64"/>
      </bottom>
      <diagonal/>
    </border>
    <border>
      <left/>
      <right style="thick">
        <color rgb="FF000000"/>
      </right>
      <top style="thick">
        <color rgb="FF00000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rgb="FF000000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rgb="FF000000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rgb="FF000000"/>
      </right>
      <top style="medium">
        <color indexed="64"/>
      </top>
      <bottom style="medium">
        <color indexed="64"/>
      </bottom>
      <diagonal/>
    </border>
    <border>
      <left style="thick">
        <color theme="1"/>
      </left>
      <right/>
      <top style="thick">
        <color theme="1"/>
      </top>
      <bottom style="medium">
        <color indexed="64"/>
      </bottom>
      <diagonal/>
    </border>
    <border>
      <left/>
      <right style="medium">
        <color indexed="64"/>
      </right>
      <top style="thick">
        <color theme="1"/>
      </top>
      <bottom style="medium">
        <color indexed="64"/>
      </bottom>
      <diagonal/>
    </border>
    <border>
      <left style="medium">
        <color indexed="64"/>
      </left>
      <right/>
      <top style="thick">
        <color theme="1"/>
      </top>
      <bottom style="medium">
        <color indexed="64"/>
      </bottom>
      <diagonal/>
    </border>
    <border>
      <left/>
      <right style="thick">
        <color theme="1"/>
      </right>
      <top style="thick">
        <color theme="1"/>
      </top>
      <bottom style="medium">
        <color indexed="64"/>
      </bottom>
      <diagonal/>
    </border>
    <border>
      <left style="thick">
        <color theme="1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theme="1"/>
      </right>
      <top/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/>
      <top style="medium">
        <color indexed="64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thick">
        <color auto="1"/>
      </bottom>
      <diagonal/>
    </border>
    <border>
      <left/>
      <right style="thick">
        <color auto="1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2" fillId="0" borderId="11" xfId="0" applyFont="1" applyBorder="1"/>
    <xf numFmtId="0" fontId="3" fillId="0" borderId="0" xfId="0" applyFont="1" applyBorder="1"/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/>
    <xf numFmtId="1" fontId="2" fillId="0" borderId="10" xfId="0" applyNumberFormat="1" applyFont="1" applyBorder="1" applyAlignment="1">
      <alignment horizontal="center"/>
    </xf>
    <xf numFmtId="0" fontId="2" fillId="0" borderId="10" xfId="0" applyFont="1" applyBorder="1"/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1" fontId="2" fillId="0" borderId="0" xfId="0" applyNumberFormat="1" applyFont="1" applyAlignment="1"/>
    <xf numFmtId="0" fontId="1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3" fillId="0" borderId="9" xfId="0" applyFont="1" applyBorder="1" applyAlignment="1">
      <alignment horizontal="right" vertical="center"/>
    </xf>
    <xf numFmtId="0" fontId="3" fillId="0" borderId="0" xfId="0" applyFont="1" applyBorder="1" applyAlignment="1">
      <alignment horizontal="right"/>
    </xf>
    <xf numFmtId="1" fontId="2" fillId="0" borderId="0" xfId="0" applyNumberFormat="1" applyFont="1" applyAlignment="1">
      <alignment horizontal="left"/>
    </xf>
    <xf numFmtId="1" fontId="2" fillId="0" borderId="39" xfId="0" applyNumberFormat="1" applyFont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/>
    <xf numFmtId="0" fontId="1" fillId="0" borderId="24" xfId="0" applyFont="1" applyBorder="1" applyAlignment="1">
      <alignment horizontal="center" vertical="top" wrapText="1"/>
    </xf>
    <xf numFmtId="0" fontId="1" fillId="0" borderId="21" xfId="0" applyFont="1" applyBorder="1" applyAlignment="1">
      <alignment horizontal="center" vertical="top" wrapText="1"/>
    </xf>
    <xf numFmtId="1" fontId="1" fillId="0" borderId="22" xfId="0" applyNumberFormat="1" applyFont="1" applyBorder="1" applyAlignment="1">
      <alignment horizontal="center" vertical="top" wrapText="1"/>
    </xf>
    <xf numFmtId="1" fontId="1" fillId="0" borderId="32" xfId="0" applyNumberFormat="1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top" wrapText="1"/>
    </xf>
    <xf numFmtId="0" fontId="1" fillId="0" borderId="32" xfId="0" applyFont="1" applyBorder="1" applyAlignment="1">
      <alignment horizontal="center" vertical="top" wrapText="1"/>
    </xf>
    <xf numFmtId="0" fontId="1" fillId="0" borderId="26" xfId="0" applyFont="1" applyBorder="1" applyAlignment="1">
      <alignment horizontal="center" vertical="top" wrapText="1"/>
    </xf>
    <xf numFmtId="0" fontId="1" fillId="0" borderId="27" xfId="0" applyFont="1" applyBorder="1" applyAlignment="1">
      <alignment horizontal="center" vertical="top" wrapText="1"/>
    </xf>
    <xf numFmtId="0" fontId="1" fillId="0" borderId="20" xfId="0" applyFont="1" applyBorder="1" applyAlignment="1">
      <alignment horizontal="center" vertical="top" wrapText="1"/>
    </xf>
    <xf numFmtId="1" fontId="1" fillId="0" borderId="23" xfId="0" applyNumberFormat="1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" fillId="0" borderId="21" xfId="0" applyFont="1" applyBorder="1" applyAlignment="1">
      <alignment horizontal="center" vertical="top" wrapText="1"/>
    </xf>
    <xf numFmtId="1" fontId="1" fillId="0" borderId="22" xfId="0" applyNumberFormat="1" applyFont="1" applyBorder="1" applyAlignment="1">
      <alignment horizontal="center" vertical="top" wrapText="1"/>
    </xf>
    <xf numFmtId="1" fontId="1" fillId="0" borderId="32" xfId="0" applyNumberFormat="1" applyFont="1" applyBorder="1" applyAlignment="1">
      <alignment horizontal="center" vertical="top" wrapText="1"/>
    </xf>
    <xf numFmtId="0" fontId="4" fillId="0" borderId="16" xfId="0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/>
    <xf numFmtId="1" fontId="5" fillId="0" borderId="0" xfId="0" applyNumberFormat="1" applyFont="1" applyAlignment="1">
      <alignment horizontal="center"/>
    </xf>
    <xf numFmtId="0" fontId="6" fillId="0" borderId="0" xfId="0" applyFont="1"/>
    <xf numFmtId="1" fontId="1" fillId="4" borderId="6" xfId="0" applyNumberFormat="1" applyFont="1" applyFill="1" applyBorder="1" applyAlignment="1">
      <alignment horizontal="center" vertical="top" wrapText="1"/>
    </xf>
    <xf numFmtId="1" fontId="1" fillId="4" borderId="33" xfId="0" applyNumberFormat="1" applyFont="1" applyFill="1" applyBorder="1" applyAlignment="1">
      <alignment horizontal="center" vertical="top" wrapText="1"/>
    </xf>
    <xf numFmtId="1" fontId="1" fillId="4" borderId="34" xfId="0" applyNumberFormat="1" applyFont="1" applyFill="1" applyBorder="1" applyAlignment="1">
      <alignment horizontal="center" vertical="top" wrapText="1"/>
    </xf>
    <xf numFmtId="1" fontId="1" fillId="4" borderId="30" xfId="0" applyNumberFormat="1" applyFont="1" applyFill="1" applyBorder="1" applyAlignment="1">
      <alignment horizontal="center" vertical="top" wrapText="1"/>
    </xf>
    <xf numFmtId="0" fontId="1" fillId="4" borderId="6" xfId="0" applyFont="1" applyFill="1" applyBorder="1" applyAlignment="1">
      <alignment horizontal="center" vertical="top" wrapText="1"/>
    </xf>
    <xf numFmtId="1" fontId="1" fillId="5" borderId="30" xfId="0" applyNumberFormat="1" applyFont="1" applyFill="1" applyBorder="1" applyAlignment="1">
      <alignment horizontal="center" vertical="top" wrapText="1"/>
    </xf>
    <xf numFmtId="1" fontId="1" fillId="5" borderId="34" xfId="0" applyNumberFormat="1" applyFont="1" applyFill="1" applyBorder="1" applyAlignment="1">
      <alignment horizontal="center" vertical="top" wrapText="1"/>
    </xf>
    <xf numFmtId="1" fontId="1" fillId="5" borderId="5" xfId="0" applyNumberFormat="1" applyFont="1" applyFill="1" applyBorder="1" applyAlignment="1">
      <alignment horizontal="center" vertical="top" wrapText="1"/>
    </xf>
    <xf numFmtId="1" fontId="1" fillId="5" borderId="31" xfId="0" applyNumberFormat="1" applyFont="1" applyFill="1" applyBorder="1" applyAlignment="1">
      <alignment horizontal="center" vertical="top" wrapText="1"/>
    </xf>
    <xf numFmtId="0" fontId="2" fillId="6" borderId="16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16" fontId="0" fillId="9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9" borderId="0" xfId="0" applyFill="1"/>
    <xf numFmtId="0" fontId="0" fillId="10" borderId="0" xfId="0" applyFill="1"/>
    <xf numFmtId="1" fontId="1" fillId="0" borderId="28" xfId="0" applyNumberFormat="1" applyFont="1" applyBorder="1" applyAlignment="1">
      <alignment horizontal="center" vertical="top" wrapText="1"/>
    </xf>
    <xf numFmtId="1" fontId="1" fillId="0" borderId="29" xfId="0" applyNumberFormat="1" applyFont="1" applyBorder="1" applyAlignment="1">
      <alignment horizontal="center" vertical="top" wrapText="1"/>
    </xf>
    <xf numFmtId="1" fontId="1" fillId="0" borderId="35" xfId="0" applyNumberFormat="1" applyFont="1" applyBorder="1" applyAlignment="1">
      <alignment horizontal="center" vertical="top" wrapText="1"/>
    </xf>
    <xf numFmtId="1" fontId="1" fillId="0" borderId="36" xfId="0" applyNumberFormat="1" applyFont="1" applyBorder="1" applyAlignment="1">
      <alignment horizontal="center" vertical="top" wrapText="1"/>
    </xf>
    <xf numFmtId="1" fontId="1" fillId="6" borderId="37" xfId="0" applyNumberFormat="1" applyFont="1" applyFill="1" applyBorder="1" applyAlignment="1">
      <alignment horizontal="center" vertical="top" wrapText="1"/>
    </xf>
    <xf numFmtId="1" fontId="1" fillId="6" borderId="38" xfId="0" applyNumberFormat="1" applyFont="1" applyFill="1" applyBorder="1" applyAlignment="1">
      <alignment horizontal="center" vertical="top" wrapText="1"/>
    </xf>
    <xf numFmtId="1" fontId="1" fillId="0" borderId="37" xfId="0" applyNumberFormat="1" applyFont="1" applyFill="1" applyBorder="1" applyAlignment="1">
      <alignment horizontal="center" vertical="top" wrapText="1"/>
    </xf>
    <xf numFmtId="1" fontId="1" fillId="0" borderId="38" xfId="0" applyNumberFormat="1" applyFont="1" applyFill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" fillId="0" borderId="21" xfId="0" applyFont="1" applyBorder="1" applyAlignment="1">
      <alignment horizontal="center" vertical="top" wrapText="1"/>
    </xf>
    <xf numFmtId="1" fontId="1" fillId="0" borderId="22" xfId="0" applyNumberFormat="1" applyFont="1" applyBorder="1" applyAlignment="1">
      <alignment horizontal="center" vertical="top" wrapText="1"/>
    </xf>
    <xf numFmtId="1" fontId="1" fillId="0" borderId="32" xfId="0" applyNumberFormat="1" applyFont="1" applyBorder="1" applyAlignment="1">
      <alignment horizontal="center" vertical="top" wrapText="1"/>
    </xf>
    <xf numFmtId="1" fontId="1" fillId="2" borderId="37" xfId="0" applyNumberFormat="1" applyFont="1" applyFill="1" applyBorder="1" applyAlignment="1">
      <alignment horizontal="center" vertical="top" wrapText="1"/>
    </xf>
    <xf numFmtId="1" fontId="1" fillId="2" borderId="38" xfId="0" applyNumberFormat="1" applyFont="1" applyFill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  <xf numFmtId="1" fontId="1" fillId="0" borderId="14" xfId="0" applyNumberFormat="1" applyFont="1" applyBorder="1" applyAlignment="1">
      <alignment horizontal="center" vertical="top" wrapText="1"/>
    </xf>
    <xf numFmtId="1" fontId="1" fillId="0" borderId="15" xfId="0" applyNumberFormat="1" applyFont="1" applyBorder="1" applyAlignment="1">
      <alignment horizontal="center" vertical="top" wrapText="1"/>
    </xf>
    <xf numFmtId="1" fontId="1" fillId="0" borderId="8" xfId="0" applyNumberFormat="1" applyFont="1" applyBorder="1" applyAlignment="1">
      <alignment horizontal="center" vertical="top" wrapText="1"/>
    </xf>
    <xf numFmtId="1" fontId="1" fillId="0" borderId="25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91441</xdr:colOff>
      <xdr:row>34</xdr:row>
      <xdr:rowOff>32893</xdr:rowOff>
    </xdr:from>
    <xdr:to>
      <xdr:col>8</xdr:col>
      <xdr:colOff>297181</xdr:colOff>
      <xdr:row>43</xdr:row>
      <xdr:rowOff>45937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B46442B-F969-4E63-8CE8-A47CCEB62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33061" y="6006973"/>
          <a:ext cx="1996440" cy="15903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3</xdr:row>
      <xdr:rowOff>160020</xdr:rowOff>
    </xdr:from>
    <xdr:to>
      <xdr:col>10</xdr:col>
      <xdr:colOff>15240</xdr:colOff>
      <xdr:row>5</xdr:row>
      <xdr:rowOff>144780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 flipV="1">
          <a:off x="2613660" y="685800"/>
          <a:ext cx="678180" cy="3352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</xdr:colOff>
      <xdr:row>7</xdr:row>
      <xdr:rowOff>0</xdr:rowOff>
    </xdr:from>
    <xdr:to>
      <xdr:col>10</xdr:col>
      <xdr:colOff>22860</xdr:colOff>
      <xdr:row>10</xdr:row>
      <xdr:rowOff>38100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2636520" y="1226820"/>
          <a:ext cx="662940" cy="5638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</xdr:colOff>
      <xdr:row>15</xdr:row>
      <xdr:rowOff>114300</xdr:rowOff>
    </xdr:from>
    <xdr:to>
      <xdr:col>11</xdr:col>
      <xdr:colOff>7620</xdr:colOff>
      <xdr:row>18</xdr:row>
      <xdr:rowOff>30480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CxnSpPr/>
      </xdr:nvCxnSpPr>
      <xdr:spPr>
        <a:xfrm flipV="1">
          <a:off x="2308860" y="2743200"/>
          <a:ext cx="1303020" cy="4419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</xdr:colOff>
      <xdr:row>3</xdr:row>
      <xdr:rowOff>91440</xdr:rowOff>
    </xdr:from>
    <xdr:to>
      <xdr:col>16</xdr:col>
      <xdr:colOff>0</xdr:colOff>
      <xdr:row>4</xdr:row>
      <xdr:rowOff>0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 flipV="1">
          <a:off x="4602480" y="617220"/>
          <a:ext cx="640080" cy="83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</xdr:colOff>
      <xdr:row>4</xdr:row>
      <xdr:rowOff>121920</xdr:rowOff>
    </xdr:from>
    <xdr:to>
      <xdr:col>15</xdr:col>
      <xdr:colOff>320040</xdr:colOff>
      <xdr:row>9</xdr:row>
      <xdr:rowOff>38100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CxnSpPr/>
      </xdr:nvCxnSpPr>
      <xdr:spPr>
        <a:xfrm>
          <a:off x="4594860" y="822960"/>
          <a:ext cx="640080" cy="7924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22860</xdr:colOff>
      <xdr:row>10</xdr:row>
      <xdr:rowOff>15240</xdr:rowOff>
    </xdr:from>
    <xdr:to>
      <xdr:col>16</xdr:col>
      <xdr:colOff>7620</xdr:colOff>
      <xdr:row>10</xdr:row>
      <xdr:rowOff>99060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CxnSpPr/>
      </xdr:nvCxnSpPr>
      <xdr:spPr>
        <a:xfrm flipV="1">
          <a:off x="4610100" y="1767840"/>
          <a:ext cx="640080" cy="83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</xdr:colOff>
      <xdr:row>15</xdr:row>
      <xdr:rowOff>167640</xdr:rowOff>
    </xdr:from>
    <xdr:to>
      <xdr:col>17</xdr:col>
      <xdr:colOff>15240</xdr:colOff>
      <xdr:row>16</xdr:row>
      <xdr:rowOff>60960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CxnSpPr/>
      </xdr:nvCxnSpPr>
      <xdr:spPr>
        <a:xfrm>
          <a:off x="4282440" y="2796540"/>
          <a:ext cx="647700" cy="685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7620</xdr:colOff>
      <xdr:row>3</xdr:row>
      <xdr:rowOff>144780</xdr:rowOff>
    </xdr:from>
    <xdr:to>
      <xdr:col>21</xdr:col>
      <xdr:colOff>320040</xdr:colOff>
      <xdr:row>4</xdr:row>
      <xdr:rowOff>53340</xdr:rowOff>
    </xdr:to>
    <xdr:cxnSp macro="">
      <xdr:nvCxnSpPr>
        <xdr:cNvPr id="37" name="Conector recto de flecha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CxnSpPr/>
      </xdr:nvCxnSpPr>
      <xdr:spPr>
        <a:xfrm flipV="1">
          <a:off x="6560820" y="670560"/>
          <a:ext cx="640080" cy="83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205740</xdr:colOff>
      <xdr:row>12</xdr:row>
      <xdr:rowOff>15240</xdr:rowOff>
    </xdr:from>
    <xdr:to>
      <xdr:col>18</xdr:col>
      <xdr:colOff>281940</xdr:colOff>
      <xdr:row>14</xdr:row>
      <xdr:rowOff>15240</xdr:rowOff>
    </xdr:to>
    <xdr:cxnSp macro="">
      <xdr:nvCxnSpPr>
        <xdr:cNvPr id="40" name="Conector recto de flecha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CxnSpPr/>
      </xdr:nvCxnSpPr>
      <xdr:spPr>
        <a:xfrm>
          <a:off x="5775960" y="2118360"/>
          <a:ext cx="403860" cy="3505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297180</xdr:colOff>
      <xdr:row>6</xdr:row>
      <xdr:rowOff>0</xdr:rowOff>
    </xdr:from>
    <xdr:to>
      <xdr:col>24</xdr:col>
      <xdr:colOff>30480</xdr:colOff>
      <xdr:row>8</xdr:row>
      <xdr:rowOff>15240</xdr:rowOff>
    </xdr:to>
    <xdr:cxnSp macro="">
      <xdr:nvCxnSpPr>
        <xdr:cNvPr id="45" name="Conector recto de flecha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CxnSpPr/>
      </xdr:nvCxnSpPr>
      <xdr:spPr>
        <a:xfrm>
          <a:off x="7833360" y="1051560"/>
          <a:ext cx="60960" cy="3657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320040</xdr:colOff>
      <xdr:row>12</xdr:row>
      <xdr:rowOff>7620</xdr:rowOff>
    </xdr:from>
    <xdr:to>
      <xdr:col>23</xdr:col>
      <xdr:colOff>76200</xdr:colOff>
      <xdr:row>16</xdr:row>
      <xdr:rowOff>0</xdr:rowOff>
    </xdr:to>
    <xdr:cxnSp macro="">
      <xdr:nvCxnSpPr>
        <xdr:cNvPr id="48" name="Conector recto de flecha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CxnSpPr/>
      </xdr:nvCxnSpPr>
      <xdr:spPr>
        <a:xfrm flipV="1">
          <a:off x="6873240" y="2110740"/>
          <a:ext cx="739140" cy="6934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30480</xdr:colOff>
      <xdr:row>12</xdr:row>
      <xdr:rowOff>7620</xdr:rowOff>
    </xdr:from>
    <xdr:to>
      <xdr:col>24</xdr:col>
      <xdr:colOff>312420</xdr:colOff>
      <xdr:row>15</xdr:row>
      <xdr:rowOff>22860</xdr:rowOff>
    </xdr:to>
    <xdr:cxnSp macro="">
      <xdr:nvCxnSpPr>
        <xdr:cNvPr id="50" name="Conector recto de flecha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CxnSpPr/>
      </xdr:nvCxnSpPr>
      <xdr:spPr>
        <a:xfrm>
          <a:off x="7894320" y="2110740"/>
          <a:ext cx="281940" cy="5410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22860</xdr:colOff>
      <xdr:row>9</xdr:row>
      <xdr:rowOff>114300</xdr:rowOff>
    </xdr:from>
    <xdr:to>
      <xdr:col>28</xdr:col>
      <xdr:colOff>15240</xdr:colOff>
      <xdr:row>12</xdr:row>
      <xdr:rowOff>0</xdr:rowOff>
    </xdr:to>
    <xdr:cxnSp macro="">
      <xdr:nvCxnSpPr>
        <xdr:cNvPr id="52" name="Conector recto de flecha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CxnSpPr/>
      </xdr:nvCxnSpPr>
      <xdr:spPr>
        <a:xfrm>
          <a:off x="8542020" y="1691640"/>
          <a:ext cx="647700" cy="4114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281940</xdr:colOff>
      <xdr:row>19</xdr:row>
      <xdr:rowOff>0</xdr:rowOff>
    </xdr:from>
    <xdr:to>
      <xdr:col>25</xdr:col>
      <xdr:colOff>15240</xdr:colOff>
      <xdr:row>21</xdr:row>
      <xdr:rowOff>15240</xdr:rowOff>
    </xdr:to>
    <xdr:cxnSp macro="">
      <xdr:nvCxnSpPr>
        <xdr:cNvPr id="54" name="Conector recto de flecha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CxnSpPr/>
      </xdr:nvCxnSpPr>
      <xdr:spPr>
        <a:xfrm>
          <a:off x="8145780" y="3329940"/>
          <a:ext cx="60960" cy="3657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7620</xdr:colOff>
      <xdr:row>16</xdr:row>
      <xdr:rowOff>7620</xdr:rowOff>
    </xdr:from>
    <xdr:to>
      <xdr:col>28</xdr:col>
      <xdr:colOff>297180</xdr:colOff>
      <xdr:row>17</xdr:row>
      <xdr:rowOff>160020</xdr:rowOff>
    </xdr:to>
    <xdr:cxnSp macro="">
      <xdr:nvCxnSpPr>
        <xdr:cNvPr id="55" name="Conector recto de flecha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CxnSpPr/>
      </xdr:nvCxnSpPr>
      <xdr:spPr>
        <a:xfrm>
          <a:off x="8854440" y="2811780"/>
          <a:ext cx="617220" cy="3276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236220</xdr:colOff>
      <xdr:row>14</xdr:row>
      <xdr:rowOff>7620</xdr:rowOff>
    </xdr:from>
    <xdr:to>
      <xdr:col>29</xdr:col>
      <xdr:colOff>259080</xdr:colOff>
      <xdr:row>17</xdr:row>
      <xdr:rowOff>167640</xdr:rowOff>
    </xdr:to>
    <xdr:cxnSp macro="">
      <xdr:nvCxnSpPr>
        <xdr:cNvPr id="57" name="Conector recto de flecha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CxnSpPr/>
      </xdr:nvCxnSpPr>
      <xdr:spPr>
        <a:xfrm>
          <a:off x="9738360" y="2461260"/>
          <a:ext cx="22860" cy="6858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33</xdr:col>
      <xdr:colOff>7620</xdr:colOff>
      <xdr:row>0</xdr:row>
      <xdr:rowOff>175259</xdr:rowOff>
    </xdr:from>
    <xdr:to>
      <xdr:col>37</xdr:col>
      <xdr:colOff>91440</xdr:colOff>
      <xdr:row>19</xdr:row>
      <xdr:rowOff>126174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3B31666-1B33-414E-8EB3-9301DCBE7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08180" y="175259"/>
          <a:ext cx="3253740" cy="3280855"/>
        </a:xfrm>
        <a:prstGeom prst="rect">
          <a:avLst/>
        </a:prstGeom>
      </xdr:spPr>
    </xdr:pic>
    <xdr:clientData/>
  </xdr:twoCellAnchor>
  <xdr:twoCellAnchor editAs="oneCell">
    <xdr:from>
      <xdr:col>33</xdr:col>
      <xdr:colOff>53341</xdr:colOff>
      <xdr:row>19</xdr:row>
      <xdr:rowOff>144780</xdr:rowOff>
    </xdr:from>
    <xdr:to>
      <xdr:col>36</xdr:col>
      <xdr:colOff>716281</xdr:colOff>
      <xdr:row>23</xdr:row>
      <xdr:rowOff>4825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C194721-F796-4CB4-998B-F8254DE5B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53901" y="3474720"/>
          <a:ext cx="3040380" cy="5610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57</xdr:col>
      <xdr:colOff>76198</xdr:colOff>
      <xdr:row>3</xdr:row>
      <xdr:rowOff>132609</xdr:rowOff>
    </xdr:from>
    <xdr:to>
      <xdr:col>91</xdr:col>
      <xdr:colOff>168558</xdr:colOff>
      <xdr:row>25</xdr:row>
      <xdr:rowOff>83127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37281FA-2307-4DF5-8976-2AA11DB92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59689" y="672936"/>
          <a:ext cx="8100287" cy="391291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3</xdr:row>
      <xdr:rowOff>160020</xdr:rowOff>
    </xdr:from>
    <xdr:to>
      <xdr:col>10</xdr:col>
      <xdr:colOff>15240</xdr:colOff>
      <xdr:row>5</xdr:row>
      <xdr:rowOff>144780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flipV="1">
          <a:off x="3665220" y="685800"/>
          <a:ext cx="678180" cy="3352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</xdr:colOff>
      <xdr:row>7</xdr:row>
      <xdr:rowOff>0</xdr:rowOff>
    </xdr:from>
    <xdr:to>
      <xdr:col>10</xdr:col>
      <xdr:colOff>22860</xdr:colOff>
      <xdr:row>10</xdr:row>
      <xdr:rowOff>38100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3688080" y="1226820"/>
          <a:ext cx="662940" cy="5638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</xdr:colOff>
      <xdr:row>15</xdr:row>
      <xdr:rowOff>114300</xdr:rowOff>
    </xdr:from>
    <xdr:to>
      <xdr:col>11</xdr:col>
      <xdr:colOff>7620</xdr:colOff>
      <xdr:row>18</xdr:row>
      <xdr:rowOff>30480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V="1">
          <a:off x="3360420" y="2743200"/>
          <a:ext cx="1303020" cy="4419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</xdr:colOff>
      <xdr:row>3</xdr:row>
      <xdr:rowOff>91440</xdr:rowOff>
    </xdr:from>
    <xdr:to>
      <xdr:col>16</xdr:col>
      <xdr:colOff>0</xdr:colOff>
      <xdr:row>4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5654040" y="617220"/>
          <a:ext cx="640080" cy="83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</xdr:colOff>
      <xdr:row>4</xdr:row>
      <xdr:rowOff>121920</xdr:rowOff>
    </xdr:from>
    <xdr:to>
      <xdr:col>15</xdr:col>
      <xdr:colOff>320040</xdr:colOff>
      <xdr:row>9</xdr:row>
      <xdr:rowOff>38100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>
          <a:off x="5646420" y="822960"/>
          <a:ext cx="640080" cy="7924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22860</xdr:colOff>
      <xdr:row>10</xdr:row>
      <xdr:rowOff>15240</xdr:rowOff>
    </xdr:from>
    <xdr:to>
      <xdr:col>16</xdr:col>
      <xdr:colOff>7620</xdr:colOff>
      <xdr:row>10</xdr:row>
      <xdr:rowOff>99060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5661660" y="1767840"/>
          <a:ext cx="640080" cy="83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</xdr:colOff>
      <xdr:row>15</xdr:row>
      <xdr:rowOff>167640</xdr:rowOff>
    </xdr:from>
    <xdr:to>
      <xdr:col>17</xdr:col>
      <xdr:colOff>15240</xdr:colOff>
      <xdr:row>16</xdr:row>
      <xdr:rowOff>60960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5989320" y="2796540"/>
          <a:ext cx="647700" cy="685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7620</xdr:colOff>
      <xdr:row>3</xdr:row>
      <xdr:rowOff>144780</xdr:rowOff>
    </xdr:from>
    <xdr:to>
      <xdr:col>21</xdr:col>
      <xdr:colOff>320040</xdr:colOff>
      <xdr:row>4</xdr:row>
      <xdr:rowOff>53340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7612380" y="670560"/>
          <a:ext cx="640080" cy="838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205740</xdr:colOff>
      <xdr:row>12</xdr:row>
      <xdr:rowOff>15240</xdr:rowOff>
    </xdr:from>
    <xdr:to>
      <xdr:col>18</xdr:col>
      <xdr:colOff>281940</xdr:colOff>
      <xdr:row>14</xdr:row>
      <xdr:rowOff>15240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6827520" y="2118360"/>
          <a:ext cx="403860" cy="3505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297180</xdr:colOff>
      <xdr:row>6</xdr:row>
      <xdr:rowOff>0</xdr:rowOff>
    </xdr:from>
    <xdr:to>
      <xdr:col>24</xdr:col>
      <xdr:colOff>30480</xdr:colOff>
      <xdr:row>8</xdr:row>
      <xdr:rowOff>15240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8884920" y="1051560"/>
          <a:ext cx="60960" cy="3657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320040</xdr:colOff>
      <xdr:row>12</xdr:row>
      <xdr:rowOff>7620</xdr:rowOff>
    </xdr:from>
    <xdr:to>
      <xdr:col>23</xdr:col>
      <xdr:colOff>76200</xdr:colOff>
      <xdr:row>16</xdr:row>
      <xdr:rowOff>0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V="1">
          <a:off x="7924800" y="2110740"/>
          <a:ext cx="739140" cy="6934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30480</xdr:colOff>
      <xdr:row>12</xdr:row>
      <xdr:rowOff>7620</xdr:rowOff>
    </xdr:from>
    <xdr:to>
      <xdr:col>24</xdr:col>
      <xdr:colOff>312420</xdr:colOff>
      <xdr:row>15</xdr:row>
      <xdr:rowOff>22860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>
          <a:off x="8945880" y="2110740"/>
          <a:ext cx="281940" cy="5410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22860</xdr:colOff>
      <xdr:row>9</xdr:row>
      <xdr:rowOff>114300</xdr:rowOff>
    </xdr:from>
    <xdr:to>
      <xdr:col>28</xdr:col>
      <xdr:colOff>15240</xdr:colOff>
      <xdr:row>12</xdr:row>
      <xdr:rowOff>0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9593580" y="1691640"/>
          <a:ext cx="647700" cy="41148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281940</xdr:colOff>
      <xdr:row>19</xdr:row>
      <xdr:rowOff>0</xdr:rowOff>
    </xdr:from>
    <xdr:to>
      <xdr:col>25</xdr:col>
      <xdr:colOff>15240</xdr:colOff>
      <xdr:row>21</xdr:row>
      <xdr:rowOff>15240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>
          <a:off x="9197340" y="3329940"/>
          <a:ext cx="60960" cy="3657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7620</xdr:colOff>
      <xdr:row>16</xdr:row>
      <xdr:rowOff>7620</xdr:rowOff>
    </xdr:from>
    <xdr:to>
      <xdr:col>28</xdr:col>
      <xdr:colOff>297180</xdr:colOff>
      <xdr:row>17</xdr:row>
      <xdr:rowOff>160020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>
          <a:off x="9906000" y="2811780"/>
          <a:ext cx="617220" cy="32766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236220</xdr:colOff>
      <xdr:row>14</xdr:row>
      <xdr:rowOff>7620</xdr:rowOff>
    </xdr:from>
    <xdr:to>
      <xdr:col>29</xdr:col>
      <xdr:colOff>259080</xdr:colOff>
      <xdr:row>17</xdr:row>
      <xdr:rowOff>167640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0789920" y="2461260"/>
          <a:ext cx="22860" cy="6858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33</xdr:col>
      <xdr:colOff>8964</xdr:colOff>
      <xdr:row>10</xdr:row>
      <xdr:rowOff>134472</xdr:rowOff>
    </xdr:from>
    <xdr:to>
      <xdr:col>36</xdr:col>
      <xdr:colOff>493059</xdr:colOff>
      <xdr:row>21</xdr:row>
      <xdr:rowOff>161762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D1C9AAED-37DA-4503-BF2E-67BAEFC79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1999" y="1927413"/>
          <a:ext cx="4545107" cy="1999525"/>
        </a:xfrm>
        <a:prstGeom prst="rect">
          <a:avLst/>
        </a:prstGeom>
      </xdr:spPr>
    </xdr:pic>
    <xdr:clientData/>
  </xdr:twoCellAnchor>
  <xdr:twoCellAnchor editAs="oneCell">
    <xdr:from>
      <xdr:col>2</xdr:col>
      <xdr:colOff>224117</xdr:colOff>
      <xdr:row>29</xdr:row>
      <xdr:rowOff>89648</xdr:rowOff>
    </xdr:from>
    <xdr:to>
      <xdr:col>32</xdr:col>
      <xdr:colOff>205232</xdr:colOff>
      <xdr:row>32</xdr:row>
      <xdr:rowOff>146177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72CF4801-E905-4977-9265-4358A28B7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36376" y="5289177"/>
          <a:ext cx="9662997" cy="5944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57</xdr:col>
      <xdr:colOff>152399</xdr:colOff>
      <xdr:row>0</xdr:row>
      <xdr:rowOff>160570</xdr:rowOff>
    </xdr:from>
    <xdr:to>
      <xdr:col>81</xdr:col>
      <xdr:colOff>167115</xdr:colOff>
      <xdr:row>16</xdr:row>
      <xdr:rowOff>96982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2639C66-AFF5-4B63-BA36-8719D97CC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77454" y="160570"/>
          <a:ext cx="5667370" cy="28181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47"/>
  <sheetViews>
    <sheetView tabSelected="1" workbookViewId="0">
      <selection activeCell="D3" sqref="D3"/>
    </sheetView>
  </sheetViews>
  <sheetFormatPr baseColWidth="10" defaultColWidth="11.44140625" defaultRowHeight="13.8" x14ac:dyDescent="0.25"/>
  <cols>
    <col min="1" max="1" width="3.88671875" style="6" customWidth="1"/>
    <col min="2" max="2" width="11.44140625" style="4"/>
    <col min="3" max="3" width="12.109375" style="5" bestFit="1" customWidth="1"/>
    <col min="4" max="4" width="23.33203125" style="4" customWidth="1"/>
    <col min="5" max="5" width="15.6640625" style="4" customWidth="1"/>
    <col min="6" max="6" width="11.44140625" style="6"/>
    <col min="7" max="7" width="14.6640625" style="6" customWidth="1"/>
    <col min="8" max="16384" width="11.44140625" style="6"/>
  </cols>
  <sheetData>
    <row r="2" spans="2:8" ht="14.4" thickBot="1" x14ac:dyDescent="0.3">
      <c r="B2" s="7" t="s">
        <v>16</v>
      </c>
      <c r="E2" s="7" t="s">
        <v>17</v>
      </c>
    </row>
    <row r="3" spans="2:8" ht="14.4" thickBot="1" x14ac:dyDescent="0.3">
      <c r="B3" s="8" t="s">
        <v>9</v>
      </c>
      <c r="C3" s="35">
        <v>93098180</v>
      </c>
      <c r="D3" s="4" t="s">
        <v>42</v>
      </c>
    </row>
    <row r="6" spans="2:8" x14ac:dyDescent="0.25">
      <c r="C6" s="23"/>
      <c r="D6" s="9"/>
      <c r="E6" s="24"/>
      <c r="F6" s="25" t="s">
        <v>13</v>
      </c>
      <c r="G6" s="9" t="s">
        <v>26</v>
      </c>
      <c r="H6" s="9" t="s">
        <v>14</v>
      </c>
    </row>
    <row r="7" spans="2:8" x14ac:dyDescent="0.25">
      <c r="C7" s="29"/>
      <c r="D7" s="22"/>
      <c r="E7" s="22"/>
      <c r="F7" s="26" t="s">
        <v>0</v>
      </c>
      <c r="G7" s="11">
        <f>INT((5-MID(C$3,1,1))/2)+6</f>
        <v>4</v>
      </c>
      <c r="H7" s="10" t="s">
        <v>15</v>
      </c>
    </row>
    <row r="8" spans="2:8" x14ac:dyDescent="0.25">
      <c r="C8" s="29"/>
      <c r="D8" s="22"/>
      <c r="E8" s="22"/>
      <c r="F8" s="27" t="s">
        <v>10</v>
      </c>
      <c r="G8" s="11">
        <f>INT((5-MID(C$3,2,1))/2)+4</f>
        <v>5</v>
      </c>
      <c r="H8" s="11" t="s">
        <v>15</v>
      </c>
    </row>
    <row r="9" spans="2:8" x14ac:dyDescent="0.25">
      <c r="C9" s="29"/>
      <c r="D9" s="22"/>
      <c r="E9" s="22"/>
      <c r="F9" s="27" t="s">
        <v>6</v>
      </c>
      <c r="G9" s="11">
        <f>INT((5-MID(C$3,3,1))/2)+5</f>
        <v>7</v>
      </c>
      <c r="H9" s="11" t="s">
        <v>0</v>
      </c>
    </row>
    <row r="10" spans="2:8" x14ac:dyDescent="0.25">
      <c r="C10" s="29"/>
      <c r="D10" s="22"/>
      <c r="E10" s="22"/>
      <c r="F10" s="27" t="s">
        <v>11</v>
      </c>
      <c r="G10" s="11">
        <f>INT((5-MID(C$3,4,1))/2)+3</f>
        <v>1</v>
      </c>
      <c r="H10" s="11" t="s">
        <v>0</v>
      </c>
    </row>
    <row r="11" spans="2:8" x14ac:dyDescent="0.25">
      <c r="C11" s="29"/>
      <c r="D11" s="22"/>
      <c r="E11" s="22"/>
      <c r="F11" s="27" t="s">
        <v>3</v>
      </c>
      <c r="G11" s="11">
        <f>INT((5-MID(C$3,5,1))/3)+6</f>
        <v>5</v>
      </c>
      <c r="H11" s="11" t="s">
        <v>6</v>
      </c>
    </row>
    <row r="12" spans="2:8" x14ac:dyDescent="0.25">
      <c r="C12" s="29"/>
      <c r="D12" s="22"/>
      <c r="E12" s="22"/>
      <c r="F12" s="27" t="s">
        <v>1</v>
      </c>
      <c r="G12" s="11">
        <f>INT((5-MID(C$3,6,1)))+6</f>
        <v>10</v>
      </c>
      <c r="H12" s="11" t="s">
        <v>21</v>
      </c>
    </row>
    <row r="13" spans="2:8" x14ac:dyDescent="0.25">
      <c r="C13" s="29"/>
      <c r="D13" s="22"/>
      <c r="E13" s="22"/>
      <c r="F13" s="27" t="s">
        <v>12</v>
      </c>
      <c r="G13" s="11">
        <f>INT(MID(C$3,7,1)/2)+13</f>
        <v>17</v>
      </c>
      <c r="H13" s="11" t="s">
        <v>10</v>
      </c>
    </row>
    <row r="14" spans="2:8" x14ac:dyDescent="0.25">
      <c r="C14" s="29"/>
      <c r="D14" s="22"/>
      <c r="E14" s="22"/>
      <c r="F14" s="27" t="s">
        <v>2</v>
      </c>
      <c r="G14" s="11">
        <f>INT((5-MID(C$3,8,1))/3)+4</f>
        <v>5</v>
      </c>
      <c r="H14" s="11" t="s">
        <v>3</v>
      </c>
    </row>
    <row r="15" spans="2:8" x14ac:dyDescent="0.25">
      <c r="C15" s="29"/>
      <c r="D15" s="22"/>
      <c r="E15" s="22"/>
      <c r="F15" s="27" t="s">
        <v>7</v>
      </c>
      <c r="G15" s="11">
        <f>INT((5-MID(C$3,2,1))/2)+3</f>
        <v>4</v>
      </c>
      <c r="H15" s="11" t="s">
        <v>22</v>
      </c>
    </row>
    <row r="16" spans="2:8" x14ac:dyDescent="0.25">
      <c r="C16" s="29"/>
      <c r="D16" s="22"/>
      <c r="E16" s="22"/>
      <c r="F16" s="27" t="s">
        <v>5</v>
      </c>
      <c r="G16" s="11">
        <f>INT((5-MID(C$3,3,1))/2)+2</f>
        <v>4</v>
      </c>
      <c r="H16" s="11" t="s">
        <v>23</v>
      </c>
    </row>
    <row r="17" spans="1:13" x14ac:dyDescent="0.25">
      <c r="C17" s="29"/>
      <c r="D17" s="22"/>
      <c r="E17" s="22"/>
      <c r="F17" s="27" t="s">
        <v>4</v>
      </c>
      <c r="G17" s="11">
        <f>INT((5-MID(C$3,4,1))/2)+6</f>
        <v>4</v>
      </c>
      <c r="H17" s="11" t="s">
        <v>5</v>
      </c>
    </row>
    <row r="18" spans="1:13" x14ac:dyDescent="0.25">
      <c r="C18" s="29"/>
      <c r="D18" s="22"/>
      <c r="E18" s="22"/>
      <c r="F18" s="27" t="s">
        <v>8</v>
      </c>
      <c r="G18" s="11">
        <f>INT((5-MID(C$3,5,1))/2)+4</f>
        <v>2</v>
      </c>
      <c r="H18" s="11" t="s">
        <v>5</v>
      </c>
    </row>
    <row r="19" spans="1:13" x14ac:dyDescent="0.25">
      <c r="C19" s="29"/>
      <c r="D19" s="22"/>
      <c r="E19" s="22"/>
      <c r="F19" s="27" t="s">
        <v>19</v>
      </c>
      <c r="G19" s="11">
        <f>INT((5-MID(C$3,6,1))/2)+5</f>
        <v>7</v>
      </c>
      <c r="H19" s="11" t="s">
        <v>4</v>
      </c>
    </row>
    <row r="20" spans="1:13" x14ac:dyDescent="0.25">
      <c r="C20" s="29"/>
      <c r="D20" s="22"/>
      <c r="E20" s="22"/>
      <c r="F20" s="28" t="s">
        <v>20</v>
      </c>
      <c r="G20" s="12">
        <f>INT(MID(C$3,8,1)/3)+2</f>
        <v>2</v>
      </c>
      <c r="H20" s="12" t="s">
        <v>24</v>
      </c>
    </row>
    <row r="22" spans="1:13" x14ac:dyDescent="0.25">
      <c r="A22" s="6" t="s">
        <v>43</v>
      </c>
      <c r="B22" s="7" t="s">
        <v>36</v>
      </c>
      <c r="J22" s="59" t="s">
        <v>28</v>
      </c>
    </row>
    <row r="24" spans="1:13" x14ac:dyDescent="0.25">
      <c r="A24" s="6" t="s">
        <v>43</v>
      </c>
      <c r="B24" s="22" t="s">
        <v>37</v>
      </c>
      <c r="M24" s="59" t="s">
        <v>29</v>
      </c>
    </row>
    <row r="25" spans="1:13" x14ac:dyDescent="0.25">
      <c r="B25" s="22"/>
    </row>
    <row r="26" spans="1:13" x14ac:dyDescent="0.25">
      <c r="A26" s="6" t="s">
        <v>43</v>
      </c>
      <c r="B26" s="22" t="s">
        <v>38</v>
      </c>
      <c r="G26" s="59" t="s">
        <v>18</v>
      </c>
    </row>
    <row r="27" spans="1:13" x14ac:dyDescent="0.25">
      <c r="B27" s="22"/>
    </row>
    <row r="28" spans="1:13" x14ac:dyDescent="0.25">
      <c r="A28" s="6" t="s">
        <v>43</v>
      </c>
      <c r="B28" s="22" t="s">
        <v>39</v>
      </c>
      <c r="F28" s="59" t="s">
        <v>25</v>
      </c>
    </row>
    <row r="30" spans="1:13" x14ac:dyDescent="0.25">
      <c r="A30" s="6" t="s">
        <v>43</v>
      </c>
      <c r="B30" s="7" t="s">
        <v>41</v>
      </c>
      <c r="H30" s="59"/>
    </row>
    <row r="31" spans="1:13" x14ac:dyDescent="0.25">
      <c r="B31" s="7" t="s">
        <v>40</v>
      </c>
    </row>
    <row r="32" spans="1:13" x14ac:dyDescent="0.25">
      <c r="B32" s="7" t="s">
        <v>32</v>
      </c>
    </row>
    <row r="33" spans="2:6" x14ac:dyDescent="0.25">
      <c r="B33" s="7" t="s">
        <v>33</v>
      </c>
      <c r="C33" s="34"/>
    </row>
    <row r="34" spans="2:6" x14ac:dyDescent="0.25">
      <c r="C34" s="25" t="s">
        <v>13</v>
      </c>
      <c r="D34" s="9" t="s">
        <v>30</v>
      </c>
    </row>
    <row r="35" spans="2:6" x14ac:dyDescent="0.25">
      <c r="C35" s="26" t="s">
        <v>0</v>
      </c>
      <c r="D35" s="11">
        <f>G7+1</f>
        <v>5</v>
      </c>
    </row>
    <row r="36" spans="2:6" x14ac:dyDescent="0.25">
      <c r="C36" s="27" t="s">
        <v>6</v>
      </c>
      <c r="D36" s="11">
        <f>G9+1</f>
        <v>8</v>
      </c>
    </row>
    <row r="37" spans="2:6" x14ac:dyDescent="0.25">
      <c r="C37" s="27" t="s">
        <v>12</v>
      </c>
      <c r="D37" s="11">
        <f>G13+5</f>
        <v>22</v>
      </c>
    </row>
    <row r="38" spans="2:6" x14ac:dyDescent="0.25">
      <c r="C38" s="25" t="s">
        <v>13</v>
      </c>
      <c r="D38" s="9" t="s">
        <v>31</v>
      </c>
      <c r="F38" s="6" t="s">
        <v>44</v>
      </c>
    </row>
    <row r="39" spans="2:6" x14ac:dyDescent="0.25">
      <c r="C39" s="27" t="s">
        <v>2</v>
      </c>
      <c r="D39" s="11" t="str">
        <f>" -1"</f>
        <v xml:space="preserve"> -1</v>
      </c>
      <c r="E39" s="7"/>
      <c r="F39" s="20">
        <v>4</v>
      </c>
    </row>
    <row r="40" spans="2:6" x14ac:dyDescent="0.25">
      <c r="C40" s="27" t="s">
        <v>5</v>
      </c>
      <c r="D40" s="11" t="str">
        <f>"-1"</f>
        <v>-1</v>
      </c>
      <c r="E40" s="7"/>
      <c r="F40" s="20">
        <v>3</v>
      </c>
    </row>
    <row r="41" spans="2:6" x14ac:dyDescent="0.25">
      <c r="C41" s="27" t="s">
        <v>4</v>
      </c>
      <c r="D41" s="11" t="str">
        <f>"-3"</f>
        <v>-3</v>
      </c>
      <c r="E41" s="7"/>
      <c r="F41" s="20">
        <v>1</v>
      </c>
    </row>
    <row r="42" spans="2:6" x14ac:dyDescent="0.25">
      <c r="C42" s="27" t="s">
        <v>19</v>
      </c>
      <c r="D42" s="11" t="str">
        <f>"-1"</f>
        <v>-1</v>
      </c>
      <c r="E42" s="7"/>
      <c r="F42" s="20">
        <v>6</v>
      </c>
    </row>
    <row r="43" spans="2:6" x14ac:dyDescent="0.25">
      <c r="C43" s="27" t="s">
        <v>20</v>
      </c>
      <c r="D43" s="11" t="str">
        <f>"-1"</f>
        <v>-1</v>
      </c>
      <c r="E43" s="7"/>
      <c r="F43" s="20">
        <v>1</v>
      </c>
    </row>
    <row r="45" spans="2:6" x14ac:dyDescent="0.25">
      <c r="B45" s="7" t="s">
        <v>35</v>
      </c>
    </row>
    <row r="46" spans="2:6" x14ac:dyDescent="0.25">
      <c r="B46" s="7" t="s">
        <v>27</v>
      </c>
    </row>
    <row r="47" spans="2:6" x14ac:dyDescent="0.25">
      <c r="B47" s="7" t="s">
        <v>34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51"/>
  <sheetViews>
    <sheetView topLeftCell="C1" workbookViewId="0">
      <selection activeCell="AH27" sqref="AH27"/>
    </sheetView>
  </sheetViews>
  <sheetFormatPr baseColWidth="10" defaultRowHeight="14.4" x14ac:dyDescent="0.3"/>
  <cols>
    <col min="1" max="1" width="9" customWidth="1"/>
    <col min="2" max="2" width="15.88671875" customWidth="1"/>
    <col min="3" max="32" width="4.6640625" customWidth="1"/>
  </cols>
  <sheetData>
    <row r="1" spans="1:32" ht="13.95" customHeight="1" x14ac:dyDescent="0.3"/>
    <row r="2" spans="1:32" ht="13.95" customHeight="1" thickBot="1" x14ac:dyDescent="0.35">
      <c r="J2" s="1"/>
      <c r="K2" s="14"/>
      <c r="L2" s="14"/>
      <c r="M2" s="1"/>
      <c r="N2" s="1"/>
      <c r="O2" s="1"/>
      <c r="P2" s="1"/>
      <c r="Q2" s="30"/>
      <c r="R2" s="30"/>
      <c r="S2" s="30"/>
      <c r="T2" s="30"/>
      <c r="U2" s="1"/>
      <c r="V2" s="1"/>
      <c r="W2" s="30"/>
      <c r="X2" s="1"/>
      <c r="Y2" s="1"/>
      <c r="Z2" s="30"/>
      <c r="AA2" s="1"/>
    </row>
    <row r="3" spans="1:32" ht="13.95" customHeight="1" thickTop="1" thickBot="1" x14ac:dyDescent="0.35">
      <c r="A3" s="27"/>
      <c r="B3" s="11"/>
      <c r="C3" s="1"/>
      <c r="D3" s="1"/>
      <c r="E3" s="1"/>
      <c r="F3" s="1"/>
      <c r="G3" s="1"/>
      <c r="H3" s="1"/>
      <c r="I3" s="1"/>
      <c r="J3" s="1"/>
      <c r="K3" s="101" t="s">
        <v>6</v>
      </c>
      <c r="L3" s="102"/>
      <c r="M3" s="103">
        <v>7</v>
      </c>
      <c r="N3" s="104"/>
      <c r="O3" s="1"/>
      <c r="P3" s="1"/>
      <c r="Q3" s="39" t="s">
        <v>3</v>
      </c>
      <c r="R3" s="40"/>
      <c r="S3" s="41">
        <v>5</v>
      </c>
      <c r="T3" s="42"/>
      <c r="U3" s="1"/>
      <c r="V3" s="1"/>
      <c r="W3" s="95" t="s">
        <v>2</v>
      </c>
      <c r="X3" s="96"/>
      <c r="Y3" s="97">
        <v>5</v>
      </c>
      <c r="Z3" s="98"/>
      <c r="AA3" s="1"/>
      <c r="AB3" s="1"/>
      <c r="AC3" s="1"/>
      <c r="AD3" s="1"/>
      <c r="AE3" s="1"/>
      <c r="AF3" s="1"/>
    </row>
    <row r="4" spans="1:32" ht="13.95" customHeight="1" thickBot="1" x14ac:dyDescent="0.35">
      <c r="A4" s="53"/>
      <c r="B4" s="54"/>
      <c r="C4" s="1"/>
      <c r="D4" s="1"/>
      <c r="E4" s="1"/>
      <c r="F4" s="1"/>
      <c r="G4" s="1"/>
      <c r="H4" s="1"/>
      <c r="I4" s="1"/>
      <c r="J4" s="1"/>
      <c r="K4" s="60">
        <v>4</v>
      </c>
      <c r="L4" s="14"/>
      <c r="M4" s="16"/>
      <c r="N4" s="62">
        <v>11</v>
      </c>
      <c r="O4" s="1"/>
      <c r="P4" s="1"/>
      <c r="Q4" s="61">
        <v>11</v>
      </c>
      <c r="R4" s="30"/>
      <c r="S4" s="16"/>
      <c r="T4" s="62">
        <v>16</v>
      </c>
      <c r="U4" s="1"/>
      <c r="V4" s="1"/>
      <c r="W4" s="61">
        <v>16</v>
      </c>
      <c r="X4" s="30"/>
      <c r="Y4" s="16"/>
      <c r="Z4" s="62">
        <v>21</v>
      </c>
      <c r="AA4" s="1"/>
      <c r="AB4" s="1"/>
      <c r="AC4" s="1"/>
      <c r="AD4" s="1"/>
      <c r="AE4" s="1"/>
      <c r="AF4" s="1"/>
    </row>
    <row r="5" spans="1:32" ht="13.95" customHeight="1" thickTop="1" thickBot="1" x14ac:dyDescent="0.35">
      <c r="A5" s="53"/>
      <c r="B5" s="54"/>
      <c r="C5" s="1"/>
      <c r="D5" s="1"/>
      <c r="E5" s="95" t="s">
        <v>0</v>
      </c>
      <c r="F5" s="96"/>
      <c r="G5" s="97">
        <v>4</v>
      </c>
      <c r="H5" s="98"/>
      <c r="I5" s="14"/>
      <c r="J5" s="1"/>
      <c r="K5" s="65">
        <v>5</v>
      </c>
      <c r="L5" s="3"/>
      <c r="M5" s="2"/>
      <c r="N5" s="67">
        <v>12</v>
      </c>
      <c r="O5" s="1"/>
      <c r="P5" s="1"/>
      <c r="Q5" s="65">
        <v>16</v>
      </c>
      <c r="R5" s="3"/>
      <c r="S5" s="2"/>
      <c r="T5" s="66">
        <v>21</v>
      </c>
      <c r="U5" s="1"/>
      <c r="V5" s="1"/>
      <c r="W5" s="65">
        <v>21</v>
      </c>
      <c r="X5" s="3"/>
      <c r="Y5" s="2"/>
      <c r="Z5" s="66">
        <v>26</v>
      </c>
      <c r="AA5" s="1"/>
      <c r="AB5" s="1"/>
      <c r="AC5" s="1"/>
      <c r="AD5" s="1"/>
      <c r="AE5" s="1"/>
      <c r="AF5" s="1"/>
    </row>
    <row r="6" spans="1:32" ht="13.95" customHeight="1" thickBot="1" x14ac:dyDescent="0.35">
      <c r="A6" s="53"/>
      <c r="B6" s="54"/>
      <c r="C6" s="1"/>
      <c r="D6" s="1"/>
      <c r="E6" s="61">
        <v>0</v>
      </c>
      <c r="F6" s="30"/>
      <c r="G6" s="16"/>
      <c r="H6" s="62">
        <v>4</v>
      </c>
      <c r="I6" s="1"/>
      <c r="J6" s="1"/>
      <c r="K6" s="89">
        <v>8</v>
      </c>
      <c r="L6" s="90"/>
      <c r="M6" s="93">
        <v>1</v>
      </c>
      <c r="N6" s="94"/>
      <c r="O6" s="14"/>
      <c r="P6" s="30"/>
      <c r="Q6" s="89">
        <v>10</v>
      </c>
      <c r="R6" s="90"/>
      <c r="S6" s="99">
        <v>5</v>
      </c>
      <c r="T6" s="100"/>
      <c r="U6" s="14"/>
      <c r="V6" s="1"/>
      <c r="W6" s="89">
        <v>10</v>
      </c>
      <c r="X6" s="90"/>
      <c r="Y6" s="99">
        <v>5</v>
      </c>
      <c r="Z6" s="100"/>
      <c r="AA6" s="1"/>
      <c r="AB6" s="1"/>
      <c r="AC6" s="1"/>
      <c r="AD6" s="1"/>
      <c r="AE6" s="1"/>
      <c r="AF6" s="1"/>
    </row>
    <row r="7" spans="1:32" ht="13.95" customHeight="1" thickBot="1" x14ac:dyDescent="0.35">
      <c r="A7" s="53"/>
      <c r="B7" s="54"/>
      <c r="C7" s="1"/>
      <c r="D7" s="1"/>
      <c r="E7" s="65">
        <v>1</v>
      </c>
      <c r="F7" s="3"/>
      <c r="G7" s="2"/>
      <c r="H7" s="66">
        <v>5</v>
      </c>
      <c r="I7" s="1"/>
      <c r="J7" s="1"/>
      <c r="K7" s="14"/>
      <c r="L7" s="14"/>
      <c r="M7" s="14"/>
      <c r="N7" s="14"/>
      <c r="O7" s="14"/>
      <c r="P7" s="14"/>
      <c r="Q7" s="14"/>
      <c r="R7" s="14"/>
      <c r="S7" s="14"/>
      <c r="T7" s="1"/>
      <c r="U7" s="1"/>
      <c r="V7" s="14"/>
      <c r="W7" s="14"/>
      <c r="X7" s="1"/>
      <c r="Y7" s="1"/>
      <c r="Z7" s="14"/>
      <c r="AA7" s="1"/>
      <c r="AB7" s="1"/>
      <c r="AC7" s="1"/>
      <c r="AD7" s="1"/>
      <c r="AE7" s="1"/>
      <c r="AF7" s="1"/>
    </row>
    <row r="8" spans="1:32" ht="13.95" customHeight="1" thickBot="1" x14ac:dyDescent="0.35">
      <c r="A8" s="55"/>
      <c r="B8" s="55"/>
      <c r="C8" s="1"/>
      <c r="D8" s="1"/>
      <c r="E8" s="89">
        <v>5</v>
      </c>
      <c r="F8" s="90"/>
      <c r="G8" s="93">
        <v>1</v>
      </c>
      <c r="H8" s="94"/>
      <c r="I8" s="14"/>
      <c r="J8" s="1"/>
      <c r="K8" s="1"/>
      <c r="L8" s="1"/>
      <c r="M8" s="1"/>
      <c r="N8" s="1"/>
      <c r="O8" s="1"/>
      <c r="P8" s="14"/>
      <c r="Q8" s="30"/>
      <c r="R8" s="30"/>
      <c r="S8" s="30"/>
      <c r="T8" s="30"/>
      <c r="U8" s="1"/>
      <c r="V8" s="14"/>
      <c r="W8" s="30"/>
      <c r="X8" s="1"/>
      <c r="Y8" s="1"/>
      <c r="Z8" s="30"/>
      <c r="AA8" s="1"/>
      <c r="AB8" s="1"/>
      <c r="AC8" s="1"/>
      <c r="AD8" s="1"/>
      <c r="AE8" s="1"/>
      <c r="AF8" s="1"/>
    </row>
    <row r="9" spans="1:32" ht="13.95" customHeight="1" thickTop="1" thickBot="1" x14ac:dyDescent="0.35">
      <c r="A9" s="55"/>
      <c r="B9" s="55"/>
      <c r="C9" s="1"/>
      <c r="D9" s="1"/>
      <c r="E9" s="14"/>
      <c r="F9" s="14"/>
      <c r="G9" s="1"/>
      <c r="H9" s="1"/>
      <c r="I9" s="1"/>
      <c r="J9" s="30"/>
      <c r="K9" s="95" t="s">
        <v>11</v>
      </c>
      <c r="L9" s="96"/>
      <c r="M9" s="97">
        <v>1</v>
      </c>
      <c r="N9" s="98"/>
      <c r="O9" s="14"/>
      <c r="P9" s="1"/>
      <c r="Q9" s="39" t="s">
        <v>1</v>
      </c>
      <c r="R9" s="40"/>
      <c r="S9" s="43">
        <v>10</v>
      </c>
      <c r="T9" s="44"/>
      <c r="U9" s="1"/>
      <c r="V9" s="13"/>
      <c r="W9" s="95" t="s">
        <v>5</v>
      </c>
      <c r="X9" s="96"/>
      <c r="Y9" s="105">
        <v>4</v>
      </c>
      <c r="Z9" s="106"/>
      <c r="AA9" s="1"/>
      <c r="AB9" s="1"/>
      <c r="AC9" s="1"/>
      <c r="AD9" s="1"/>
      <c r="AE9" s="1"/>
      <c r="AF9" s="1"/>
    </row>
    <row r="10" spans="1:32" ht="13.95" customHeight="1" thickBot="1" x14ac:dyDescent="0.35">
      <c r="A10" s="55"/>
      <c r="B10" s="55"/>
      <c r="H10" s="1"/>
      <c r="I10" s="1"/>
      <c r="J10" s="1"/>
      <c r="K10" s="61">
        <v>4</v>
      </c>
      <c r="L10" s="30"/>
      <c r="M10" s="16"/>
      <c r="N10" s="62">
        <v>5</v>
      </c>
      <c r="O10" s="1"/>
      <c r="P10" s="1"/>
      <c r="Q10" s="61">
        <v>11</v>
      </c>
      <c r="R10" s="30"/>
      <c r="S10" s="16"/>
      <c r="T10" s="62">
        <v>21</v>
      </c>
      <c r="U10" s="14"/>
      <c r="V10" s="13"/>
      <c r="W10" s="60">
        <v>26</v>
      </c>
      <c r="X10" s="14"/>
      <c r="Y10" s="16"/>
      <c r="Z10" s="62">
        <v>30</v>
      </c>
      <c r="AA10" s="1"/>
      <c r="AB10" s="1"/>
      <c r="AC10" s="1"/>
      <c r="AD10" s="1"/>
      <c r="AE10" s="1"/>
      <c r="AF10" s="1"/>
    </row>
    <row r="11" spans="1:32" ht="13.95" customHeight="1" thickTop="1" thickBot="1" x14ac:dyDescent="0.35">
      <c r="A11" s="55"/>
      <c r="B11" s="55"/>
      <c r="H11" s="1"/>
      <c r="I11" s="1"/>
      <c r="J11" s="1"/>
      <c r="K11" s="65">
        <v>11</v>
      </c>
      <c r="L11" s="3"/>
      <c r="M11" s="2"/>
      <c r="N11" s="66">
        <v>12</v>
      </c>
      <c r="O11" s="1"/>
      <c r="P11" s="1"/>
      <c r="Q11" s="65">
        <v>12</v>
      </c>
      <c r="R11" s="3"/>
      <c r="S11" s="2"/>
      <c r="T11" s="66">
        <v>22</v>
      </c>
      <c r="U11" s="14"/>
      <c r="V11" s="13"/>
      <c r="W11" s="65">
        <v>26</v>
      </c>
      <c r="X11" s="3"/>
      <c r="Y11" s="2"/>
      <c r="Z11" s="67">
        <v>30</v>
      </c>
      <c r="AA11" s="1"/>
      <c r="AB11" s="30"/>
      <c r="AC11" s="95" t="s">
        <v>8</v>
      </c>
      <c r="AD11" s="96"/>
      <c r="AE11" s="97">
        <v>2</v>
      </c>
      <c r="AF11" s="98"/>
    </row>
    <row r="12" spans="1:32" ht="13.95" customHeight="1" thickBot="1" x14ac:dyDescent="0.35">
      <c r="A12" s="55"/>
      <c r="B12" s="55"/>
      <c r="H12" s="1"/>
      <c r="I12" s="1"/>
      <c r="J12" s="30"/>
      <c r="K12" s="89">
        <v>8</v>
      </c>
      <c r="L12" s="90"/>
      <c r="M12" s="99">
        <v>7</v>
      </c>
      <c r="N12" s="100"/>
      <c r="O12" s="14"/>
      <c r="P12" s="1"/>
      <c r="Q12" s="89">
        <v>11</v>
      </c>
      <c r="R12" s="90"/>
      <c r="S12" s="93">
        <v>1</v>
      </c>
      <c r="T12" s="94"/>
      <c r="U12" s="14"/>
      <c r="V12" s="13"/>
      <c r="W12" s="89">
        <v>4</v>
      </c>
      <c r="X12" s="90"/>
      <c r="Y12" s="91">
        <v>0</v>
      </c>
      <c r="Z12" s="92"/>
      <c r="AA12" s="1"/>
      <c r="AB12" s="1"/>
      <c r="AC12" s="61">
        <v>30</v>
      </c>
      <c r="AD12" s="30"/>
      <c r="AE12" s="16"/>
      <c r="AF12" s="62">
        <v>32</v>
      </c>
    </row>
    <row r="13" spans="1:32" ht="13.95" customHeight="1" thickTop="1" thickBot="1" x14ac:dyDescent="0.35">
      <c r="A13" s="55"/>
      <c r="B13" s="55"/>
      <c r="H13" s="1"/>
      <c r="I13" s="1"/>
      <c r="J13" s="1"/>
      <c r="K13" s="14"/>
      <c r="L13" s="14"/>
      <c r="M13" s="1"/>
      <c r="N13" s="1"/>
      <c r="O13" s="1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"/>
      <c r="AB13" s="1"/>
      <c r="AC13" s="65">
        <v>37</v>
      </c>
      <c r="AD13" s="3"/>
      <c r="AE13" s="2"/>
      <c r="AF13" s="66">
        <v>39</v>
      </c>
    </row>
    <row r="14" spans="1:32" ht="13.95" customHeight="1" thickBot="1" x14ac:dyDescent="0.35">
      <c r="A14" s="55"/>
      <c r="B14" s="55"/>
      <c r="H14" s="1"/>
      <c r="K14" s="1"/>
      <c r="L14" s="15"/>
      <c r="M14" s="15"/>
      <c r="N14" s="15"/>
      <c r="O14" s="15"/>
      <c r="P14" s="14"/>
      <c r="Q14" s="14"/>
      <c r="R14" s="15"/>
      <c r="S14" s="15"/>
      <c r="T14" s="15"/>
      <c r="U14" s="15"/>
      <c r="V14" s="1"/>
      <c r="AB14" s="30"/>
      <c r="AC14" s="89">
        <v>9</v>
      </c>
      <c r="AD14" s="90"/>
      <c r="AE14" s="99"/>
      <c r="AF14" s="100"/>
    </row>
    <row r="15" spans="1:32" ht="13.95" customHeight="1" thickTop="1" thickBot="1" x14ac:dyDescent="0.35">
      <c r="A15" s="55"/>
      <c r="B15" s="55"/>
      <c r="H15" s="1"/>
      <c r="K15" s="1"/>
      <c r="L15" s="47" t="s">
        <v>12</v>
      </c>
      <c r="M15" s="40"/>
      <c r="N15" s="41">
        <v>17</v>
      </c>
      <c r="O15" s="48"/>
      <c r="P15" s="1"/>
      <c r="Q15" s="13"/>
      <c r="R15" s="39" t="s">
        <v>7</v>
      </c>
      <c r="S15" s="40"/>
      <c r="T15" s="41">
        <v>4</v>
      </c>
      <c r="U15" s="48"/>
      <c r="V15" s="1"/>
      <c r="W15" s="1"/>
      <c r="X15" s="1"/>
      <c r="Y15" s="1"/>
      <c r="Z15" s="1"/>
      <c r="AA15" s="30"/>
      <c r="AB15" s="1"/>
      <c r="AC15" s="1"/>
      <c r="AD15" s="1"/>
      <c r="AE15" s="1"/>
      <c r="AF15" s="1"/>
    </row>
    <row r="16" spans="1:32" ht="13.95" customHeight="1" thickTop="1" thickBot="1" x14ac:dyDescent="0.35">
      <c r="A16" s="55"/>
      <c r="B16" s="55"/>
      <c r="C16" s="1"/>
      <c r="D16" s="1"/>
      <c r="E16" s="1"/>
      <c r="F16" s="14"/>
      <c r="G16" s="14"/>
      <c r="H16" s="1"/>
      <c r="K16" s="1"/>
      <c r="L16" s="60">
        <v>5</v>
      </c>
      <c r="M16" s="14"/>
      <c r="N16" s="16"/>
      <c r="O16" s="62">
        <v>22</v>
      </c>
      <c r="P16" s="1"/>
      <c r="Q16" s="1"/>
      <c r="R16" s="60">
        <v>22</v>
      </c>
      <c r="S16" s="14"/>
      <c r="T16" s="16"/>
      <c r="U16" s="62">
        <v>26</v>
      </c>
      <c r="V16" s="1"/>
      <c r="X16" s="45" t="s">
        <v>4</v>
      </c>
      <c r="Y16" s="46"/>
      <c r="Z16" s="87">
        <v>4</v>
      </c>
      <c r="AA16" s="88"/>
      <c r="AB16" s="1"/>
      <c r="AC16" s="1"/>
      <c r="AD16" s="1"/>
      <c r="AE16" s="1"/>
      <c r="AF16" s="1"/>
    </row>
    <row r="17" spans="1:33" ht="13.95" customHeight="1" thickTop="1" thickBot="1" x14ac:dyDescent="0.35">
      <c r="A17" s="55"/>
      <c r="B17" s="55"/>
      <c r="C17" s="1"/>
      <c r="D17" s="101" t="s">
        <v>10</v>
      </c>
      <c r="E17" s="102"/>
      <c r="F17" s="103">
        <v>5</v>
      </c>
      <c r="G17" s="104"/>
      <c r="H17" s="1"/>
      <c r="K17" s="1"/>
      <c r="L17" s="65">
        <v>5</v>
      </c>
      <c r="M17" s="3"/>
      <c r="N17" s="2"/>
      <c r="O17" s="67">
        <v>22</v>
      </c>
      <c r="P17" s="14"/>
      <c r="Q17" s="1"/>
      <c r="R17" s="65">
        <v>22</v>
      </c>
      <c r="S17" s="3"/>
      <c r="T17" s="2"/>
      <c r="U17" s="67">
        <v>26</v>
      </c>
      <c r="V17" s="14"/>
      <c r="X17" s="63">
        <v>30</v>
      </c>
      <c r="Y17" s="30"/>
      <c r="Z17" s="16"/>
      <c r="AA17" s="62">
        <v>34</v>
      </c>
      <c r="AB17" s="1"/>
      <c r="AC17" s="1"/>
      <c r="AD17" s="1"/>
      <c r="AE17" s="1"/>
      <c r="AF17" s="1"/>
    </row>
    <row r="18" spans="1:33" ht="13.95" customHeight="1" thickBot="1" x14ac:dyDescent="0.35">
      <c r="A18" s="27"/>
      <c r="B18" s="11"/>
      <c r="C18" s="1"/>
      <c r="D18" s="64">
        <v>0</v>
      </c>
      <c r="E18" s="14"/>
      <c r="F18" s="16"/>
      <c r="G18" s="62">
        <v>5</v>
      </c>
      <c r="H18" s="1"/>
      <c r="K18" s="13"/>
      <c r="L18" s="89">
        <v>17</v>
      </c>
      <c r="M18" s="90"/>
      <c r="N18" s="91">
        <v>0</v>
      </c>
      <c r="O18" s="92"/>
      <c r="Q18" s="13"/>
      <c r="R18" s="89">
        <v>4</v>
      </c>
      <c r="S18" s="90"/>
      <c r="T18" s="91">
        <v>0</v>
      </c>
      <c r="U18" s="92"/>
      <c r="V18" s="14"/>
      <c r="X18" s="65">
        <v>30</v>
      </c>
      <c r="Y18" s="3"/>
      <c r="Z18" s="2"/>
      <c r="AA18" s="68">
        <v>34</v>
      </c>
      <c r="AB18" s="1"/>
      <c r="AC18" s="1"/>
      <c r="AD18" s="1"/>
      <c r="AE18" s="1"/>
      <c r="AF18" s="30"/>
      <c r="AG18" s="1"/>
    </row>
    <row r="19" spans="1:33" ht="13.95" customHeight="1" thickTop="1" thickBot="1" x14ac:dyDescent="0.35">
      <c r="A19" s="27"/>
      <c r="B19" s="11"/>
      <c r="C19" s="1"/>
      <c r="D19" s="65">
        <v>0</v>
      </c>
      <c r="E19" s="3"/>
      <c r="F19" s="2"/>
      <c r="G19" s="67">
        <v>5</v>
      </c>
      <c r="H19" s="1"/>
      <c r="K19" s="31"/>
      <c r="L19" s="30"/>
      <c r="M19" s="30"/>
      <c r="N19" s="30"/>
      <c r="O19" s="30"/>
      <c r="Q19" s="14"/>
      <c r="R19" s="14"/>
      <c r="S19" s="14"/>
      <c r="T19" s="14"/>
      <c r="U19" s="14"/>
      <c r="X19" s="89">
        <v>4</v>
      </c>
      <c r="Y19" s="90"/>
      <c r="Z19" s="91">
        <v>0</v>
      </c>
      <c r="AA19" s="92"/>
      <c r="AC19" s="45" t="s">
        <v>20</v>
      </c>
      <c r="AD19" s="46"/>
      <c r="AE19" s="87">
        <v>2</v>
      </c>
      <c r="AF19" s="88"/>
      <c r="AG19" s="1"/>
    </row>
    <row r="20" spans="1:33" ht="13.95" customHeight="1" thickBot="1" x14ac:dyDescent="0.35">
      <c r="A20" s="27"/>
      <c r="B20" s="11"/>
      <c r="C20" s="1"/>
      <c r="D20" s="89">
        <v>5</v>
      </c>
      <c r="E20" s="90"/>
      <c r="F20" s="91">
        <v>0</v>
      </c>
      <c r="G20" s="92"/>
      <c r="H20" s="1"/>
      <c r="X20" s="14"/>
      <c r="Y20" s="1"/>
      <c r="Z20" s="1"/>
      <c r="AA20" s="14"/>
      <c r="AC20" s="63">
        <v>34</v>
      </c>
      <c r="AD20" s="30"/>
      <c r="AE20" s="16"/>
      <c r="AF20" s="62">
        <v>36</v>
      </c>
      <c r="AG20" s="1"/>
    </row>
    <row r="21" spans="1:33" ht="13.95" customHeight="1" thickTop="1" thickBot="1" x14ac:dyDescent="0.35">
      <c r="A21" s="27"/>
      <c r="B21" s="11"/>
      <c r="C21" s="1"/>
      <c r="D21" s="1"/>
      <c r="E21" s="1"/>
      <c r="F21" s="14"/>
      <c r="G21" s="14"/>
      <c r="H21" s="1"/>
      <c r="J21" s="14"/>
      <c r="K21" s="14"/>
      <c r="L21" s="1"/>
      <c r="M21" s="1"/>
      <c r="W21" s="1"/>
      <c r="X21" s="1"/>
      <c r="Y21" s="1"/>
      <c r="Z21" s="1"/>
      <c r="AA21" s="30"/>
      <c r="AC21" s="65">
        <v>39</v>
      </c>
      <c r="AD21" s="3"/>
      <c r="AE21" s="2"/>
      <c r="AF21" s="68">
        <v>41</v>
      </c>
      <c r="AG21" s="1"/>
    </row>
    <row r="22" spans="1:33" ht="13.95" customHeight="1" thickTop="1" thickBot="1" x14ac:dyDescent="0.35">
      <c r="A22" s="27"/>
      <c r="B22" s="1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X22" s="45" t="s">
        <v>19</v>
      </c>
      <c r="Y22" s="46"/>
      <c r="Z22" s="87">
        <v>7</v>
      </c>
      <c r="AA22" s="88"/>
      <c r="AC22" s="89">
        <v>7</v>
      </c>
      <c r="AD22" s="90"/>
      <c r="AE22" s="93">
        <v>5</v>
      </c>
      <c r="AF22" s="94"/>
      <c r="AG22" s="1"/>
    </row>
    <row r="23" spans="1:33" ht="13.95" customHeight="1" thickBot="1" x14ac:dyDescent="0.35">
      <c r="A23" s="27"/>
      <c r="B23" s="1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X23" s="63">
        <v>34</v>
      </c>
      <c r="Y23" s="30"/>
      <c r="Z23" s="16"/>
      <c r="AA23" s="62">
        <v>41</v>
      </c>
      <c r="AC23" s="14"/>
      <c r="AD23" s="1"/>
      <c r="AE23" s="1"/>
      <c r="AF23" s="14"/>
      <c r="AG23" s="1"/>
    </row>
    <row r="24" spans="1:33" ht="13.95" customHeight="1" thickBot="1" x14ac:dyDescent="0.35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4"/>
      <c r="X24" s="65">
        <v>34</v>
      </c>
      <c r="Y24" s="3"/>
      <c r="Z24" s="2"/>
      <c r="AA24" s="68">
        <v>41</v>
      </c>
      <c r="AB24" s="1"/>
      <c r="AC24" s="1"/>
      <c r="AD24" s="1"/>
      <c r="AE24" s="1"/>
      <c r="AF24" s="1"/>
    </row>
    <row r="25" spans="1:33" ht="13.95" customHeight="1" thickBot="1" x14ac:dyDescent="0.35">
      <c r="X25" s="89">
        <v>7</v>
      </c>
      <c r="Y25" s="90"/>
      <c r="Z25" s="91">
        <v>0</v>
      </c>
      <c r="AA25" s="92"/>
      <c r="AB25" s="1"/>
    </row>
    <row r="26" spans="1:33" ht="13.95" customHeight="1" thickTop="1" x14ac:dyDescent="0.3">
      <c r="X26" s="14"/>
      <c r="Y26" s="1"/>
      <c r="Z26" s="1"/>
      <c r="AA26" s="14"/>
      <c r="AB26" s="1"/>
    </row>
    <row r="27" spans="1:33" ht="13.95" customHeight="1" x14ac:dyDescent="0.3"/>
    <row r="28" spans="1:33" ht="13.95" customHeight="1" x14ac:dyDescent="0.3"/>
    <row r="29" spans="1:33" ht="13.95" customHeight="1" x14ac:dyDescent="0.3"/>
    <row r="30" spans="1:33" ht="13.95" customHeight="1" x14ac:dyDescent="0.3"/>
    <row r="31" spans="1:33" ht="13.95" customHeight="1" x14ac:dyDescent="0.3"/>
    <row r="32" spans="1:33" ht="13.95" customHeight="1" x14ac:dyDescent="0.3"/>
    <row r="33" ht="13.95" customHeight="1" x14ac:dyDescent="0.3"/>
    <row r="34" ht="13.95" customHeight="1" x14ac:dyDescent="0.3"/>
    <row r="35" ht="13.95" customHeight="1" x14ac:dyDescent="0.3"/>
    <row r="36" ht="13.95" customHeight="1" x14ac:dyDescent="0.3"/>
    <row r="37" ht="13.95" customHeight="1" x14ac:dyDescent="0.3"/>
    <row r="38" ht="13.95" customHeight="1" x14ac:dyDescent="0.3"/>
    <row r="39" ht="13.95" customHeight="1" x14ac:dyDescent="0.3"/>
    <row r="40" ht="13.95" customHeight="1" x14ac:dyDescent="0.3"/>
    <row r="41" ht="13.95" customHeight="1" x14ac:dyDescent="0.3"/>
    <row r="42" ht="13.95" customHeight="1" x14ac:dyDescent="0.3"/>
    <row r="43" ht="13.95" customHeight="1" x14ac:dyDescent="0.3"/>
    <row r="44" ht="13.95" customHeight="1" x14ac:dyDescent="0.3"/>
    <row r="45" ht="13.95" customHeight="1" x14ac:dyDescent="0.3"/>
    <row r="46" ht="13.95" customHeight="1" x14ac:dyDescent="0.3"/>
    <row r="47" ht="13.95" customHeight="1" x14ac:dyDescent="0.3"/>
    <row r="48" ht="13.95" customHeight="1" x14ac:dyDescent="0.3"/>
    <row r="49" ht="13.95" customHeight="1" x14ac:dyDescent="0.3"/>
    <row r="50" ht="13.95" customHeight="1" x14ac:dyDescent="0.3"/>
    <row r="51" ht="13.95" customHeight="1" x14ac:dyDescent="0.3"/>
    <row r="52" ht="13.95" customHeight="1" x14ac:dyDescent="0.3"/>
    <row r="53" ht="13.95" customHeight="1" x14ac:dyDescent="0.3"/>
    <row r="54" ht="13.95" customHeight="1" x14ac:dyDescent="0.3"/>
    <row r="55" ht="13.95" customHeight="1" x14ac:dyDescent="0.3"/>
    <row r="56" ht="13.95" customHeight="1" x14ac:dyDescent="0.3"/>
    <row r="57" ht="13.95" customHeight="1" x14ac:dyDescent="0.3"/>
    <row r="58" ht="13.95" customHeight="1" x14ac:dyDescent="0.3"/>
    <row r="59" ht="13.95" customHeight="1" x14ac:dyDescent="0.3"/>
    <row r="60" ht="13.95" customHeight="1" x14ac:dyDescent="0.3"/>
    <row r="61" ht="13.95" customHeight="1" x14ac:dyDescent="0.3"/>
    <row r="62" ht="13.95" customHeight="1" x14ac:dyDescent="0.3"/>
    <row r="63" ht="13.95" customHeight="1" x14ac:dyDescent="0.3"/>
    <row r="64" ht="13.95" customHeight="1" x14ac:dyDescent="0.3"/>
    <row r="65" ht="13.95" customHeight="1" x14ac:dyDescent="0.3"/>
    <row r="66" ht="13.95" customHeight="1" x14ac:dyDescent="0.3"/>
    <row r="67" ht="13.95" customHeight="1" x14ac:dyDescent="0.3"/>
    <row r="68" ht="13.95" customHeight="1" x14ac:dyDescent="0.3"/>
    <row r="69" ht="13.95" customHeight="1" x14ac:dyDescent="0.3"/>
    <row r="70" ht="13.95" customHeight="1" x14ac:dyDescent="0.3"/>
    <row r="71" ht="13.95" customHeight="1" x14ac:dyDescent="0.3"/>
    <row r="72" ht="13.95" customHeight="1" x14ac:dyDescent="0.3"/>
    <row r="73" ht="13.95" customHeight="1" x14ac:dyDescent="0.3"/>
    <row r="74" ht="13.95" customHeight="1" x14ac:dyDescent="0.3"/>
    <row r="75" ht="13.95" customHeight="1" x14ac:dyDescent="0.3"/>
    <row r="76" ht="13.95" customHeight="1" x14ac:dyDescent="0.3"/>
    <row r="77" ht="13.95" customHeight="1" x14ac:dyDescent="0.3"/>
    <row r="78" ht="13.95" customHeight="1" x14ac:dyDescent="0.3"/>
    <row r="79" ht="13.95" customHeight="1" x14ac:dyDescent="0.3"/>
    <row r="80" ht="13.95" customHeight="1" x14ac:dyDescent="0.3"/>
    <row r="81" ht="13.95" customHeight="1" x14ac:dyDescent="0.3"/>
    <row r="82" ht="13.95" customHeight="1" x14ac:dyDescent="0.3"/>
    <row r="83" ht="13.95" customHeight="1" x14ac:dyDescent="0.3"/>
    <row r="84" ht="13.95" customHeight="1" x14ac:dyDescent="0.3"/>
    <row r="85" ht="13.95" customHeight="1" x14ac:dyDescent="0.3"/>
    <row r="86" ht="13.95" customHeight="1" x14ac:dyDescent="0.3"/>
    <row r="87" ht="13.95" customHeight="1" x14ac:dyDescent="0.3"/>
    <row r="88" ht="13.95" customHeight="1" x14ac:dyDescent="0.3"/>
    <row r="89" ht="13.95" customHeight="1" x14ac:dyDescent="0.3"/>
    <row r="90" ht="13.95" customHeight="1" x14ac:dyDescent="0.3"/>
    <row r="91" ht="13.95" customHeight="1" x14ac:dyDescent="0.3"/>
    <row r="92" ht="13.95" customHeight="1" x14ac:dyDescent="0.3"/>
    <row r="93" ht="13.95" customHeight="1" x14ac:dyDescent="0.3"/>
    <row r="94" ht="13.95" customHeight="1" x14ac:dyDescent="0.3"/>
    <row r="95" ht="13.95" customHeight="1" x14ac:dyDescent="0.3"/>
    <row r="96" ht="13.95" customHeight="1" x14ac:dyDescent="0.3"/>
    <row r="97" ht="13.95" customHeight="1" x14ac:dyDescent="0.3"/>
    <row r="98" ht="13.95" customHeight="1" x14ac:dyDescent="0.3"/>
    <row r="99" ht="13.95" customHeight="1" x14ac:dyDescent="0.3"/>
    <row r="100" ht="13.95" customHeight="1" x14ac:dyDescent="0.3"/>
    <row r="101" ht="13.95" customHeight="1" x14ac:dyDescent="0.3"/>
    <row r="102" ht="13.95" customHeight="1" x14ac:dyDescent="0.3"/>
    <row r="103" ht="13.95" customHeight="1" x14ac:dyDescent="0.3"/>
    <row r="104" ht="13.95" customHeight="1" x14ac:dyDescent="0.3"/>
    <row r="105" ht="13.95" customHeight="1" x14ac:dyDescent="0.3"/>
    <row r="106" ht="13.95" customHeight="1" x14ac:dyDescent="0.3"/>
    <row r="107" ht="13.95" customHeight="1" x14ac:dyDescent="0.3"/>
    <row r="108" ht="13.95" customHeight="1" x14ac:dyDescent="0.3"/>
    <row r="109" ht="13.95" customHeight="1" x14ac:dyDescent="0.3"/>
    <row r="110" ht="13.95" customHeight="1" x14ac:dyDescent="0.3"/>
    <row r="111" ht="13.95" customHeight="1" x14ac:dyDescent="0.3"/>
    <row r="112" ht="13.95" customHeight="1" x14ac:dyDescent="0.3"/>
    <row r="113" ht="13.95" customHeight="1" x14ac:dyDescent="0.3"/>
    <row r="114" ht="13.95" customHeight="1" x14ac:dyDescent="0.3"/>
    <row r="115" ht="13.95" customHeight="1" x14ac:dyDescent="0.3"/>
    <row r="116" ht="13.95" customHeight="1" x14ac:dyDescent="0.3"/>
    <row r="117" ht="13.95" customHeight="1" x14ac:dyDescent="0.3"/>
    <row r="118" ht="13.95" customHeight="1" x14ac:dyDescent="0.3"/>
    <row r="119" ht="13.95" customHeight="1" x14ac:dyDescent="0.3"/>
    <row r="120" ht="13.95" customHeight="1" x14ac:dyDescent="0.3"/>
    <row r="121" ht="13.95" customHeight="1" x14ac:dyDescent="0.3"/>
    <row r="122" ht="13.95" customHeight="1" x14ac:dyDescent="0.3"/>
    <row r="123" ht="13.95" customHeight="1" x14ac:dyDescent="0.3"/>
    <row r="124" ht="13.95" customHeight="1" x14ac:dyDescent="0.3"/>
    <row r="125" ht="13.95" customHeight="1" x14ac:dyDescent="0.3"/>
    <row r="126" ht="13.95" customHeight="1" x14ac:dyDescent="0.3"/>
    <row r="127" ht="13.95" customHeight="1" x14ac:dyDescent="0.3"/>
    <row r="128" ht="13.95" customHeight="1" x14ac:dyDescent="0.3"/>
    <row r="129" ht="13.95" customHeight="1" x14ac:dyDescent="0.3"/>
    <row r="130" ht="13.95" customHeight="1" x14ac:dyDescent="0.3"/>
    <row r="131" ht="13.95" customHeight="1" x14ac:dyDescent="0.3"/>
    <row r="132" ht="13.95" customHeight="1" x14ac:dyDescent="0.3"/>
    <row r="133" ht="13.95" customHeight="1" x14ac:dyDescent="0.3"/>
    <row r="134" ht="13.95" customHeight="1" x14ac:dyDescent="0.3"/>
    <row r="135" ht="13.95" customHeight="1" x14ac:dyDescent="0.3"/>
    <row r="136" ht="13.95" customHeight="1" x14ac:dyDescent="0.3"/>
    <row r="137" ht="13.95" customHeight="1" x14ac:dyDescent="0.3"/>
    <row r="138" ht="13.95" customHeight="1" x14ac:dyDescent="0.3"/>
    <row r="139" ht="13.95" customHeight="1" x14ac:dyDescent="0.3"/>
    <row r="140" ht="13.95" customHeight="1" x14ac:dyDescent="0.3"/>
    <row r="141" ht="13.95" customHeight="1" x14ac:dyDescent="0.3"/>
    <row r="142" ht="13.95" customHeight="1" x14ac:dyDescent="0.3"/>
    <row r="143" ht="13.95" customHeight="1" x14ac:dyDescent="0.3"/>
    <row r="144" ht="13.95" customHeight="1" x14ac:dyDescent="0.3"/>
    <row r="145" ht="13.95" customHeight="1" x14ac:dyDescent="0.3"/>
    <row r="146" ht="13.95" customHeight="1" x14ac:dyDescent="0.3"/>
    <row r="147" ht="13.95" customHeight="1" x14ac:dyDescent="0.3"/>
    <row r="148" ht="13.95" customHeight="1" x14ac:dyDescent="0.3"/>
    <row r="149" ht="13.95" customHeight="1" x14ac:dyDescent="0.3"/>
    <row r="150" ht="13.95" customHeight="1" x14ac:dyDescent="0.3"/>
    <row r="151" ht="13.95" customHeight="1" x14ac:dyDescent="0.3"/>
  </sheetData>
  <mergeCells count="45">
    <mergeCell ref="W12:X12"/>
    <mergeCell ref="Y12:Z12"/>
    <mergeCell ref="T18:U18"/>
    <mergeCell ref="Z16:AA16"/>
    <mergeCell ref="D20:E20"/>
    <mergeCell ref="F20:G20"/>
    <mergeCell ref="AC14:AD14"/>
    <mergeCell ref="AE14:AF14"/>
    <mergeCell ref="AE19:AF19"/>
    <mergeCell ref="L18:M18"/>
    <mergeCell ref="R18:S18"/>
    <mergeCell ref="N18:O18"/>
    <mergeCell ref="X19:Y19"/>
    <mergeCell ref="Z19:AA19"/>
    <mergeCell ref="AC11:AD11"/>
    <mergeCell ref="AE11:AF11"/>
    <mergeCell ref="K12:L12"/>
    <mergeCell ref="M12:N12"/>
    <mergeCell ref="W3:X3"/>
    <mergeCell ref="Y3:Z3"/>
    <mergeCell ref="Q12:R12"/>
    <mergeCell ref="S12:T12"/>
    <mergeCell ref="W6:X6"/>
    <mergeCell ref="Y6:Z6"/>
    <mergeCell ref="Y9:Z9"/>
    <mergeCell ref="K3:L3"/>
    <mergeCell ref="M3:N3"/>
    <mergeCell ref="K6:L6"/>
    <mergeCell ref="M6:N6"/>
    <mergeCell ref="W9:X9"/>
    <mergeCell ref="M9:N9"/>
    <mergeCell ref="Q6:R6"/>
    <mergeCell ref="S6:T6"/>
    <mergeCell ref="D17:E17"/>
    <mergeCell ref="F17:G17"/>
    <mergeCell ref="E5:F5"/>
    <mergeCell ref="G5:H5"/>
    <mergeCell ref="E8:F8"/>
    <mergeCell ref="G8:H8"/>
    <mergeCell ref="K9:L9"/>
    <mergeCell ref="Z22:AA22"/>
    <mergeCell ref="X25:Y25"/>
    <mergeCell ref="Z25:AA25"/>
    <mergeCell ref="AE22:AF22"/>
    <mergeCell ref="AC22:AD22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T30"/>
  <sheetViews>
    <sheetView zoomScale="85" zoomScaleNormal="85" workbookViewId="0">
      <selection activeCell="AE27" sqref="AE27"/>
    </sheetView>
  </sheetViews>
  <sheetFormatPr baseColWidth="10" defaultColWidth="3.33203125" defaultRowHeight="13.8" x14ac:dyDescent="0.25"/>
  <cols>
    <col min="1" max="2" width="3.33203125" style="6"/>
    <col min="3" max="3" width="3.33203125" style="20"/>
    <col min="4" max="4" width="2.88671875" style="20" customWidth="1"/>
    <col min="5" max="53" width="3.33203125" style="20"/>
    <col min="54" max="16384" width="3.33203125" style="6"/>
  </cols>
  <sheetData>
    <row r="1" spans="2:86" x14ac:dyDescent="0.25">
      <c r="C1" s="19"/>
    </row>
    <row r="2" spans="2:86" x14ac:dyDescent="0.25">
      <c r="B2" s="38" t="s">
        <v>0</v>
      </c>
      <c r="C2" s="74">
        <v>0</v>
      </c>
      <c r="D2" s="76"/>
      <c r="E2" s="76"/>
      <c r="F2" s="76">
        <v>4</v>
      </c>
      <c r="G2" s="78">
        <v>5</v>
      </c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</row>
    <row r="3" spans="2:86" x14ac:dyDescent="0.25">
      <c r="B3" s="38"/>
      <c r="C3" s="80">
        <v>0</v>
      </c>
      <c r="D3" s="77"/>
      <c r="E3" s="77"/>
      <c r="F3" s="77"/>
      <c r="G3" s="77">
        <v>5</v>
      </c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38"/>
      <c r="CE3" s="38"/>
      <c r="CF3" s="38"/>
      <c r="CG3" s="38"/>
      <c r="CH3" s="38"/>
    </row>
    <row r="4" spans="2:86" x14ac:dyDescent="0.25">
      <c r="B4" s="38" t="s">
        <v>10</v>
      </c>
      <c r="C4" s="69">
        <v>0</v>
      </c>
      <c r="D4" s="79"/>
      <c r="E4" s="79"/>
      <c r="F4" s="79"/>
      <c r="G4" s="79">
        <v>5</v>
      </c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</row>
    <row r="5" spans="2:86" x14ac:dyDescent="0.25">
      <c r="B5" s="38"/>
      <c r="C5" s="36"/>
      <c r="D5" s="77">
        <v>1</v>
      </c>
      <c r="E5" s="77"/>
      <c r="F5" s="77"/>
      <c r="G5" s="77">
        <v>5</v>
      </c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</row>
    <row r="6" spans="2:86" x14ac:dyDescent="0.25">
      <c r="B6" s="6" t="s">
        <v>6</v>
      </c>
      <c r="C6" s="36"/>
      <c r="D6" s="75"/>
      <c r="E6" s="75"/>
      <c r="F6" s="75"/>
      <c r="G6" s="76">
        <v>4</v>
      </c>
      <c r="H6" s="76"/>
      <c r="I6" s="76"/>
      <c r="J6" s="76"/>
      <c r="K6" s="76"/>
      <c r="L6" s="76"/>
      <c r="M6" s="76">
        <v>11</v>
      </c>
      <c r="N6" s="78">
        <v>12</v>
      </c>
      <c r="O6" s="75"/>
      <c r="P6" s="75"/>
      <c r="Q6" s="75"/>
      <c r="R6" s="75"/>
      <c r="S6" s="75"/>
      <c r="T6" s="75"/>
      <c r="U6" s="75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</row>
    <row r="7" spans="2:86" x14ac:dyDescent="0.25">
      <c r="C7" s="36"/>
      <c r="D7" s="75"/>
      <c r="E7" s="75"/>
      <c r="F7" s="75"/>
      <c r="G7" s="75"/>
      <c r="H7" s="77">
        <v>5</v>
      </c>
      <c r="I7" s="77"/>
      <c r="J7" s="77"/>
      <c r="K7" s="77"/>
      <c r="L7" s="77"/>
      <c r="M7" s="77"/>
      <c r="N7" s="77">
        <v>12</v>
      </c>
      <c r="O7" s="75"/>
      <c r="P7" s="75"/>
      <c r="Q7" s="75"/>
      <c r="R7" s="75"/>
      <c r="S7" s="75"/>
      <c r="T7" s="75"/>
      <c r="U7" s="75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</row>
    <row r="8" spans="2:86" x14ac:dyDescent="0.25">
      <c r="B8" s="6" t="s">
        <v>11</v>
      </c>
      <c r="C8" s="36"/>
      <c r="D8" s="75"/>
      <c r="E8" s="75"/>
      <c r="F8" s="75"/>
      <c r="G8" s="76">
        <v>4</v>
      </c>
      <c r="H8" s="78">
        <v>5</v>
      </c>
      <c r="I8" s="78"/>
      <c r="J8" s="78"/>
      <c r="K8" s="78"/>
      <c r="L8" s="78"/>
      <c r="M8" s="78"/>
      <c r="N8" s="78">
        <v>12</v>
      </c>
      <c r="O8" s="75"/>
      <c r="P8" s="75"/>
      <c r="Q8" s="75"/>
      <c r="R8" s="75"/>
      <c r="S8" s="75"/>
      <c r="T8" s="75"/>
      <c r="U8" s="75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  <c r="CH8" s="38"/>
    </row>
    <row r="9" spans="2:86" x14ac:dyDescent="0.25">
      <c r="C9" s="36"/>
      <c r="D9" s="75"/>
      <c r="E9" s="75"/>
      <c r="F9" s="75"/>
      <c r="G9" s="75"/>
      <c r="H9" s="75"/>
      <c r="I9" s="75"/>
      <c r="J9" s="75"/>
      <c r="K9" s="75"/>
      <c r="L9" s="75"/>
      <c r="M9" s="75"/>
      <c r="N9" s="77">
        <v>12</v>
      </c>
      <c r="O9" s="75"/>
      <c r="P9" s="75"/>
      <c r="Q9" s="75"/>
      <c r="R9" s="75"/>
      <c r="S9" s="75"/>
      <c r="T9" s="75"/>
      <c r="U9" s="75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</row>
    <row r="10" spans="2:86" x14ac:dyDescent="0.25">
      <c r="B10" s="6" t="s">
        <v>3</v>
      </c>
      <c r="C10" s="36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6">
        <v>11</v>
      </c>
      <c r="O10" s="76"/>
      <c r="P10" s="76"/>
      <c r="Q10" s="76"/>
      <c r="R10" s="76">
        <v>16</v>
      </c>
      <c r="S10" s="78"/>
      <c r="T10" s="78"/>
      <c r="U10" s="78"/>
      <c r="V10" s="71"/>
      <c r="W10" s="71">
        <v>21</v>
      </c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</row>
    <row r="11" spans="2:86" x14ac:dyDescent="0.25">
      <c r="C11" s="36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7">
        <v>16</v>
      </c>
      <c r="T11" s="77"/>
      <c r="U11" s="77"/>
      <c r="V11" s="72"/>
      <c r="W11" s="72">
        <v>21</v>
      </c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</row>
    <row r="12" spans="2:86" x14ac:dyDescent="0.25">
      <c r="B12" s="6" t="s">
        <v>1</v>
      </c>
      <c r="C12" s="36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73">
        <v>11</v>
      </c>
      <c r="O12" s="73"/>
      <c r="P12" s="73"/>
      <c r="Q12" s="73"/>
      <c r="R12" s="73"/>
      <c r="S12" s="73"/>
      <c r="T12" s="73"/>
      <c r="U12" s="73"/>
      <c r="V12" s="73"/>
      <c r="W12" s="73">
        <v>21</v>
      </c>
      <c r="X12" s="71">
        <v>22</v>
      </c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</row>
    <row r="13" spans="2:86" x14ac:dyDescent="0.25">
      <c r="C13" s="36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72">
        <v>12</v>
      </c>
      <c r="P13" s="72"/>
      <c r="Q13" s="72"/>
      <c r="R13" s="72"/>
      <c r="S13" s="72"/>
      <c r="T13" s="72"/>
      <c r="U13" s="72"/>
      <c r="V13" s="72"/>
      <c r="W13" s="72"/>
      <c r="X13" s="72">
        <v>22</v>
      </c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</row>
    <row r="14" spans="2:86" x14ac:dyDescent="0.25">
      <c r="B14" s="6" t="s">
        <v>12</v>
      </c>
      <c r="C14" s="36"/>
      <c r="D14" s="37"/>
      <c r="E14" s="37"/>
      <c r="F14" s="37"/>
      <c r="G14" s="37"/>
      <c r="H14" s="70">
        <v>5</v>
      </c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>
        <v>22</v>
      </c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</row>
    <row r="15" spans="2:86" x14ac:dyDescent="0.25">
      <c r="C15" s="36"/>
      <c r="D15" s="37"/>
      <c r="E15" s="37"/>
      <c r="F15" s="37"/>
      <c r="G15" s="37"/>
      <c r="H15" s="72">
        <v>5</v>
      </c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22</v>
      </c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</row>
    <row r="16" spans="2:86" x14ac:dyDescent="0.25">
      <c r="B16" s="6" t="s">
        <v>2</v>
      </c>
      <c r="C16" s="36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73">
        <v>16</v>
      </c>
      <c r="T16" s="73"/>
      <c r="U16" s="73"/>
      <c r="V16" s="73"/>
      <c r="W16" s="73">
        <v>21</v>
      </c>
      <c r="X16" s="71">
        <v>21</v>
      </c>
      <c r="Y16" s="71"/>
      <c r="Z16" s="71"/>
      <c r="AA16" s="71"/>
      <c r="AB16" s="71">
        <v>26</v>
      </c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</row>
    <row r="17" spans="2:98" x14ac:dyDescent="0.25">
      <c r="C17" s="36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72">
        <v>21</v>
      </c>
      <c r="Y17" s="72"/>
      <c r="Z17" s="72"/>
      <c r="AA17" s="72"/>
      <c r="AB17" s="72">
        <v>26</v>
      </c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</row>
    <row r="18" spans="2:98" x14ac:dyDescent="0.25">
      <c r="B18" s="6" t="s">
        <v>7</v>
      </c>
      <c r="C18" s="36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70">
        <v>22</v>
      </c>
      <c r="Z18" s="70"/>
      <c r="AA18" s="70"/>
      <c r="AB18" s="70">
        <v>26</v>
      </c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</row>
    <row r="19" spans="2:98" x14ac:dyDescent="0.25">
      <c r="C19" s="36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72">
        <v>22</v>
      </c>
      <c r="Z19" s="72"/>
      <c r="AA19" s="72"/>
      <c r="AB19" s="72">
        <v>26</v>
      </c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</row>
    <row r="20" spans="2:98" x14ac:dyDescent="0.25">
      <c r="B20" s="6" t="s">
        <v>5</v>
      </c>
      <c r="C20" s="36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70">
        <v>26</v>
      </c>
      <c r="AD20" s="70"/>
      <c r="AE20" s="70"/>
      <c r="AF20" s="70">
        <v>30</v>
      </c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</row>
    <row r="21" spans="2:98" x14ac:dyDescent="0.25">
      <c r="C21" s="36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72">
        <v>26</v>
      </c>
      <c r="AD21" s="72"/>
      <c r="AE21" s="72"/>
      <c r="AF21" s="72">
        <v>30</v>
      </c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</row>
    <row r="22" spans="2:98" x14ac:dyDescent="0.25">
      <c r="B22" s="6" t="s">
        <v>4</v>
      </c>
      <c r="C22" s="36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70">
        <v>30</v>
      </c>
      <c r="AH22" s="70"/>
      <c r="AI22" s="70"/>
      <c r="AJ22" s="70">
        <v>34</v>
      </c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</row>
    <row r="23" spans="2:98" x14ac:dyDescent="0.25">
      <c r="C23" s="36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72">
        <v>30</v>
      </c>
      <c r="AH23" s="72"/>
      <c r="AI23" s="72"/>
      <c r="AJ23" s="72">
        <v>34</v>
      </c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</row>
    <row r="24" spans="2:98" x14ac:dyDescent="0.25">
      <c r="B24" s="6" t="s">
        <v>8</v>
      </c>
      <c r="C24" s="36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73">
        <v>30</v>
      </c>
      <c r="AH24" s="73">
        <v>32</v>
      </c>
      <c r="AI24" s="71"/>
      <c r="AJ24" s="71"/>
      <c r="AK24" s="71"/>
      <c r="AL24" s="71"/>
      <c r="AM24" s="71"/>
      <c r="AN24" s="71"/>
      <c r="AO24" s="71">
        <v>39</v>
      </c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</row>
    <row r="25" spans="2:98" x14ac:dyDescent="0.25">
      <c r="C25" s="36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72">
        <v>37</v>
      </c>
      <c r="AO25" s="72">
        <v>39</v>
      </c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</row>
    <row r="26" spans="2:98" x14ac:dyDescent="0.25">
      <c r="B26" s="6" t="s">
        <v>19</v>
      </c>
      <c r="C26" s="36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70">
        <v>34</v>
      </c>
      <c r="AL26" s="70"/>
      <c r="AM26" s="70"/>
      <c r="AN26" s="70"/>
      <c r="AO26" s="70"/>
      <c r="AP26" s="70"/>
      <c r="AQ26" s="70">
        <v>41</v>
      </c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</row>
    <row r="27" spans="2:98" x14ac:dyDescent="0.25">
      <c r="C27" s="36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72">
        <v>34</v>
      </c>
      <c r="AL27" s="72"/>
      <c r="AM27" s="72"/>
      <c r="AN27" s="72"/>
      <c r="AO27" s="72"/>
      <c r="AP27" s="72"/>
      <c r="AQ27" s="72">
        <v>41</v>
      </c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</row>
    <row r="28" spans="2:98" x14ac:dyDescent="0.25">
      <c r="B28" s="6" t="s">
        <v>20</v>
      </c>
      <c r="C28" s="36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73">
        <v>34</v>
      </c>
      <c r="AL28" s="73">
        <v>36</v>
      </c>
      <c r="AM28" s="71"/>
      <c r="AN28" s="71"/>
      <c r="AO28" s="71"/>
      <c r="AP28" s="71"/>
      <c r="AQ28" s="71">
        <v>41</v>
      </c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</row>
    <row r="29" spans="2:98" x14ac:dyDescent="0.25">
      <c r="B29" s="17"/>
      <c r="C29" s="19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P29" s="72">
        <v>39</v>
      </c>
      <c r="AQ29" s="72">
        <v>41</v>
      </c>
      <c r="BF29" s="57"/>
      <c r="BG29" s="57"/>
      <c r="BH29" s="57"/>
      <c r="BI29" s="57"/>
      <c r="BJ29" s="57"/>
      <c r="BK29" s="57"/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BY29" s="57"/>
      <c r="BZ29" s="57"/>
      <c r="CA29" s="57"/>
      <c r="CB29" s="57"/>
      <c r="CC29" s="57"/>
      <c r="CD29" s="57"/>
      <c r="CE29" s="57"/>
      <c r="CF29" s="57"/>
      <c r="CG29" s="57"/>
      <c r="CH29" s="57"/>
    </row>
    <row r="30" spans="2:98" s="18" customFormat="1" ht="15.75" customHeight="1" x14ac:dyDescent="0.2">
      <c r="C30" s="32">
        <v>1</v>
      </c>
      <c r="D30" s="32">
        <v>2</v>
      </c>
      <c r="E30" s="32">
        <v>3</v>
      </c>
      <c r="F30" s="32">
        <v>4</v>
      </c>
      <c r="G30" s="32">
        <v>5</v>
      </c>
      <c r="H30" s="32">
        <v>6</v>
      </c>
      <c r="I30" s="32">
        <v>7</v>
      </c>
      <c r="J30" s="32">
        <v>8</v>
      </c>
      <c r="K30" s="32">
        <v>9</v>
      </c>
      <c r="L30" s="32">
        <v>10</v>
      </c>
      <c r="M30" s="32">
        <v>11</v>
      </c>
      <c r="N30" s="32">
        <v>12</v>
      </c>
      <c r="O30" s="32">
        <v>13</v>
      </c>
      <c r="P30" s="32">
        <v>14</v>
      </c>
      <c r="Q30" s="32">
        <v>15</v>
      </c>
      <c r="R30" s="32">
        <v>16</v>
      </c>
      <c r="S30" s="32">
        <v>17</v>
      </c>
      <c r="T30" s="32">
        <v>18</v>
      </c>
      <c r="U30" s="32">
        <v>19</v>
      </c>
      <c r="V30" s="32">
        <v>20</v>
      </c>
      <c r="W30" s="32">
        <v>21</v>
      </c>
      <c r="X30" s="32">
        <v>22</v>
      </c>
      <c r="Y30" s="32">
        <v>23</v>
      </c>
      <c r="Z30" s="32">
        <v>24</v>
      </c>
      <c r="AA30" s="32">
        <v>25</v>
      </c>
      <c r="AB30" s="32">
        <v>26</v>
      </c>
      <c r="AC30" s="32">
        <v>27</v>
      </c>
      <c r="AD30" s="32">
        <v>28</v>
      </c>
      <c r="AE30" s="32">
        <v>29</v>
      </c>
      <c r="AF30" s="32">
        <v>30</v>
      </c>
      <c r="AG30" s="32">
        <v>31</v>
      </c>
      <c r="AH30" s="32">
        <v>32</v>
      </c>
      <c r="AI30" s="32">
        <v>33</v>
      </c>
      <c r="AJ30" s="32">
        <v>34</v>
      </c>
      <c r="AK30" s="32">
        <v>35</v>
      </c>
      <c r="AL30" s="32">
        <v>36</v>
      </c>
      <c r="AM30" s="32">
        <v>37</v>
      </c>
      <c r="AN30" s="32">
        <v>38</v>
      </c>
      <c r="AO30" s="32">
        <v>39</v>
      </c>
      <c r="AP30" s="32">
        <v>40</v>
      </c>
      <c r="AQ30" s="32">
        <v>41</v>
      </c>
      <c r="AR30" s="32">
        <v>42</v>
      </c>
      <c r="AS30" s="32">
        <v>43</v>
      </c>
      <c r="AT30" s="32">
        <v>44</v>
      </c>
      <c r="AU30" s="32">
        <v>45</v>
      </c>
      <c r="AV30" s="32">
        <v>46</v>
      </c>
      <c r="AW30" s="32">
        <v>47</v>
      </c>
      <c r="AX30" s="32">
        <v>48</v>
      </c>
      <c r="AY30" s="32">
        <v>49</v>
      </c>
      <c r="AZ30" s="32">
        <v>50</v>
      </c>
      <c r="BA30" s="32">
        <v>51</v>
      </c>
      <c r="BB30" s="32">
        <v>52</v>
      </c>
      <c r="BC30" s="32">
        <v>53</v>
      </c>
      <c r="BD30" s="32">
        <v>54</v>
      </c>
      <c r="BE30" s="32">
        <v>55</v>
      </c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6"/>
      <c r="BU30" s="56"/>
      <c r="BV30" s="56"/>
      <c r="BW30" s="56"/>
      <c r="BX30" s="56"/>
      <c r="BY30" s="56"/>
      <c r="BZ30" s="56"/>
      <c r="CA30" s="56"/>
      <c r="CB30" s="56"/>
      <c r="CC30" s="56"/>
      <c r="CD30" s="56"/>
      <c r="CE30" s="56"/>
      <c r="CF30" s="56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151"/>
  <sheetViews>
    <sheetView topLeftCell="C1" zoomScale="85" zoomScaleNormal="85" workbookViewId="0">
      <selection activeCell="AL9" sqref="AL9"/>
    </sheetView>
  </sheetViews>
  <sheetFormatPr baseColWidth="10" defaultRowHeight="14.4" x14ac:dyDescent="0.3"/>
  <cols>
    <col min="1" max="1" width="9" customWidth="1"/>
    <col min="2" max="2" width="15.88671875" customWidth="1"/>
    <col min="3" max="32" width="4.6640625" customWidth="1"/>
    <col min="33" max="33" width="11.5546875" customWidth="1"/>
    <col min="34" max="34" width="10.88671875" customWidth="1"/>
    <col min="35" max="35" width="36.88671875" customWidth="1"/>
  </cols>
  <sheetData>
    <row r="1" spans="1:35" ht="13.95" customHeight="1" x14ac:dyDescent="0.3"/>
    <row r="2" spans="1:35" ht="13.95" customHeight="1" thickBot="1" x14ac:dyDescent="0.35">
      <c r="J2" s="1"/>
      <c r="K2" s="14"/>
      <c r="L2" s="14"/>
      <c r="M2" s="1"/>
      <c r="N2" s="1"/>
      <c r="O2" s="1"/>
      <c r="P2" s="1"/>
      <c r="Q2" s="30"/>
      <c r="R2" s="30"/>
      <c r="S2" s="30"/>
      <c r="T2" s="30"/>
      <c r="U2" s="1"/>
      <c r="V2" s="1"/>
      <c r="W2" s="30"/>
      <c r="X2" s="1"/>
      <c r="Y2" s="1"/>
      <c r="Z2" s="30"/>
      <c r="AA2" s="1"/>
    </row>
    <row r="3" spans="1:35" ht="13.95" customHeight="1" thickTop="1" thickBot="1" x14ac:dyDescent="0.35">
      <c r="A3" s="27"/>
      <c r="B3" s="11"/>
      <c r="C3" s="1"/>
      <c r="D3" s="1"/>
      <c r="E3" s="1"/>
      <c r="F3" s="1"/>
      <c r="G3" s="1"/>
      <c r="H3" s="1"/>
      <c r="I3" s="1"/>
      <c r="J3" s="1"/>
      <c r="K3" s="101" t="s">
        <v>6</v>
      </c>
      <c r="L3" s="102"/>
      <c r="M3" s="103">
        <v>8</v>
      </c>
      <c r="N3" s="104"/>
      <c r="O3" s="1"/>
      <c r="P3" s="1"/>
      <c r="Q3" s="49" t="s">
        <v>3</v>
      </c>
      <c r="R3" s="50"/>
      <c r="S3" s="51">
        <v>5</v>
      </c>
      <c r="T3" s="52"/>
      <c r="U3" s="1"/>
      <c r="V3" s="1"/>
      <c r="W3" s="95" t="s">
        <v>2</v>
      </c>
      <c r="X3" s="96"/>
      <c r="Y3" s="97">
        <v>5</v>
      </c>
      <c r="Z3" s="98"/>
      <c r="AA3" s="83" t="s">
        <v>45</v>
      </c>
      <c r="AB3" s="1"/>
      <c r="AC3" s="1"/>
      <c r="AD3" s="1"/>
      <c r="AE3" s="1"/>
      <c r="AF3" s="1"/>
    </row>
    <row r="4" spans="1:35" ht="13.95" customHeight="1" thickBot="1" x14ac:dyDescent="0.35">
      <c r="A4" s="53"/>
      <c r="B4" s="54"/>
      <c r="C4" s="1"/>
      <c r="D4" s="1"/>
      <c r="E4" s="1"/>
      <c r="F4" s="1"/>
      <c r="G4" s="1"/>
      <c r="H4" s="1"/>
      <c r="I4" s="1"/>
      <c r="J4" s="1"/>
      <c r="K4" s="60">
        <v>5</v>
      </c>
      <c r="L4" s="14"/>
      <c r="M4" s="16"/>
      <c r="N4" s="62">
        <v>13</v>
      </c>
      <c r="O4" s="1"/>
      <c r="P4" s="1"/>
      <c r="Q4" s="61">
        <v>13</v>
      </c>
      <c r="R4" s="30"/>
      <c r="S4" s="16"/>
      <c r="T4" s="62">
        <v>18</v>
      </c>
      <c r="U4" s="1"/>
      <c r="V4" s="1"/>
      <c r="W4" s="61">
        <v>18</v>
      </c>
      <c r="X4" s="30"/>
      <c r="Y4" s="16"/>
      <c r="Z4" s="62">
        <v>23</v>
      </c>
      <c r="AA4" s="1"/>
      <c r="AB4" s="1"/>
      <c r="AC4" s="1"/>
      <c r="AD4" s="1"/>
      <c r="AE4" s="1"/>
      <c r="AF4" s="1"/>
    </row>
    <row r="5" spans="1:35" ht="13.95" customHeight="1" thickTop="1" thickBot="1" x14ac:dyDescent="0.35">
      <c r="A5" s="53"/>
      <c r="B5" s="54"/>
      <c r="C5" s="1"/>
      <c r="D5" s="1"/>
      <c r="E5" s="95" t="s">
        <v>0</v>
      </c>
      <c r="F5" s="96"/>
      <c r="G5" s="97">
        <v>5</v>
      </c>
      <c r="H5" s="98"/>
      <c r="I5" s="14"/>
      <c r="J5" s="1"/>
      <c r="K5" s="65">
        <v>9</v>
      </c>
      <c r="L5" s="3"/>
      <c r="M5" s="2"/>
      <c r="N5" s="67">
        <v>17</v>
      </c>
      <c r="O5" s="1"/>
      <c r="P5" s="1"/>
      <c r="Q5" s="65">
        <v>21</v>
      </c>
      <c r="R5" s="3"/>
      <c r="S5" s="2"/>
      <c r="T5" s="66">
        <v>26</v>
      </c>
      <c r="U5" s="1"/>
      <c r="V5" s="1"/>
      <c r="W5" s="65">
        <v>26</v>
      </c>
      <c r="X5" s="3"/>
      <c r="Y5" s="2"/>
      <c r="Z5" s="66">
        <v>31</v>
      </c>
      <c r="AA5" s="1"/>
      <c r="AB5" s="1"/>
      <c r="AC5" s="1"/>
      <c r="AD5" s="1"/>
      <c r="AE5" s="1"/>
      <c r="AF5" s="1"/>
      <c r="AH5" s="86"/>
      <c r="AI5" t="s">
        <v>50</v>
      </c>
    </row>
    <row r="6" spans="1:35" ht="13.95" customHeight="1" thickBot="1" x14ac:dyDescent="0.35">
      <c r="A6" s="53"/>
      <c r="B6" s="54"/>
      <c r="C6" s="1"/>
      <c r="D6" s="1"/>
      <c r="E6" s="61">
        <v>0</v>
      </c>
      <c r="F6" s="30"/>
      <c r="G6" s="16"/>
      <c r="H6" s="62">
        <v>5</v>
      </c>
      <c r="I6" s="1"/>
      <c r="J6" s="1"/>
      <c r="K6" s="89">
        <v>12</v>
      </c>
      <c r="L6" s="90"/>
      <c r="M6" s="99">
        <v>4</v>
      </c>
      <c r="N6" s="100"/>
      <c r="O6" s="14"/>
      <c r="P6" s="30"/>
      <c r="Q6" s="89">
        <v>13</v>
      </c>
      <c r="R6" s="90"/>
      <c r="S6" s="99">
        <v>8</v>
      </c>
      <c r="T6" s="100"/>
      <c r="U6" s="14"/>
      <c r="V6" s="1"/>
      <c r="W6" s="89">
        <v>13</v>
      </c>
      <c r="X6" s="90"/>
      <c r="Y6" s="99">
        <v>8</v>
      </c>
      <c r="Z6" s="100"/>
      <c r="AA6" s="1"/>
      <c r="AB6" s="1"/>
      <c r="AC6" s="1"/>
      <c r="AD6" s="1"/>
      <c r="AE6" s="1"/>
      <c r="AF6" s="1"/>
    </row>
    <row r="7" spans="1:35" ht="13.95" customHeight="1" thickBot="1" x14ac:dyDescent="0.35">
      <c r="A7" s="53"/>
      <c r="B7" s="54"/>
      <c r="C7" s="1"/>
      <c r="D7" s="1"/>
      <c r="E7" s="65">
        <v>4</v>
      </c>
      <c r="F7" s="3"/>
      <c r="G7" s="2"/>
      <c r="H7" s="66">
        <v>9</v>
      </c>
      <c r="I7" s="1"/>
      <c r="J7" s="1"/>
      <c r="K7" s="14"/>
      <c r="L7" s="14"/>
      <c r="M7" s="14"/>
      <c r="N7" s="14"/>
      <c r="O7" s="14"/>
      <c r="P7" s="14"/>
      <c r="Q7" s="14"/>
      <c r="R7" s="14"/>
      <c r="S7" s="14"/>
      <c r="T7" s="1"/>
      <c r="U7" s="1"/>
      <c r="V7" s="14"/>
      <c r="W7" s="14"/>
      <c r="X7" s="1"/>
      <c r="Y7" s="1"/>
      <c r="Z7" s="14"/>
      <c r="AA7" s="1"/>
      <c r="AB7" s="1"/>
      <c r="AC7" s="1"/>
      <c r="AD7" s="1"/>
      <c r="AE7" s="1"/>
      <c r="AF7" s="1"/>
      <c r="AH7" s="85"/>
      <c r="AI7" t="s">
        <v>51</v>
      </c>
    </row>
    <row r="8" spans="1:35" ht="13.95" customHeight="1" thickBot="1" x14ac:dyDescent="0.35">
      <c r="A8" s="55"/>
      <c r="B8" s="55"/>
      <c r="C8" s="1"/>
      <c r="D8" s="1"/>
      <c r="E8" s="89">
        <v>9</v>
      </c>
      <c r="F8" s="90"/>
      <c r="G8" s="99">
        <v>4</v>
      </c>
      <c r="H8" s="100"/>
      <c r="I8" s="14"/>
      <c r="J8" s="1"/>
      <c r="K8" s="1"/>
      <c r="L8" s="1"/>
      <c r="M8" s="1"/>
      <c r="N8" s="1"/>
      <c r="O8" s="1"/>
      <c r="P8" s="14"/>
      <c r="Q8" s="30"/>
      <c r="R8" s="30"/>
      <c r="S8" s="30"/>
      <c r="T8" s="30"/>
      <c r="U8" s="1"/>
      <c r="V8" s="14"/>
      <c r="W8" s="30"/>
      <c r="X8" s="1"/>
      <c r="Y8" s="1"/>
      <c r="Z8" s="30"/>
      <c r="AA8" s="1"/>
      <c r="AB8" s="1"/>
      <c r="AC8" s="1"/>
      <c r="AD8" s="1"/>
      <c r="AE8" s="1"/>
      <c r="AF8" s="1"/>
    </row>
    <row r="9" spans="1:35" ht="13.95" customHeight="1" thickTop="1" thickBot="1" x14ac:dyDescent="0.35">
      <c r="A9" s="55"/>
      <c r="B9" s="55"/>
      <c r="C9" s="1"/>
      <c r="D9" s="1"/>
      <c r="E9" s="14"/>
      <c r="F9" s="14"/>
      <c r="G9" s="1"/>
      <c r="H9" s="1"/>
      <c r="I9" s="1"/>
      <c r="J9" s="30"/>
      <c r="K9" s="95" t="s">
        <v>11</v>
      </c>
      <c r="L9" s="96"/>
      <c r="M9" s="97">
        <v>1</v>
      </c>
      <c r="N9" s="98"/>
      <c r="O9" s="14"/>
      <c r="P9" s="1"/>
      <c r="Q9" s="49" t="s">
        <v>1</v>
      </c>
      <c r="R9" s="50"/>
      <c r="S9" s="43">
        <v>10</v>
      </c>
      <c r="T9" s="44"/>
      <c r="U9" s="1"/>
      <c r="V9" s="13"/>
      <c r="W9" s="95" t="s">
        <v>5</v>
      </c>
      <c r="X9" s="96"/>
      <c r="Y9" s="105">
        <v>3</v>
      </c>
      <c r="Z9" s="106"/>
      <c r="AA9" s="82" t="s">
        <v>46</v>
      </c>
      <c r="AB9" s="1"/>
      <c r="AC9" s="1"/>
      <c r="AD9" s="1"/>
      <c r="AE9" s="1"/>
      <c r="AF9" s="1"/>
    </row>
    <row r="10" spans="1:35" ht="13.95" customHeight="1" thickBot="1" x14ac:dyDescent="0.35">
      <c r="A10" s="55"/>
      <c r="B10" s="58"/>
      <c r="H10" s="1"/>
      <c r="I10" s="1"/>
      <c r="J10" s="1"/>
      <c r="K10" s="61">
        <v>5</v>
      </c>
      <c r="L10" s="30"/>
      <c r="M10" s="16"/>
      <c r="N10" s="62">
        <v>6</v>
      </c>
      <c r="O10" s="1"/>
      <c r="P10" s="1"/>
      <c r="Q10" s="61">
        <v>13</v>
      </c>
      <c r="R10" s="30"/>
      <c r="S10" s="16"/>
      <c r="T10" s="62">
        <v>23</v>
      </c>
      <c r="U10" s="14"/>
      <c r="V10" s="13"/>
      <c r="W10" s="60">
        <v>31</v>
      </c>
      <c r="X10" s="14"/>
      <c r="Y10" s="16"/>
      <c r="Z10" s="62">
        <v>34</v>
      </c>
      <c r="AA10" s="1"/>
      <c r="AB10" s="1"/>
      <c r="AC10" s="1"/>
      <c r="AD10" s="1"/>
      <c r="AE10" s="1"/>
      <c r="AF10" s="1"/>
    </row>
    <row r="11" spans="1:35" ht="13.95" customHeight="1" thickTop="1" thickBot="1" x14ac:dyDescent="0.35">
      <c r="A11" s="55"/>
      <c r="B11" s="58"/>
      <c r="H11" s="1"/>
      <c r="I11" s="1"/>
      <c r="J11" s="1"/>
      <c r="K11" s="65">
        <v>16</v>
      </c>
      <c r="L11" s="3"/>
      <c r="M11" s="2"/>
      <c r="N11" s="66">
        <v>17</v>
      </c>
      <c r="O11" s="1"/>
      <c r="P11" s="1"/>
      <c r="Q11" s="65">
        <v>17</v>
      </c>
      <c r="R11" s="3"/>
      <c r="S11" s="2"/>
      <c r="T11" s="66">
        <v>27</v>
      </c>
      <c r="U11" s="14"/>
      <c r="V11" s="13"/>
      <c r="W11" s="65">
        <v>31</v>
      </c>
      <c r="X11" s="3"/>
      <c r="Y11" s="2"/>
      <c r="Z11" s="67">
        <v>34</v>
      </c>
      <c r="AA11" s="1"/>
      <c r="AB11" s="30"/>
      <c r="AC11" s="95" t="s">
        <v>8</v>
      </c>
      <c r="AD11" s="96"/>
      <c r="AE11" s="97">
        <v>2</v>
      </c>
      <c r="AF11" s="98"/>
    </row>
    <row r="12" spans="1:35" ht="13.95" customHeight="1" thickBot="1" x14ac:dyDescent="0.35">
      <c r="A12" s="55"/>
      <c r="B12" s="55"/>
      <c r="H12" s="1"/>
      <c r="I12" s="1"/>
      <c r="J12" s="30"/>
      <c r="K12" s="89">
        <v>12</v>
      </c>
      <c r="L12" s="90"/>
      <c r="M12" s="99">
        <v>11</v>
      </c>
      <c r="N12" s="100"/>
      <c r="O12" s="14"/>
      <c r="P12" s="1"/>
      <c r="Q12" s="89">
        <v>14</v>
      </c>
      <c r="R12" s="90"/>
      <c r="S12" s="99">
        <v>4</v>
      </c>
      <c r="T12" s="100"/>
      <c r="U12" s="14"/>
      <c r="V12" s="13"/>
      <c r="W12" s="89">
        <v>3</v>
      </c>
      <c r="X12" s="90"/>
      <c r="Y12" s="91">
        <v>0</v>
      </c>
      <c r="Z12" s="92"/>
      <c r="AA12" s="1"/>
      <c r="AB12" s="1"/>
      <c r="AC12" s="61">
        <v>34</v>
      </c>
      <c r="AD12" s="30"/>
      <c r="AE12" s="16"/>
      <c r="AF12" s="62">
        <v>36</v>
      </c>
    </row>
    <row r="13" spans="1:35" ht="13.95" customHeight="1" thickTop="1" thickBot="1" x14ac:dyDescent="0.35">
      <c r="A13" s="55"/>
      <c r="B13" s="58"/>
      <c r="H13" s="1"/>
      <c r="I13" s="1"/>
      <c r="J13" s="1"/>
      <c r="K13" s="14"/>
      <c r="L13" s="14"/>
      <c r="M13" s="1"/>
      <c r="N13" s="1"/>
      <c r="O13" s="1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"/>
      <c r="AB13" s="1"/>
      <c r="AC13" s="65">
        <v>37</v>
      </c>
      <c r="AD13" s="3"/>
      <c r="AE13" s="2"/>
      <c r="AF13" s="66">
        <v>39</v>
      </c>
    </row>
    <row r="14" spans="1:35" ht="13.95" customHeight="1" thickBot="1" x14ac:dyDescent="0.35">
      <c r="A14" s="55"/>
      <c r="B14" s="55"/>
      <c r="H14" s="1"/>
      <c r="K14" s="1"/>
      <c r="L14" s="15"/>
      <c r="M14" s="15"/>
      <c r="N14" s="15"/>
      <c r="O14" s="15"/>
      <c r="P14" s="14"/>
      <c r="Q14" s="14"/>
      <c r="R14" s="15"/>
      <c r="S14" s="15"/>
      <c r="T14" s="15"/>
      <c r="U14" s="15"/>
      <c r="V14" s="1"/>
      <c r="AB14" s="30"/>
      <c r="AC14" s="89">
        <v>5</v>
      </c>
      <c r="AD14" s="90"/>
      <c r="AE14" s="99">
        <v>3</v>
      </c>
      <c r="AF14" s="100"/>
    </row>
    <row r="15" spans="1:35" ht="13.95" customHeight="1" thickTop="1" thickBot="1" x14ac:dyDescent="0.35">
      <c r="A15" s="55"/>
      <c r="B15" s="55"/>
      <c r="H15" s="1"/>
      <c r="K15" s="1"/>
      <c r="L15" s="47" t="s">
        <v>12</v>
      </c>
      <c r="M15" s="50"/>
      <c r="N15" s="51">
        <v>22</v>
      </c>
      <c r="O15" s="48"/>
      <c r="P15" s="1"/>
      <c r="Q15" s="13"/>
      <c r="R15" s="49" t="s">
        <v>7</v>
      </c>
      <c r="S15" s="50"/>
      <c r="T15" s="51">
        <v>4</v>
      </c>
      <c r="U15" s="48"/>
      <c r="V15" s="1"/>
      <c r="W15" s="1"/>
      <c r="X15" s="1"/>
      <c r="Y15" s="1"/>
      <c r="Z15" s="1"/>
      <c r="AA15" s="30"/>
      <c r="AB15" s="1"/>
      <c r="AC15" s="1"/>
      <c r="AD15" s="1"/>
      <c r="AE15" s="1"/>
      <c r="AF15" s="1"/>
    </row>
    <row r="16" spans="1:35" ht="13.95" customHeight="1" thickTop="1" thickBot="1" x14ac:dyDescent="0.35">
      <c r="A16" s="55"/>
      <c r="B16" s="58"/>
      <c r="C16" s="1"/>
      <c r="D16" s="1"/>
      <c r="E16" s="1"/>
      <c r="F16" s="14"/>
      <c r="G16" s="14"/>
      <c r="H16" s="1"/>
      <c r="K16" s="1"/>
      <c r="L16" s="60">
        <v>5</v>
      </c>
      <c r="M16" s="14"/>
      <c r="N16" s="16"/>
      <c r="O16" s="62">
        <v>27</v>
      </c>
      <c r="P16" s="1"/>
      <c r="Q16" s="1"/>
      <c r="R16" s="60">
        <v>27</v>
      </c>
      <c r="S16" s="14"/>
      <c r="T16" s="16"/>
      <c r="U16" s="62">
        <v>31</v>
      </c>
      <c r="V16" s="1"/>
      <c r="X16" s="45" t="s">
        <v>4</v>
      </c>
      <c r="Y16" s="46"/>
      <c r="Z16" s="87">
        <v>1</v>
      </c>
      <c r="AA16" s="88"/>
      <c r="AB16" s="81" t="s">
        <v>49</v>
      </c>
      <c r="AC16" s="84"/>
      <c r="AD16" s="1"/>
      <c r="AE16" s="1"/>
      <c r="AF16" s="1"/>
    </row>
    <row r="17" spans="1:33" ht="13.95" customHeight="1" thickTop="1" thickBot="1" x14ac:dyDescent="0.35">
      <c r="A17" s="55"/>
      <c r="B17" s="58"/>
      <c r="C17" s="1"/>
      <c r="D17" s="101" t="s">
        <v>10</v>
      </c>
      <c r="E17" s="102"/>
      <c r="F17" s="103">
        <v>5</v>
      </c>
      <c r="G17" s="104"/>
      <c r="H17" s="1"/>
      <c r="K17" s="1"/>
      <c r="L17" s="65">
        <v>5</v>
      </c>
      <c r="M17" s="3"/>
      <c r="N17" s="2"/>
      <c r="O17" s="67">
        <v>27</v>
      </c>
      <c r="P17" s="14"/>
      <c r="Q17" s="1"/>
      <c r="R17" s="65">
        <v>27</v>
      </c>
      <c r="S17" s="3"/>
      <c r="T17" s="2"/>
      <c r="U17" s="67">
        <v>31</v>
      </c>
      <c r="V17" s="14"/>
      <c r="X17" s="63">
        <v>34</v>
      </c>
      <c r="Y17" s="30"/>
      <c r="Z17" s="16"/>
      <c r="AA17" s="62">
        <v>35</v>
      </c>
      <c r="AB17" s="1"/>
      <c r="AC17" s="1"/>
      <c r="AD17" s="1"/>
      <c r="AE17" s="1"/>
      <c r="AF17" s="1"/>
    </row>
    <row r="18" spans="1:33" ht="13.95" customHeight="1" thickBot="1" x14ac:dyDescent="0.35">
      <c r="A18" s="27"/>
      <c r="B18" s="11"/>
      <c r="C18" s="1"/>
      <c r="D18" s="64">
        <v>0</v>
      </c>
      <c r="E18" s="14"/>
      <c r="F18" s="16"/>
      <c r="G18" s="62">
        <v>5</v>
      </c>
      <c r="H18" s="1"/>
      <c r="K18" s="13"/>
      <c r="L18" s="89">
        <v>22</v>
      </c>
      <c r="M18" s="90"/>
      <c r="N18" s="91">
        <v>0</v>
      </c>
      <c r="O18" s="92"/>
      <c r="Q18" s="13"/>
      <c r="R18" s="89">
        <v>4</v>
      </c>
      <c r="S18" s="90"/>
      <c r="T18" s="91">
        <v>0</v>
      </c>
      <c r="U18" s="92"/>
      <c r="V18" s="14"/>
      <c r="X18" s="65">
        <v>34</v>
      </c>
      <c r="Y18" s="3"/>
      <c r="Z18" s="2"/>
      <c r="AA18" s="68">
        <v>35</v>
      </c>
      <c r="AB18" s="1"/>
      <c r="AC18" s="1"/>
      <c r="AD18" s="1"/>
      <c r="AE18" s="1"/>
      <c r="AF18" s="30"/>
      <c r="AG18" s="1"/>
    </row>
    <row r="19" spans="1:33" ht="13.95" customHeight="1" thickTop="1" thickBot="1" x14ac:dyDescent="0.35">
      <c r="A19" s="27"/>
      <c r="B19" s="11"/>
      <c r="C19" s="1"/>
      <c r="D19" s="65">
        <v>0</v>
      </c>
      <c r="E19" s="3"/>
      <c r="F19" s="2"/>
      <c r="G19" s="67">
        <v>5</v>
      </c>
      <c r="H19" s="1"/>
      <c r="K19" s="31"/>
      <c r="L19" s="30"/>
      <c r="M19" s="30"/>
      <c r="N19" s="30"/>
      <c r="O19" s="30"/>
      <c r="Q19" s="14"/>
      <c r="R19" s="14"/>
      <c r="S19" s="14"/>
      <c r="T19" s="14"/>
      <c r="U19" s="14"/>
      <c r="X19" s="89">
        <v>1</v>
      </c>
      <c r="Y19" s="90"/>
      <c r="Z19" s="91">
        <v>0</v>
      </c>
      <c r="AA19" s="92"/>
      <c r="AC19" s="45" t="s">
        <v>20</v>
      </c>
      <c r="AD19" s="46"/>
      <c r="AE19" s="87">
        <v>2</v>
      </c>
      <c r="AF19" s="88"/>
      <c r="AG19" s="83" t="s">
        <v>47</v>
      </c>
    </row>
    <row r="20" spans="1:33" ht="13.95" customHeight="1" thickBot="1" x14ac:dyDescent="0.35">
      <c r="A20" s="27"/>
      <c r="B20" s="11"/>
      <c r="C20" s="1"/>
      <c r="D20" s="89">
        <v>5</v>
      </c>
      <c r="E20" s="90"/>
      <c r="F20" s="91">
        <v>0</v>
      </c>
      <c r="G20" s="92"/>
      <c r="H20" s="1"/>
      <c r="X20" s="14"/>
      <c r="Y20" s="1"/>
      <c r="Z20" s="1"/>
      <c r="AA20" s="14"/>
      <c r="AC20" s="63">
        <v>36</v>
      </c>
      <c r="AD20" s="30"/>
      <c r="AE20" s="16"/>
      <c r="AF20" s="62">
        <v>38</v>
      </c>
      <c r="AG20" s="1"/>
    </row>
    <row r="21" spans="1:33" ht="13.95" customHeight="1" thickTop="1" thickBot="1" x14ac:dyDescent="0.35">
      <c r="A21" s="27"/>
      <c r="B21" s="11"/>
      <c r="C21" s="1"/>
      <c r="D21" s="1"/>
      <c r="E21" s="1"/>
      <c r="F21" s="14"/>
      <c r="G21" s="14"/>
      <c r="H21" s="1"/>
      <c r="J21" s="14"/>
      <c r="K21" s="14"/>
      <c r="L21" s="1"/>
      <c r="M21" s="1"/>
      <c r="W21" s="1"/>
      <c r="X21" s="1"/>
      <c r="Y21" s="1"/>
      <c r="Z21" s="1"/>
      <c r="AA21" s="30"/>
      <c r="AC21" s="65">
        <v>39</v>
      </c>
      <c r="AD21" s="3"/>
      <c r="AE21" s="2"/>
      <c r="AF21" s="68">
        <v>41</v>
      </c>
      <c r="AG21" s="1"/>
    </row>
    <row r="22" spans="1:33" ht="13.95" customHeight="1" thickTop="1" thickBot="1" x14ac:dyDescent="0.35">
      <c r="A22" s="27"/>
      <c r="B22" s="1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X22" s="45" t="s">
        <v>19</v>
      </c>
      <c r="Y22" s="46"/>
      <c r="Z22" s="87">
        <v>6</v>
      </c>
      <c r="AA22" s="88"/>
      <c r="AB22" s="85" t="s">
        <v>48</v>
      </c>
      <c r="AC22" s="89">
        <v>5</v>
      </c>
      <c r="AD22" s="90"/>
      <c r="AE22" s="99">
        <v>3</v>
      </c>
      <c r="AF22" s="100"/>
      <c r="AG22" s="1"/>
    </row>
    <row r="23" spans="1:33" ht="13.95" customHeight="1" thickBot="1" x14ac:dyDescent="0.35">
      <c r="A23" s="27"/>
      <c r="B23" s="1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X23" s="63">
        <v>35</v>
      </c>
      <c r="Y23" s="30"/>
      <c r="Z23" s="16"/>
      <c r="AA23" s="62">
        <v>41</v>
      </c>
      <c r="AC23" s="14"/>
      <c r="AD23" s="1"/>
      <c r="AE23" s="1"/>
      <c r="AF23" s="14"/>
      <c r="AG23" s="1"/>
    </row>
    <row r="24" spans="1:33" ht="13.95" customHeight="1" thickBot="1" x14ac:dyDescent="0.35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4"/>
      <c r="X24" s="65">
        <v>35</v>
      </c>
      <c r="Y24" s="3"/>
      <c r="Z24" s="2"/>
      <c r="AA24" s="68">
        <v>41</v>
      </c>
      <c r="AB24" s="1"/>
      <c r="AC24" s="1"/>
      <c r="AD24" s="1"/>
      <c r="AE24" s="1"/>
      <c r="AF24" s="1"/>
    </row>
    <row r="25" spans="1:33" ht="13.95" customHeight="1" thickBot="1" x14ac:dyDescent="0.35">
      <c r="X25" s="89">
        <v>6</v>
      </c>
      <c r="Y25" s="90"/>
      <c r="Z25" s="91">
        <v>0</v>
      </c>
      <c r="AA25" s="92"/>
      <c r="AB25" s="1"/>
    </row>
    <row r="26" spans="1:33" ht="13.95" customHeight="1" thickTop="1" x14ac:dyDescent="0.3">
      <c r="X26" s="14"/>
      <c r="Y26" s="1"/>
      <c r="Z26" s="1"/>
      <c r="AA26" s="14"/>
      <c r="AB26" s="1"/>
    </row>
    <row r="27" spans="1:33" ht="13.95" customHeight="1" x14ac:dyDescent="0.3"/>
    <row r="28" spans="1:33" ht="13.95" customHeight="1" x14ac:dyDescent="0.3"/>
    <row r="29" spans="1:33" ht="13.95" customHeight="1" x14ac:dyDescent="0.3"/>
    <row r="30" spans="1:33" ht="13.95" customHeight="1" x14ac:dyDescent="0.3"/>
    <row r="31" spans="1:33" ht="13.95" customHeight="1" x14ac:dyDescent="0.3"/>
    <row r="32" spans="1:33" ht="13.95" customHeight="1" x14ac:dyDescent="0.3"/>
    <row r="33" ht="13.95" customHeight="1" x14ac:dyDescent="0.3"/>
    <row r="34" ht="13.95" customHeight="1" x14ac:dyDescent="0.3"/>
    <row r="35" ht="13.95" customHeight="1" x14ac:dyDescent="0.3"/>
    <row r="36" ht="13.95" customHeight="1" x14ac:dyDescent="0.3"/>
    <row r="37" ht="13.95" customHeight="1" x14ac:dyDescent="0.3"/>
    <row r="38" ht="13.95" customHeight="1" x14ac:dyDescent="0.3"/>
    <row r="39" ht="13.95" customHeight="1" x14ac:dyDescent="0.3"/>
    <row r="40" ht="13.95" customHeight="1" x14ac:dyDescent="0.3"/>
    <row r="41" ht="13.95" customHeight="1" x14ac:dyDescent="0.3"/>
    <row r="42" ht="13.95" customHeight="1" x14ac:dyDescent="0.3"/>
    <row r="43" ht="13.95" customHeight="1" x14ac:dyDescent="0.3"/>
    <row r="44" ht="13.95" customHeight="1" x14ac:dyDescent="0.3"/>
    <row r="45" ht="13.95" customHeight="1" x14ac:dyDescent="0.3"/>
    <row r="46" ht="13.95" customHeight="1" x14ac:dyDescent="0.3"/>
    <row r="47" ht="13.95" customHeight="1" x14ac:dyDescent="0.3"/>
    <row r="48" ht="13.95" customHeight="1" x14ac:dyDescent="0.3"/>
    <row r="49" ht="13.95" customHeight="1" x14ac:dyDescent="0.3"/>
    <row r="50" ht="13.95" customHeight="1" x14ac:dyDescent="0.3"/>
    <row r="51" ht="13.95" customHeight="1" x14ac:dyDescent="0.3"/>
    <row r="52" ht="13.95" customHeight="1" x14ac:dyDescent="0.3"/>
    <row r="53" ht="13.95" customHeight="1" x14ac:dyDescent="0.3"/>
    <row r="54" ht="13.95" customHeight="1" x14ac:dyDescent="0.3"/>
    <row r="55" ht="13.95" customHeight="1" x14ac:dyDescent="0.3"/>
    <row r="56" ht="13.95" customHeight="1" x14ac:dyDescent="0.3"/>
    <row r="57" ht="13.95" customHeight="1" x14ac:dyDescent="0.3"/>
    <row r="58" ht="13.95" customHeight="1" x14ac:dyDescent="0.3"/>
    <row r="59" ht="13.95" customHeight="1" x14ac:dyDescent="0.3"/>
    <row r="60" ht="13.95" customHeight="1" x14ac:dyDescent="0.3"/>
    <row r="61" ht="13.95" customHeight="1" x14ac:dyDescent="0.3"/>
    <row r="62" ht="13.95" customHeight="1" x14ac:dyDescent="0.3"/>
    <row r="63" ht="13.95" customHeight="1" x14ac:dyDescent="0.3"/>
    <row r="64" ht="13.95" customHeight="1" x14ac:dyDescent="0.3"/>
    <row r="65" ht="13.95" customHeight="1" x14ac:dyDescent="0.3"/>
    <row r="66" ht="13.95" customHeight="1" x14ac:dyDescent="0.3"/>
    <row r="67" ht="13.95" customHeight="1" x14ac:dyDescent="0.3"/>
    <row r="68" ht="13.95" customHeight="1" x14ac:dyDescent="0.3"/>
    <row r="69" ht="13.95" customHeight="1" x14ac:dyDescent="0.3"/>
    <row r="70" ht="13.95" customHeight="1" x14ac:dyDescent="0.3"/>
    <row r="71" ht="13.95" customHeight="1" x14ac:dyDescent="0.3"/>
    <row r="72" ht="13.95" customHeight="1" x14ac:dyDescent="0.3"/>
    <row r="73" ht="13.95" customHeight="1" x14ac:dyDescent="0.3"/>
    <row r="74" ht="13.95" customHeight="1" x14ac:dyDescent="0.3"/>
    <row r="75" ht="13.95" customHeight="1" x14ac:dyDescent="0.3"/>
    <row r="76" ht="13.95" customHeight="1" x14ac:dyDescent="0.3"/>
    <row r="77" ht="13.95" customHeight="1" x14ac:dyDescent="0.3"/>
    <row r="78" ht="13.95" customHeight="1" x14ac:dyDescent="0.3"/>
    <row r="79" ht="13.95" customHeight="1" x14ac:dyDescent="0.3"/>
    <row r="80" ht="13.95" customHeight="1" x14ac:dyDescent="0.3"/>
    <row r="81" ht="13.95" customHeight="1" x14ac:dyDescent="0.3"/>
    <row r="82" ht="13.95" customHeight="1" x14ac:dyDescent="0.3"/>
    <row r="83" ht="13.95" customHeight="1" x14ac:dyDescent="0.3"/>
    <row r="84" ht="13.95" customHeight="1" x14ac:dyDescent="0.3"/>
    <row r="85" ht="13.95" customHeight="1" x14ac:dyDescent="0.3"/>
    <row r="86" ht="13.95" customHeight="1" x14ac:dyDescent="0.3"/>
    <row r="87" ht="13.95" customHeight="1" x14ac:dyDescent="0.3"/>
    <row r="88" ht="13.95" customHeight="1" x14ac:dyDescent="0.3"/>
    <row r="89" ht="13.95" customHeight="1" x14ac:dyDescent="0.3"/>
    <row r="90" ht="13.95" customHeight="1" x14ac:dyDescent="0.3"/>
    <row r="91" ht="13.95" customHeight="1" x14ac:dyDescent="0.3"/>
    <row r="92" ht="13.95" customHeight="1" x14ac:dyDescent="0.3"/>
    <row r="93" ht="13.95" customHeight="1" x14ac:dyDescent="0.3"/>
    <row r="94" ht="13.95" customHeight="1" x14ac:dyDescent="0.3"/>
    <row r="95" ht="13.95" customHeight="1" x14ac:dyDescent="0.3"/>
    <row r="96" ht="13.95" customHeight="1" x14ac:dyDescent="0.3"/>
    <row r="97" ht="13.95" customHeight="1" x14ac:dyDescent="0.3"/>
    <row r="98" ht="13.95" customHeight="1" x14ac:dyDescent="0.3"/>
    <row r="99" ht="13.95" customHeight="1" x14ac:dyDescent="0.3"/>
    <row r="100" ht="13.95" customHeight="1" x14ac:dyDescent="0.3"/>
    <row r="101" ht="13.95" customHeight="1" x14ac:dyDescent="0.3"/>
    <row r="102" ht="13.95" customHeight="1" x14ac:dyDescent="0.3"/>
    <row r="103" ht="13.95" customHeight="1" x14ac:dyDescent="0.3"/>
    <row r="104" ht="13.95" customHeight="1" x14ac:dyDescent="0.3"/>
    <row r="105" ht="13.95" customHeight="1" x14ac:dyDescent="0.3"/>
    <row r="106" ht="13.95" customHeight="1" x14ac:dyDescent="0.3"/>
    <row r="107" ht="13.95" customHeight="1" x14ac:dyDescent="0.3"/>
    <row r="108" ht="13.95" customHeight="1" x14ac:dyDescent="0.3"/>
    <row r="109" ht="13.95" customHeight="1" x14ac:dyDescent="0.3"/>
    <row r="110" ht="13.95" customHeight="1" x14ac:dyDescent="0.3"/>
    <row r="111" ht="13.95" customHeight="1" x14ac:dyDescent="0.3"/>
    <row r="112" ht="13.95" customHeight="1" x14ac:dyDescent="0.3"/>
    <row r="113" ht="13.95" customHeight="1" x14ac:dyDescent="0.3"/>
    <row r="114" ht="13.95" customHeight="1" x14ac:dyDescent="0.3"/>
    <row r="115" ht="13.95" customHeight="1" x14ac:dyDescent="0.3"/>
    <row r="116" ht="13.95" customHeight="1" x14ac:dyDescent="0.3"/>
    <row r="117" ht="13.95" customHeight="1" x14ac:dyDescent="0.3"/>
    <row r="118" ht="13.95" customHeight="1" x14ac:dyDescent="0.3"/>
    <row r="119" ht="13.95" customHeight="1" x14ac:dyDescent="0.3"/>
    <row r="120" ht="13.95" customHeight="1" x14ac:dyDescent="0.3"/>
    <row r="121" ht="13.95" customHeight="1" x14ac:dyDescent="0.3"/>
    <row r="122" ht="13.95" customHeight="1" x14ac:dyDescent="0.3"/>
    <row r="123" ht="13.95" customHeight="1" x14ac:dyDescent="0.3"/>
    <row r="124" ht="13.95" customHeight="1" x14ac:dyDescent="0.3"/>
    <row r="125" ht="13.95" customHeight="1" x14ac:dyDescent="0.3"/>
    <row r="126" ht="13.95" customHeight="1" x14ac:dyDescent="0.3"/>
    <row r="127" ht="13.95" customHeight="1" x14ac:dyDescent="0.3"/>
    <row r="128" ht="13.95" customHeight="1" x14ac:dyDescent="0.3"/>
    <row r="129" ht="13.95" customHeight="1" x14ac:dyDescent="0.3"/>
    <row r="130" ht="13.95" customHeight="1" x14ac:dyDescent="0.3"/>
    <row r="131" ht="13.95" customHeight="1" x14ac:dyDescent="0.3"/>
    <row r="132" ht="13.95" customHeight="1" x14ac:dyDescent="0.3"/>
    <row r="133" ht="13.95" customHeight="1" x14ac:dyDescent="0.3"/>
    <row r="134" ht="13.95" customHeight="1" x14ac:dyDescent="0.3"/>
    <row r="135" ht="13.95" customHeight="1" x14ac:dyDescent="0.3"/>
    <row r="136" ht="13.95" customHeight="1" x14ac:dyDescent="0.3"/>
    <row r="137" ht="13.95" customHeight="1" x14ac:dyDescent="0.3"/>
    <row r="138" ht="13.95" customHeight="1" x14ac:dyDescent="0.3"/>
    <row r="139" ht="13.95" customHeight="1" x14ac:dyDescent="0.3"/>
    <row r="140" ht="13.95" customHeight="1" x14ac:dyDescent="0.3"/>
    <row r="141" ht="13.95" customHeight="1" x14ac:dyDescent="0.3"/>
    <row r="142" ht="13.95" customHeight="1" x14ac:dyDescent="0.3"/>
    <row r="143" ht="13.95" customHeight="1" x14ac:dyDescent="0.3"/>
    <row r="144" ht="13.95" customHeight="1" x14ac:dyDescent="0.3"/>
    <row r="145" ht="13.95" customHeight="1" x14ac:dyDescent="0.3"/>
    <row r="146" ht="13.95" customHeight="1" x14ac:dyDescent="0.3"/>
    <row r="147" ht="13.95" customHeight="1" x14ac:dyDescent="0.3"/>
    <row r="148" ht="13.95" customHeight="1" x14ac:dyDescent="0.3"/>
    <row r="149" ht="13.95" customHeight="1" x14ac:dyDescent="0.3"/>
    <row r="150" ht="13.95" customHeight="1" x14ac:dyDescent="0.3"/>
    <row r="151" ht="13.95" customHeight="1" x14ac:dyDescent="0.3"/>
  </sheetData>
  <mergeCells count="45">
    <mergeCell ref="X25:Y25"/>
    <mergeCell ref="Z25:AA25"/>
    <mergeCell ref="AC14:AD14"/>
    <mergeCell ref="AE14:AF14"/>
    <mergeCell ref="Z16:AA16"/>
    <mergeCell ref="Z22:AA22"/>
    <mergeCell ref="AC22:AD22"/>
    <mergeCell ref="AE22:AF22"/>
    <mergeCell ref="D17:E17"/>
    <mergeCell ref="F17:G17"/>
    <mergeCell ref="AE19:AF19"/>
    <mergeCell ref="D20:E20"/>
    <mergeCell ref="F20:G20"/>
    <mergeCell ref="T18:U18"/>
    <mergeCell ref="X19:Y19"/>
    <mergeCell ref="Z19:AA19"/>
    <mergeCell ref="L18:M18"/>
    <mergeCell ref="N18:O18"/>
    <mergeCell ref="R18:S18"/>
    <mergeCell ref="E8:F8"/>
    <mergeCell ref="G8:H8"/>
    <mergeCell ref="K9:L9"/>
    <mergeCell ref="M9:N9"/>
    <mergeCell ref="W9:X9"/>
    <mergeCell ref="Y9:Z9"/>
    <mergeCell ref="AC11:AD11"/>
    <mergeCell ref="AE11:AF11"/>
    <mergeCell ref="K12:L12"/>
    <mergeCell ref="M12:N12"/>
    <mergeCell ref="Q12:R12"/>
    <mergeCell ref="S12:T12"/>
    <mergeCell ref="W12:X12"/>
    <mergeCell ref="Y12:Z12"/>
    <mergeCell ref="E5:F5"/>
    <mergeCell ref="G5:H5"/>
    <mergeCell ref="Y6:Z6"/>
    <mergeCell ref="K3:L3"/>
    <mergeCell ref="M3:N3"/>
    <mergeCell ref="W3:X3"/>
    <mergeCell ref="Y3:Z3"/>
    <mergeCell ref="K6:L6"/>
    <mergeCell ref="M6:N6"/>
    <mergeCell ref="Q6:R6"/>
    <mergeCell ref="S6:T6"/>
    <mergeCell ref="W6:X6"/>
  </mergeCells>
  <phoneticPr fontId="7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T30"/>
  <sheetViews>
    <sheetView topLeftCell="P1" zoomScale="85" zoomScaleNormal="85" workbookViewId="0">
      <selection activeCell="BV34" sqref="BV34"/>
    </sheetView>
  </sheetViews>
  <sheetFormatPr baseColWidth="10" defaultColWidth="3.33203125" defaultRowHeight="13.8" x14ac:dyDescent="0.25"/>
  <cols>
    <col min="1" max="2" width="3.33203125" style="6"/>
    <col min="3" max="53" width="3.33203125" style="20"/>
    <col min="54" max="16384" width="3.33203125" style="6"/>
  </cols>
  <sheetData>
    <row r="1" spans="2:86" x14ac:dyDescent="0.25">
      <c r="C1" s="19"/>
    </row>
    <row r="2" spans="2:86" x14ac:dyDescent="0.25">
      <c r="B2" s="6" t="s">
        <v>0</v>
      </c>
      <c r="C2" s="74">
        <v>0</v>
      </c>
      <c r="D2" s="73"/>
      <c r="E2" s="73"/>
      <c r="F2" s="73"/>
      <c r="G2" s="73">
        <v>5</v>
      </c>
      <c r="H2" s="71"/>
      <c r="I2" s="71"/>
      <c r="J2" s="71"/>
      <c r="K2" s="71">
        <v>9</v>
      </c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</row>
    <row r="3" spans="2:86" x14ac:dyDescent="0.25">
      <c r="C3" s="36"/>
      <c r="D3" s="37"/>
      <c r="E3" s="37"/>
      <c r="F3" s="37"/>
      <c r="G3" s="72">
        <v>4</v>
      </c>
      <c r="H3" s="72"/>
      <c r="I3" s="72"/>
      <c r="J3" s="72"/>
      <c r="K3" s="72">
        <v>9</v>
      </c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38"/>
      <c r="CE3" s="38"/>
      <c r="CF3" s="38"/>
      <c r="CG3" s="38"/>
      <c r="CH3" s="38"/>
    </row>
    <row r="4" spans="2:86" x14ac:dyDescent="0.25">
      <c r="B4" s="6" t="s">
        <v>10</v>
      </c>
      <c r="C4" s="69">
        <v>0</v>
      </c>
      <c r="D4" s="70"/>
      <c r="E4" s="70"/>
      <c r="F4" s="70"/>
      <c r="G4" s="70">
        <v>5</v>
      </c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</row>
    <row r="5" spans="2:86" x14ac:dyDescent="0.25">
      <c r="C5" s="80">
        <v>0</v>
      </c>
      <c r="D5" s="72"/>
      <c r="E5" s="72"/>
      <c r="F5" s="72"/>
      <c r="G5" s="72">
        <v>5</v>
      </c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</row>
    <row r="6" spans="2:86" x14ac:dyDescent="0.25">
      <c r="B6" s="6" t="s">
        <v>6</v>
      </c>
      <c r="C6" s="36"/>
      <c r="D6" s="37"/>
      <c r="E6" s="37"/>
      <c r="F6" s="37"/>
      <c r="G6" s="37"/>
      <c r="H6" s="73">
        <v>5</v>
      </c>
      <c r="I6" s="73"/>
      <c r="J6" s="73"/>
      <c r="K6" s="73"/>
      <c r="L6" s="73"/>
      <c r="M6" s="73"/>
      <c r="N6" s="73"/>
      <c r="O6" s="73">
        <v>13</v>
      </c>
      <c r="P6" s="71"/>
      <c r="Q6" s="71"/>
      <c r="R6" s="71"/>
      <c r="S6" s="71">
        <v>17</v>
      </c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</row>
    <row r="7" spans="2:86" x14ac:dyDescent="0.25">
      <c r="C7" s="36"/>
      <c r="D7" s="37"/>
      <c r="E7" s="37"/>
      <c r="F7" s="37"/>
      <c r="G7" s="37"/>
      <c r="H7" s="37"/>
      <c r="I7" s="37"/>
      <c r="J7" s="37"/>
      <c r="K7" s="37"/>
      <c r="L7" s="72">
        <v>9</v>
      </c>
      <c r="M7" s="72"/>
      <c r="N7" s="72"/>
      <c r="O7" s="72"/>
      <c r="P7" s="72"/>
      <c r="Q7" s="72"/>
      <c r="R7" s="72"/>
      <c r="S7" s="72">
        <v>17</v>
      </c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</row>
    <row r="8" spans="2:86" x14ac:dyDescent="0.25">
      <c r="B8" s="6" t="s">
        <v>11</v>
      </c>
      <c r="C8" s="36"/>
      <c r="D8" s="37"/>
      <c r="E8" s="37"/>
      <c r="F8" s="37"/>
      <c r="G8" s="37"/>
      <c r="H8" s="73">
        <v>5</v>
      </c>
      <c r="I8" s="71"/>
      <c r="J8" s="71"/>
      <c r="K8" s="71"/>
      <c r="L8" s="71"/>
      <c r="M8" s="71"/>
      <c r="N8" s="71"/>
      <c r="O8" s="71"/>
      <c r="P8" s="71"/>
      <c r="Q8" s="71"/>
      <c r="R8" s="71"/>
      <c r="S8" s="71">
        <v>17</v>
      </c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  <c r="CH8" s="38"/>
    </row>
    <row r="9" spans="2:86" x14ac:dyDescent="0.25">
      <c r="C9" s="36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72">
        <v>17</v>
      </c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</row>
    <row r="10" spans="2:86" x14ac:dyDescent="0.25">
      <c r="B10" s="6" t="s">
        <v>3</v>
      </c>
      <c r="C10" s="36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73">
        <v>13</v>
      </c>
      <c r="Q10" s="73"/>
      <c r="R10" s="73"/>
      <c r="S10" s="73"/>
      <c r="T10" s="73">
        <v>18</v>
      </c>
      <c r="U10" s="71"/>
      <c r="V10" s="71"/>
      <c r="W10" s="71"/>
      <c r="X10" s="71"/>
      <c r="Y10" s="71"/>
      <c r="Z10" s="71"/>
      <c r="AA10" s="71"/>
      <c r="AB10" s="71">
        <v>26</v>
      </c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</row>
    <row r="11" spans="2:86" x14ac:dyDescent="0.25">
      <c r="C11" s="36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72">
        <v>21</v>
      </c>
      <c r="Y11" s="72"/>
      <c r="Z11" s="72"/>
      <c r="AA11" s="72"/>
      <c r="AB11" s="72">
        <v>26</v>
      </c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</row>
    <row r="12" spans="2:86" x14ac:dyDescent="0.25">
      <c r="B12" s="6" t="s">
        <v>1</v>
      </c>
      <c r="C12" s="36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73">
        <v>13</v>
      </c>
      <c r="Q12" s="73"/>
      <c r="R12" s="73"/>
      <c r="S12" s="73"/>
      <c r="T12" s="73"/>
      <c r="U12" s="73"/>
      <c r="V12" s="73"/>
      <c r="W12" s="73"/>
      <c r="X12" s="73"/>
      <c r="Y12" s="73">
        <v>23</v>
      </c>
      <c r="Z12" s="71"/>
      <c r="AA12" s="71"/>
      <c r="AB12" s="71"/>
      <c r="AC12" s="71">
        <v>27</v>
      </c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</row>
    <row r="13" spans="2:86" x14ac:dyDescent="0.25">
      <c r="C13" s="36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72">
        <v>17</v>
      </c>
      <c r="U13" s="72"/>
      <c r="V13" s="72"/>
      <c r="W13" s="72"/>
      <c r="X13" s="72"/>
      <c r="Y13" s="72"/>
      <c r="Z13" s="72"/>
      <c r="AA13" s="72"/>
      <c r="AB13" s="72"/>
      <c r="AC13" s="72">
        <v>27</v>
      </c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</row>
    <row r="14" spans="2:86" x14ac:dyDescent="0.25">
      <c r="B14" s="6" t="s">
        <v>12</v>
      </c>
      <c r="C14" s="36"/>
      <c r="D14" s="37"/>
      <c r="E14" s="37"/>
      <c r="F14" s="37"/>
      <c r="G14" s="37"/>
      <c r="H14" s="70">
        <v>5</v>
      </c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>
        <v>27</v>
      </c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</row>
    <row r="15" spans="2:86" x14ac:dyDescent="0.25">
      <c r="C15" s="36"/>
      <c r="D15" s="37"/>
      <c r="E15" s="37"/>
      <c r="F15" s="37"/>
      <c r="G15" s="37"/>
      <c r="H15" s="72">
        <v>5</v>
      </c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>
        <v>27</v>
      </c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</row>
    <row r="16" spans="2:86" x14ac:dyDescent="0.25">
      <c r="B16" s="6" t="s">
        <v>2</v>
      </c>
      <c r="C16" s="36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73">
        <v>18</v>
      </c>
      <c r="V16" s="73"/>
      <c r="W16" s="73"/>
      <c r="X16" s="73"/>
      <c r="Y16" s="73">
        <v>23</v>
      </c>
      <c r="Z16" s="71"/>
      <c r="AA16" s="71"/>
      <c r="AB16" s="71"/>
      <c r="AC16" s="71"/>
      <c r="AD16" s="71"/>
      <c r="AE16" s="71"/>
      <c r="AF16" s="71"/>
      <c r="AG16" s="71">
        <v>31</v>
      </c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</row>
    <row r="17" spans="2:98" x14ac:dyDescent="0.25">
      <c r="C17" s="36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72">
        <v>26</v>
      </c>
      <c r="AD17" s="72"/>
      <c r="AE17" s="72"/>
      <c r="AF17" s="72"/>
      <c r="AG17" s="72">
        <v>31</v>
      </c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</row>
    <row r="18" spans="2:98" x14ac:dyDescent="0.25">
      <c r="B18" s="6" t="s">
        <v>7</v>
      </c>
      <c r="C18" s="36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70">
        <v>27</v>
      </c>
      <c r="AE18" s="70"/>
      <c r="AF18" s="70"/>
      <c r="AG18" s="70">
        <v>31</v>
      </c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</row>
    <row r="19" spans="2:98" x14ac:dyDescent="0.25">
      <c r="C19" s="36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72">
        <v>27</v>
      </c>
      <c r="AE19" s="72"/>
      <c r="AF19" s="72"/>
      <c r="AG19" s="72">
        <v>31</v>
      </c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</row>
    <row r="20" spans="2:98" x14ac:dyDescent="0.25">
      <c r="B20" s="6" t="s">
        <v>5</v>
      </c>
      <c r="C20" s="36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70">
        <v>31</v>
      </c>
      <c r="AI20" s="70"/>
      <c r="AJ20" s="70">
        <v>34</v>
      </c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</row>
    <row r="21" spans="2:98" x14ac:dyDescent="0.25">
      <c r="C21" s="36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72">
        <v>31</v>
      </c>
      <c r="AI21" s="72"/>
      <c r="AJ21" s="72">
        <v>34</v>
      </c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</row>
    <row r="22" spans="2:98" x14ac:dyDescent="0.25">
      <c r="B22" s="6" t="s">
        <v>4</v>
      </c>
      <c r="C22" s="36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70">
        <v>34</v>
      </c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</row>
    <row r="23" spans="2:98" x14ac:dyDescent="0.25">
      <c r="C23" s="36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72">
        <v>34</v>
      </c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</row>
    <row r="24" spans="2:98" x14ac:dyDescent="0.25">
      <c r="B24" s="6" t="s">
        <v>8</v>
      </c>
      <c r="C24" s="36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73">
        <v>34</v>
      </c>
      <c r="AL24" s="73">
        <v>36</v>
      </c>
      <c r="AM24" s="71"/>
      <c r="AN24" s="71"/>
      <c r="AO24" s="71">
        <v>39</v>
      </c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</row>
    <row r="25" spans="2:98" x14ac:dyDescent="0.25">
      <c r="C25" s="36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72">
        <v>37</v>
      </c>
      <c r="AO25" s="72">
        <v>39</v>
      </c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</row>
    <row r="26" spans="2:98" x14ac:dyDescent="0.25">
      <c r="B26" s="6" t="s">
        <v>19</v>
      </c>
      <c r="C26" s="36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70">
        <v>35</v>
      </c>
      <c r="AM26" s="70"/>
      <c r="AN26" s="70"/>
      <c r="AO26" s="70"/>
      <c r="AP26" s="70"/>
      <c r="AQ26" s="70">
        <v>41</v>
      </c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</row>
    <row r="27" spans="2:98" x14ac:dyDescent="0.25">
      <c r="C27" s="36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72">
        <v>35</v>
      </c>
      <c r="AM27" s="72"/>
      <c r="AN27" s="72"/>
      <c r="AO27" s="72"/>
      <c r="AP27" s="72"/>
      <c r="AQ27" s="72">
        <v>41</v>
      </c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</row>
    <row r="28" spans="2:98" x14ac:dyDescent="0.25">
      <c r="B28" s="6" t="s">
        <v>20</v>
      </c>
      <c r="C28" s="36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73">
        <v>36</v>
      </c>
      <c r="AN28" s="73">
        <v>38</v>
      </c>
      <c r="AO28" s="71"/>
      <c r="AP28" s="71"/>
      <c r="AQ28" s="71">
        <v>41</v>
      </c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</row>
    <row r="29" spans="2:98" x14ac:dyDescent="0.25">
      <c r="B29" s="17"/>
      <c r="C29" s="19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P29" s="72">
        <v>39</v>
      </c>
      <c r="AQ29" s="72">
        <v>41</v>
      </c>
      <c r="BF29" s="57"/>
      <c r="BG29" s="57"/>
      <c r="BH29" s="57"/>
      <c r="BI29" s="57"/>
      <c r="BJ29" s="57"/>
      <c r="BK29" s="57"/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BY29" s="57"/>
      <c r="BZ29" s="57"/>
      <c r="CA29" s="57"/>
      <c r="CB29" s="57"/>
      <c r="CC29" s="57"/>
      <c r="CD29" s="57"/>
      <c r="CE29" s="57"/>
      <c r="CF29" s="57"/>
      <c r="CG29" s="57"/>
      <c r="CH29" s="57"/>
    </row>
    <row r="30" spans="2:98" s="18" customFormat="1" ht="15.75" customHeight="1" x14ac:dyDescent="0.2">
      <c r="C30" s="32">
        <v>1</v>
      </c>
      <c r="D30" s="32">
        <v>2</v>
      </c>
      <c r="E30" s="32">
        <v>3</v>
      </c>
      <c r="F30" s="32">
        <v>4</v>
      </c>
      <c r="G30" s="32">
        <v>5</v>
      </c>
      <c r="H30" s="32">
        <v>6</v>
      </c>
      <c r="I30" s="32">
        <v>7</v>
      </c>
      <c r="J30" s="32">
        <v>8</v>
      </c>
      <c r="K30" s="32">
        <v>9</v>
      </c>
      <c r="L30" s="32">
        <v>10</v>
      </c>
      <c r="M30" s="32">
        <v>11</v>
      </c>
      <c r="N30" s="32">
        <v>12</v>
      </c>
      <c r="O30" s="32">
        <v>13</v>
      </c>
      <c r="P30" s="32">
        <v>14</v>
      </c>
      <c r="Q30" s="32">
        <v>15</v>
      </c>
      <c r="R30" s="32">
        <v>16</v>
      </c>
      <c r="S30" s="32">
        <v>17</v>
      </c>
      <c r="T30" s="32">
        <v>18</v>
      </c>
      <c r="U30" s="32">
        <v>19</v>
      </c>
      <c r="V30" s="32">
        <v>20</v>
      </c>
      <c r="W30" s="32">
        <v>21</v>
      </c>
      <c r="X30" s="32">
        <v>22</v>
      </c>
      <c r="Y30" s="32">
        <v>23</v>
      </c>
      <c r="Z30" s="32">
        <v>24</v>
      </c>
      <c r="AA30" s="32">
        <v>25</v>
      </c>
      <c r="AB30" s="32">
        <v>26</v>
      </c>
      <c r="AC30" s="32">
        <v>27</v>
      </c>
      <c r="AD30" s="32">
        <v>28</v>
      </c>
      <c r="AE30" s="32">
        <v>29</v>
      </c>
      <c r="AF30" s="32">
        <v>30</v>
      </c>
      <c r="AG30" s="32">
        <v>31</v>
      </c>
      <c r="AH30" s="32">
        <v>32</v>
      </c>
      <c r="AI30" s="32">
        <v>33</v>
      </c>
      <c r="AJ30" s="32">
        <v>34</v>
      </c>
      <c r="AK30" s="32">
        <v>35</v>
      </c>
      <c r="AL30" s="32">
        <v>36</v>
      </c>
      <c r="AM30" s="32">
        <v>37</v>
      </c>
      <c r="AN30" s="32">
        <v>38</v>
      </c>
      <c r="AO30" s="32">
        <v>39</v>
      </c>
      <c r="AP30" s="32">
        <v>40</v>
      </c>
      <c r="AQ30" s="32">
        <v>41</v>
      </c>
      <c r="AR30" s="32">
        <v>42</v>
      </c>
      <c r="AS30" s="32">
        <v>43</v>
      </c>
      <c r="AT30" s="32">
        <v>44</v>
      </c>
      <c r="AU30" s="32">
        <v>45</v>
      </c>
      <c r="AV30" s="32">
        <v>46</v>
      </c>
      <c r="AW30" s="32">
        <v>47</v>
      </c>
      <c r="AX30" s="32">
        <v>48</v>
      </c>
      <c r="AY30" s="32">
        <v>49</v>
      </c>
      <c r="AZ30" s="32">
        <v>50</v>
      </c>
      <c r="BA30" s="32">
        <v>51</v>
      </c>
      <c r="BB30" s="32">
        <v>52</v>
      </c>
      <c r="BC30" s="32">
        <v>53</v>
      </c>
      <c r="BD30" s="32">
        <v>54</v>
      </c>
      <c r="BE30" s="32">
        <v>55</v>
      </c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6"/>
      <c r="BU30" s="56"/>
      <c r="BV30" s="56"/>
      <c r="BW30" s="56"/>
      <c r="BX30" s="56"/>
      <c r="BY30" s="56"/>
      <c r="BZ30" s="56"/>
      <c r="CA30" s="56"/>
      <c r="CB30" s="56"/>
      <c r="CC30" s="56"/>
      <c r="CD30" s="56"/>
      <c r="CE30" s="56"/>
      <c r="CF30" s="56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Enunciado</vt:lpstr>
      <vt:lpstr>Camino crítico</vt:lpstr>
      <vt:lpstr>D Gantt</vt:lpstr>
      <vt:lpstr>Camino crítico replanificado</vt:lpstr>
      <vt:lpstr>D Gantt replanificado</vt:lpstr>
    </vt:vector>
  </TitlesOfParts>
  <Company>UPV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anconpei</dc:creator>
  <cp:lastModifiedBy>Sr Vladyslav</cp:lastModifiedBy>
  <dcterms:created xsi:type="dcterms:W3CDTF">2014-02-26T09:32:07Z</dcterms:created>
  <dcterms:modified xsi:type="dcterms:W3CDTF">2020-03-28T16:11:33Z</dcterms:modified>
</cp:coreProperties>
</file>