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8" i="1"/>
  <c r="I17"/>
  <c r="F21"/>
  <c r="F20"/>
  <c r="F19"/>
  <c r="F18"/>
  <c r="F17"/>
  <c r="N5"/>
  <c r="M6"/>
  <c r="M7"/>
  <c r="M8"/>
  <c r="M9"/>
  <c r="M10"/>
  <c r="M11"/>
  <c r="M12"/>
  <c r="M13"/>
  <c r="M14"/>
  <c r="M5"/>
  <c r="N6" s="1"/>
  <c r="K6" l="1"/>
  <c r="K7"/>
  <c r="K8"/>
  <c r="K9"/>
  <c r="K10"/>
  <c r="K11"/>
  <c r="K12"/>
  <c r="K13"/>
  <c r="K14"/>
  <c r="K5"/>
  <c r="J6"/>
  <c r="L6" s="1"/>
  <c r="J7"/>
  <c r="L7" s="1"/>
  <c r="J8"/>
  <c r="L8" s="1"/>
  <c r="J9"/>
  <c r="L9" s="1"/>
  <c r="J10"/>
  <c r="L10" s="1"/>
  <c r="J11"/>
  <c r="L11" s="1"/>
  <c r="J12"/>
  <c r="L12" s="1"/>
  <c r="J13"/>
  <c r="L13" s="1"/>
  <c r="J14"/>
  <c r="L14" s="1"/>
  <c r="J5"/>
  <c r="L5" l="1"/>
  <c r="R5"/>
  <c r="Q5"/>
  <c r="P5"/>
  <c r="O5"/>
</calcChain>
</file>

<file path=xl/sharedStrings.xml><?xml version="1.0" encoding="utf-8"?>
<sst xmlns="http://schemas.openxmlformats.org/spreadsheetml/2006/main" count="66" uniqueCount="39">
  <si>
    <t>Roll No</t>
  </si>
  <si>
    <t>Student Name</t>
  </si>
  <si>
    <t>Class</t>
  </si>
  <si>
    <t>Science</t>
  </si>
  <si>
    <t>English</t>
  </si>
  <si>
    <t>Social</t>
  </si>
  <si>
    <t>Total</t>
  </si>
  <si>
    <t>Average</t>
  </si>
  <si>
    <t>Grade</t>
  </si>
  <si>
    <t>Aakash</t>
  </si>
  <si>
    <t>A</t>
  </si>
  <si>
    <t>Bhavya</t>
  </si>
  <si>
    <t>C</t>
  </si>
  <si>
    <t>Charan</t>
  </si>
  <si>
    <t>F</t>
  </si>
  <si>
    <t>Deepika</t>
  </si>
  <si>
    <t>A+</t>
  </si>
  <si>
    <t>Eesha</t>
  </si>
  <si>
    <t>Farooq</t>
  </si>
  <si>
    <t>B</t>
  </si>
  <si>
    <t>Ganesh</t>
  </si>
  <si>
    <t>Haritha</t>
  </si>
  <si>
    <t>Ishaan</t>
  </si>
  <si>
    <t>Jaya</t>
  </si>
  <si>
    <t>CONDITONAL FORMATTING</t>
  </si>
  <si>
    <t>Sample Student Performance Data</t>
  </si>
  <si>
    <t>Telugu</t>
  </si>
  <si>
    <t>Hindi</t>
  </si>
  <si>
    <t>Maths</t>
  </si>
  <si>
    <t>Pass/Fail</t>
  </si>
  <si>
    <t>Count Pass,fail</t>
  </si>
  <si>
    <t xml:space="preserve"> Total Max</t>
  </si>
  <si>
    <t>Total Min</t>
  </si>
  <si>
    <t>Topper Name</t>
  </si>
  <si>
    <t>Topper Marks</t>
  </si>
  <si>
    <t>Total Marks</t>
  </si>
  <si>
    <t>Count</t>
  </si>
  <si>
    <t>Pass</t>
  </si>
  <si>
    <t>Fail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</si>
</sst>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8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fgColor rgb="FFFFC000"/>
          <bgColor rgb="FFFFC000"/>
        </patternFill>
      </fill>
    </dxf>
    <dxf>
      <fill>
        <patternFill>
          <fgColor rgb="FF92D050"/>
          <bgColor rgb="FF92D050"/>
        </patternFill>
      </fill>
    </dxf>
    <dxf>
      <fill>
        <patternFill>
          <fgColor rgb="FF92D050"/>
          <bgColor rgb="FF92D05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chemeClr val="accent6">
                    <a:lumMod val="75000"/>
                  </a:schemeClr>
                </a:solidFill>
              </a:defRPr>
            </a:pPr>
            <a:r>
              <a:rPr lang="en-US" sz="1800" b="1" i="0" u="none" strike="noStrike" baseline="0">
                <a:solidFill>
                  <a:schemeClr val="accent6">
                    <a:lumMod val="75000"/>
                  </a:schemeClr>
                </a:solidFill>
              </a:rPr>
              <a:t>TOTAL MARKS PER STUDENT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Sheet1!$C$16</c:f>
              <c:strCache>
                <c:ptCount val="1"/>
                <c:pt idx="0">
                  <c:v>Total Marks</c:v>
                </c:pt>
              </c:strCache>
            </c:strRef>
          </c:tx>
          <c:dLbls>
            <c:showVal val="1"/>
          </c:dLbls>
          <c:cat>
            <c:strRef>
              <c:f>Sheet1!$B$17:$B$26</c:f>
              <c:strCache>
                <c:ptCount val="10"/>
                <c:pt idx="0">
                  <c:v>Aakash</c:v>
                </c:pt>
                <c:pt idx="1">
                  <c:v>Bhavya</c:v>
                </c:pt>
                <c:pt idx="2">
                  <c:v>Charan</c:v>
                </c:pt>
                <c:pt idx="3">
                  <c:v>Deepika</c:v>
                </c:pt>
                <c:pt idx="4">
                  <c:v>Eesha</c:v>
                </c:pt>
                <c:pt idx="5">
                  <c:v>Farooq</c:v>
                </c:pt>
                <c:pt idx="6">
                  <c:v>Ganesh</c:v>
                </c:pt>
                <c:pt idx="7">
                  <c:v>Haritha</c:v>
                </c:pt>
                <c:pt idx="8">
                  <c:v>Ishaan</c:v>
                </c:pt>
                <c:pt idx="9">
                  <c:v>Jaya</c:v>
                </c:pt>
              </c:strCache>
            </c:str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480</c:v>
                </c:pt>
                <c:pt idx="1">
                  <c:v>321</c:v>
                </c:pt>
                <c:pt idx="2">
                  <c:v>189</c:v>
                </c:pt>
                <c:pt idx="3">
                  <c:v>535</c:v>
                </c:pt>
                <c:pt idx="4">
                  <c:v>263</c:v>
                </c:pt>
                <c:pt idx="5">
                  <c:v>403</c:v>
                </c:pt>
                <c:pt idx="6">
                  <c:v>518</c:v>
                </c:pt>
                <c:pt idx="7">
                  <c:v>171</c:v>
                </c:pt>
                <c:pt idx="8">
                  <c:v>351</c:v>
                </c:pt>
                <c:pt idx="9">
                  <c:v>545</c:v>
                </c:pt>
              </c:numCache>
            </c:numRef>
          </c:val>
        </c:ser>
        <c:dLbls/>
        <c:axId val="146774272"/>
        <c:axId val="154509312"/>
      </c:barChart>
      <c:catAx>
        <c:axId val="14677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800">
                    <a:solidFill>
                      <a:schemeClr val="accent6">
                        <a:lumMod val="75000"/>
                      </a:schemeClr>
                    </a:solidFill>
                  </a:rPr>
                  <a:t> STUDENT NAMES</a:t>
                </a:r>
              </a:p>
            </c:rich>
          </c:tx>
          <c:layout/>
        </c:title>
        <c:majorTickMark val="none"/>
        <c:tickLblPos val="nextTo"/>
        <c:crossAx val="154509312"/>
        <c:crosses val="autoZero"/>
        <c:auto val="1"/>
        <c:lblAlgn val="ctr"/>
        <c:lblOffset val="100"/>
      </c:catAx>
      <c:valAx>
        <c:axId val="15450931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800">
                    <a:solidFill>
                      <a:schemeClr val="accent6">
                        <a:lumMod val="75000"/>
                      </a:schemeClr>
                    </a:solidFill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9.7710553951695353E-2"/>
            </c:manualLayout>
          </c:layout>
        </c:title>
        <c:numFmt formatCode="General" sourceLinked="1"/>
        <c:majorTickMark val="none"/>
        <c:tickLblPos val="nextTo"/>
        <c:crossAx val="14677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57769988921822"/>
          <c:y val="0.59941866810533462"/>
          <c:w val="0.20942230011078175"/>
          <c:h val="0.3990599258059017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chemeClr val="accent6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GRADE</a:t>
            </a: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 PIE CHART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Sheet1!$F$16</c:f>
              <c:strCache>
                <c:ptCount val="1"/>
                <c:pt idx="0">
                  <c:v>Count</c:v>
                </c:pt>
              </c:strCache>
            </c:strRef>
          </c:tx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1"/>
            <c:showVal val="1"/>
            <c:showCatName val="1"/>
          </c:dLbls>
          <c:cat>
            <c:strRef>
              <c:f>Sheet1!$E$17:$E$26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F</c:v>
                </c:pt>
                <c:pt idx="3">
                  <c:v>A+</c:v>
                </c:pt>
                <c:pt idx="4">
                  <c:v>C</c:v>
                </c:pt>
                <c:pt idx="5">
                  <c:v>A</c:v>
                </c:pt>
                <c:pt idx="6">
                  <c:v>A+</c:v>
                </c:pt>
                <c:pt idx="7">
                  <c:v>F</c:v>
                </c:pt>
                <c:pt idx="8">
                  <c:v>B</c:v>
                </c:pt>
                <c:pt idx="9">
                  <c:v>A+</c:v>
                </c:pt>
              </c:strCache>
            </c:strRef>
          </c:cat>
          <c:val>
            <c:numRef>
              <c:f>Sheet1!$F$17:$F$26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PASS/FAIL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Sheet1!$I$16</c:f>
              <c:strCache>
                <c:ptCount val="1"/>
                <c:pt idx="0">
                  <c:v>Count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Sheet1!$H$17:$H$26</c:f>
              <c:strCache>
                <c:ptCount val="10"/>
                <c:pt idx="0">
                  <c:v>Pass</c:v>
                </c:pt>
                <c:pt idx="1">
                  <c:v>Pass</c:v>
                </c:pt>
                <c:pt idx="2">
                  <c:v>Fail</c:v>
                </c:pt>
                <c:pt idx="3">
                  <c:v>Pass</c:v>
                </c:pt>
                <c:pt idx="4">
                  <c:v>Pass</c:v>
                </c:pt>
                <c:pt idx="5">
                  <c:v>Pass</c:v>
                </c:pt>
                <c:pt idx="6">
                  <c:v>Pass</c:v>
                </c:pt>
                <c:pt idx="7">
                  <c:v>Fail</c:v>
                </c:pt>
                <c:pt idx="8">
                  <c:v>Pass</c:v>
                </c:pt>
                <c:pt idx="9">
                  <c:v>Pass</c:v>
                </c:pt>
              </c:strCache>
            </c:strRef>
          </c:cat>
          <c:val>
            <c:numRef>
              <c:f>Sheet1!$I$17:$I$26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ln>
          <a:solidFill>
            <a:srgbClr val="00B050"/>
          </a:solidFill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99786</xdr:colOff>
      <xdr:row>15</xdr:row>
      <xdr:rowOff>27215</xdr:rowOff>
    </xdr:from>
    <xdr:to>
      <xdr:col>14</xdr:col>
      <xdr:colOff>671287</xdr:colOff>
      <xdr:row>28</xdr:row>
      <xdr:rowOff>172357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625929</xdr:colOff>
      <xdr:row>15</xdr:row>
      <xdr:rowOff>54430</xdr:rowOff>
    </xdr:from>
    <xdr:to>
      <xdr:col>17</xdr:col>
      <xdr:colOff>970644</xdr:colOff>
      <xdr:row>29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18143</xdr:colOff>
      <xdr:row>15</xdr:row>
      <xdr:rowOff>54430</xdr:rowOff>
    </xdr:from>
    <xdr:to>
      <xdr:col>22</xdr:col>
      <xdr:colOff>517072</xdr:colOff>
      <xdr:row>29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R14" totalsRowShown="0" headerRowDxfId="23" dataDxfId="22">
  <autoFilter ref="A4:R14"/>
  <tableColumns count="18">
    <tableColumn id="1" name="Roll No" dataDxfId="41"/>
    <tableColumn id="2" name="Student Name" dataDxfId="40"/>
    <tableColumn id="3" name="Class" dataDxfId="39"/>
    <tableColumn id="4" name="Telugu" dataDxfId="38"/>
    <tableColumn id="5" name="Hindi" dataDxfId="37"/>
    <tableColumn id="6" name="English" dataDxfId="36"/>
    <tableColumn id="7" name="Maths" dataDxfId="35"/>
    <tableColumn id="8" name="Science" dataDxfId="34"/>
    <tableColumn id="9" name="Social" dataDxfId="33"/>
    <tableColumn id="10" name="Total" dataDxfId="32">
      <calculatedColumnFormula>SUM(D5:I5)</calculatedColumnFormula>
    </tableColumn>
    <tableColumn id="11" name="Average" dataDxfId="31">
      <calculatedColumnFormula>AVERAGE(D5:I5)</calculatedColumnFormula>
    </tableColumn>
    <tableColumn id="12" name="Grade" dataDxfId="30">
      <calculatedColumnFormula>IF(J5&gt;=500,"A+",IF(J5&gt;=400,"A",IF(J5&gt;=300,"B",IF(J5&gt;=250,"C",IF(J5&gt;=200,"D","F")))))</calculatedColumnFormula>
    </tableColumn>
    <tableColumn id="13" name="Pass/Fail" dataDxfId="29">
      <calculatedColumnFormula>IF(D5&gt;=35,"Pass","Fail")</calculatedColumnFormula>
    </tableColumn>
    <tableColumn id="14" name="Count Pass,fail" dataDxfId="28"/>
    <tableColumn id="15" name=" Total Max" dataDxfId="27"/>
    <tableColumn id="16" name="Total Min" dataDxfId="26"/>
    <tableColumn id="17" name="Topper Name" dataDxfId="25"/>
    <tableColumn id="18" name="Topper Marks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6:F26" totalsRowShown="0" headerRowDxfId="4" dataDxfId="5">
  <autoFilter ref="E16:F26"/>
  <tableColumns count="2">
    <tableColumn id="1" name="Grade" dataDxfId="7"/>
    <tableColumn id="2" name="Count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16:I26" totalsRowShown="0" headerRowDxfId="0" dataDxfId="1">
  <autoFilter ref="H16:I26"/>
  <tableColumns count="2">
    <tableColumn id="1" name="Pass/Fail" dataDxfId="3"/>
    <tableColumn id="2" name="Count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abSelected="1" zoomScale="70" zoomScaleNormal="70" workbookViewId="0">
      <selection activeCell="H29" sqref="H29"/>
    </sheetView>
  </sheetViews>
  <sheetFormatPr defaultRowHeight="15.5"/>
  <cols>
    <col min="1" max="1" width="9.08984375" style="3" customWidth="1"/>
    <col min="2" max="2" width="15.08984375" style="3" customWidth="1"/>
    <col min="3" max="3" width="11.453125" style="3" customWidth="1"/>
    <col min="4" max="5" width="8.7265625" style="3"/>
    <col min="6" max="6" width="8.90625" style="3" customWidth="1"/>
    <col min="7" max="7" width="8.7265625" style="3"/>
    <col min="8" max="8" width="10.90625" style="3" customWidth="1"/>
    <col min="9" max="10" width="8.7265625" style="3"/>
    <col min="11" max="11" width="12" style="3" customWidth="1"/>
    <col min="12" max="12" width="8.7265625" style="3"/>
    <col min="13" max="13" width="15.90625" style="3" customWidth="1"/>
    <col min="14" max="14" width="15.26953125" style="3" customWidth="1"/>
    <col min="15" max="15" width="11.7265625" style="3" customWidth="1"/>
    <col min="16" max="16" width="11" style="3" customWidth="1"/>
    <col min="17" max="17" width="14.36328125" style="3" customWidth="1"/>
    <col min="18" max="18" width="14.6328125" style="3" customWidth="1"/>
    <col min="19" max="16384" width="8.7265625" style="3"/>
  </cols>
  <sheetData>
    <row r="1" spans="1:21" ht="23.5">
      <c r="A1" s="1"/>
      <c r="B1" s="1"/>
      <c r="C1" s="1"/>
      <c r="D1" s="1"/>
      <c r="E1" s="1"/>
      <c r="F1" s="1"/>
      <c r="G1" s="1"/>
      <c r="H1" s="1"/>
      <c r="I1" s="2"/>
      <c r="J1" s="1"/>
      <c r="K1" s="21"/>
      <c r="L1" s="22"/>
      <c r="M1" s="23" t="s">
        <v>24</v>
      </c>
      <c r="N1" s="22"/>
    </row>
    <row r="2" spans="1:21" ht="31">
      <c r="A2" s="4"/>
      <c r="B2" s="4"/>
      <c r="C2" s="4"/>
      <c r="D2" s="4"/>
      <c r="E2" s="4"/>
      <c r="F2" s="4"/>
      <c r="G2" s="4"/>
      <c r="H2" s="4"/>
      <c r="I2" s="4"/>
      <c r="K2" s="18" t="s">
        <v>25</v>
      </c>
      <c r="L2" s="19"/>
      <c r="M2" s="19"/>
      <c r="N2" s="20"/>
      <c r="O2" s="20"/>
    </row>
    <row r="3" spans="1:2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21">
      <c r="A4" s="1" t="s">
        <v>0</v>
      </c>
      <c r="B4" s="1" t="s">
        <v>1</v>
      </c>
      <c r="C4" s="1" t="s">
        <v>2</v>
      </c>
      <c r="D4" s="1" t="s">
        <v>26</v>
      </c>
      <c r="E4" s="1" t="s">
        <v>27</v>
      </c>
      <c r="F4" s="1" t="s">
        <v>4</v>
      </c>
      <c r="G4" s="1" t="s">
        <v>28</v>
      </c>
      <c r="H4" s="1" t="s">
        <v>3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29</v>
      </c>
      <c r="N4" s="1" t="s">
        <v>30</v>
      </c>
      <c r="O4" s="2" t="s">
        <v>31</v>
      </c>
      <c r="P4" s="2" t="s">
        <v>32</v>
      </c>
      <c r="Q4" s="2" t="s">
        <v>33</v>
      </c>
      <c r="R4" s="2" t="s">
        <v>34</v>
      </c>
    </row>
    <row r="5" spans="1:21">
      <c r="A5" s="4">
        <v>101</v>
      </c>
      <c r="B5" s="4" t="s">
        <v>9</v>
      </c>
      <c r="C5" s="4">
        <v>10</v>
      </c>
      <c r="D5" s="4">
        <v>85</v>
      </c>
      <c r="E5" s="4">
        <v>78</v>
      </c>
      <c r="F5" s="4">
        <v>78</v>
      </c>
      <c r="G5" s="4">
        <v>85</v>
      </c>
      <c r="H5" s="4">
        <v>74</v>
      </c>
      <c r="I5" s="4">
        <v>80</v>
      </c>
      <c r="J5" s="3">
        <f>SUM(D5:I5)</f>
        <v>480</v>
      </c>
      <c r="K5" s="5">
        <f>AVERAGE(D5:I5)</f>
        <v>80</v>
      </c>
      <c r="L5" s="6" t="str">
        <f>IF(J5&gt;=500,"A+",IF(J5&gt;=400,"A",IF(J5&gt;=300,"B",IF(J5&gt;=250,"C",IF(J5&gt;=200,"D","F")))))</f>
        <v>A</v>
      </c>
      <c r="M5" s="6" t="str">
        <f>IF(D5&gt;=35,"Pass","Fail")</f>
        <v>Pass</v>
      </c>
      <c r="N5" s="7">
        <f>COUNTIF([Pass/Fail],"Pass")</f>
        <v>8</v>
      </c>
      <c r="O5" s="6">
        <f>MAX(J5:J14)</f>
        <v>545</v>
      </c>
      <c r="P5" s="6">
        <f>MIN(J5:J14)</f>
        <v>171</v>
      </c>
      <c r="Q5" s="6" t="str">
        <f>INDEX(B4:B14,MATCH(MAX(J5:J14),J4:J14))</f>
        <v>Jaya</v>
      </c>
      <c r="R5" s="6">
        <f>MAX(J5:J14)</f>
        <v>545</v>
      </c>
      <c r="S5" s="1"/>
      <c r="T5" s="1"/>
      <c r="U5" s="1"/>
    </row>
    <row r="6" spans="1:21">
      <c r="A6" s="4">
        <v>102</v>
      </c>
      <c r="B6" s="4" t="s">
        <v>11</v>
      </c>
      <c r="C6" s="4">
        <v>10</v>
      </c>
      <c r="D6" s="4">
        <v>50</v>
      </c>
      <c r="E6" s="4">
        <v>55</v>
      </c>
      <c r="F6" s="4">
        <v>62</v>
      </c>
      <c r="G6" s="4">
        <v>45</v>
      </c>
      <c r="H6" s="4">
        <v>59</v>
      </c>
      <c r="I6" s="4">
        <v>50</v>
      </c>
      <c r="J6" s="3">
        <f t="shared" ref="J6:J14" si="0">SUM(D6:I6)</f>
        <v>321</v>
      </c>
      <c r="K6" s="5">
        <f t="shared" ref="K6:K14" si="1">AVERAGE(D6:I6)</f>
        <v>53.5</v>
      </c>
      <c r="L6" s="6" t="str">
        <f t="shared" ref="L6:L14" si="2">IF(J6&gt;=500,"A+",IF(J6&gt;=400,"A",IF(J6&gt;=300,"B",IF(J6&gt;=250,"C",IF(J6&gt;=200,"D","F")))))</f>
        <v>B</v>
      </c>
      <c r="M6" s="6" t="str">
        <f t="shared" ref="M6:M14" si="3">IF(D6&gt;=35,"Pass","Fail")</f>
        <v>Pass</v>
      </c>
      <c r="N6" s="4">
        <f>COUNTIF(M5:M14,"Fail")</f>
        <v>2</v>
      </c>
      <c r="O6" s="4"/>
      <c r="P6" s="4"/>
    </row>
    <row r="7" spans="1:21">
      <c r="A7" s="4">
        <v>103</v>
      </c>
      <c r="B7" s="4" t="s">
        <v>13</v>
      </c>
      <c r="C7" s="4">
        <v>10</v>
      </c>
      <c r="D7" s="4">
        <v>30</v>
      </c>
      <c r="E7" s="4">
        <v>28</v>
      </c>
      <c r="F7" s="4">
        <v>33</v>
      </c>
      <c r="G7" s="4">
        <v>39</v>
      </c>
      <c r="H7" s="4">
        <v>28</v>
      </c>
      <c r="I7" s="4">
        <v>31</v>
      </c>
      <c r="J7" s="3">
        <f t="shared" si="0"/>
        <v>189</v>
      </c>
      <c r="K7" s="5">
        <f t="shared" si="1"/>
        <v>31.5</v>
      </c>
      <c r="L7" s="6" t="str">
        <f t="shared" si="2"/>
        <v>F</v>
      </c>
      <c r="M7" s="6" t="str">
        <f t="shared" si="3"/>
        <v>Fail</v>
      </c>
      <c r="N7" s="4"/>
      <c r="O7" s="4"/>
    </row>
    <row r="8" spans="1:21">
      <c r="A8" s="4">
        <v>104</v>
      </c>
      <c r="B8" s="4" t="s">
        <v>15</v>
      </c>
      <c r="C8" s="4">
        <v>10</v>
      </c>
      <c r="D8" s="4">
        <v>92</v>
      </c>
      <c r="E8" s="4">
        <v>88</v>
      </c>
      <c r="F8" s="4">
        <v>90</v>
      </c>
      <c r="G8" s="4">
        <v>92</v>
      </c>
      <c r="H8" s="4">
        <v>88</v>
      </c>
      <c r="I8" s="4">
        <v>85</v>
      </c>
      <c r="J8" s="3">
        <f t="shared" si="0"/>
        <v>535</v>
      </c>
      <c r="K8" s="5">
        <f t="shared" si="1"/>
        <v>89.166666666666671</v>
      </c>
      <c r="L8" s="6" t="str">
        <f t="shared" si="2"/>
        <v>A+</v>
      </c>
      <c r="M8" s="6" t="str">
        <f t="shared" si="3"/>
        <v>Pass</v>
      </c>
      <c r="N8" s="4"/>
      <c r="O8" s="4"/>
    </row>
    <row r="9" spans="1:21">
      <c r="A9" s="4">
        <v>105</v>
      </c>
      <c r="B9" s="4" t="s">
        <v>17</v>
      </c>
      <c r="C9" s="4">
        <v>10</v>
      </c>
      <c r="D9" s="4">
        <v>40</v>
      </c>
      <c r="E9" s="4">
        <v>45</v>
      </c>
      <c r="F9" s="4">
        <v>47</v>
      </c>
      <c r="G9" s="4">
        <v>40</v>
      </c>
      <c r="H9" s="4">
        <v>36</v>
      </c>
      <c r="I9" s="4">
        <v>55</v>
      </c>
      <c r="J9" s="3">
        <f t="shared" si="0"/>
        <v>263</v>
      </c>
      <c r="K9" s="5">
        <f t="shared" si="1"/>
        <v>43.833333333333336</v>
      </c>
      <c r="L9" s="6" t="str">
        <f t="shared" si="2"/>
        <v>C</v>
      </c>
      <c r="M9" s="6" t="str">
        <f t="shared" si="3"/>
        <v>Pass</v>
      </c>
      <c r="N9" s="4"/>
      <c r="O9" s="4"/>
    </row>
    <row r="10" spans="1:21">
      <c r="A10" s="4">
        <v>106</v>
      </c>
      <c r="B10" s="4" t="s">
        <v>18</v>
      </c>
      <c r="C10" s="4">
        <v>10</v>
      </c>
      <c r="D10" s="4">
        <v>66</v>
      </c>
      <c r="E10" s="4">
        <v>60</v>
      </c>
      <c r="F10" s="4">
        <v>70</v>
      </c>
      <c r="G10" s="4">
        <v>64</v>
      </c>
      <c r="H10" s="4">
        <v>68</v>
      </c>
      <c r="I10" s="4">
        <v>75</v>
      </c>
      <c r="J10" s="3">
        <f t="shared" si="0"/>
        <v>403</v>
      </c>
      <c r="K10" s="5">
        <f t="shared" si="1"/>
        <v>67.166666666666671</v>
      </c>
      <c r="L10" s="6" t="str">
        <f t="shared" si="2"/>
        <v>A</v>
      </c>
      <c r="M10" s="6" t="str">
        <f t="shared" si="3"/>
        <v>Pass</v>
      </c>
      <c r="N10" s="4"/>
      <c r="O10" s="4"/>
    </row>
    <row r="11" spans="1:21">
      <c r="A11" s="4">
        <v>107</v>
      </c>
      <c r="B11" s="4" t="s">
        <v>20</v>
      </c>
      <c r="C11" s="4">
        <v>10</v>
      </c>
      <c r="D11" s="4">
        <v>90</v>
      </c>
      <c r="E11" s="4">
        <v>85</v>
      </c>
      <c r="F11" s="4">
        <v>85</v>
      </c>
      <c r="G11" s="4">
        <v>88</v>
      </c>
      <c r="H11" s="4">
        <v>90</v>
      </c>
      <c r="I11" s="4">
        <v>80</v>
      </c>
      <c r="J11" s="3">
        <f t="shared" si="0"/>
        <v>518</v>
      </c>
      <c r="K11" s="5">
        <f t="shared" si="1"/>
        <v>86.333333333333329</v>
      </c>
      <c r="L11" s="6" t="str">
        <f t="shared" si="2"/>
        <v>A+</v>
      </c>
      <c r="M11" s="6" t="str">
        <f t="shared" si="3"/>
        <v>Pass</v>
      </c>
      <c r="N11" s="4"/>
      <c r="O11" s="4"/>
    </row>
    <row r="12" spans="1:21">
      <c r="A12" s="4">
        <v>108</v>
      </c>
      <c r="B12" s="4" t="s">
        <v>21</v>
      </c>
      <c r="C12" s="4">
        <v>10</v>
      </c>
      <c r="D12" s="4">
        <v>25</v>
      </c>
      <c r="E12" s="4">
        <v>27</v>
      </c>
      <c r="F12" s="4">
        <v>29</v>
      </c>
      <c r="G12" s="4">
        <v>35</v>
      </c>
      <c r="H12" s="4">
        <v>25</v>
      </c>
      <c r="I12" s="4">
        <v>30</v>
      </c>
      <c r="J12" s="3">
        <f t="shared" si="0"/>
        <v>171</v>
      </c>
      <c r="K12" s="5">
        <f t="shared" si="1"/>
        <v>28.5</v>
      </c>
      <c r="L12" s="6" t="str">
        <f t="shared" si="2"/>
        <v>F</v>
      </c>
      <c r="M12" s="6" t="str">
        <f t="shared" si="3"/>
        <v>Fail</v>
      </c>
      <c r="N12" s="4"/>
      <c r="O12" s="4"/>
      <c r="U12" s="8"/>
    </row>
    <row r="13" spans="1:21">
      <c r="A13" s="4">
        <v>109</v>
      </c>
      <c r="B13" s="4" t="s">
        <v>22</v>
      </c>
      <c r="C13" s="4">
        <v>10</v>
      </c>
      <c r="D13" s="4">
        <v>60</v>
      </c>
      <c r="E13" s="4">
        <v>65</v>
      </c>
      <c r="F13" s="4">
        <v>56</v>
      </c>
      <c r="G13" s="4">
        <v>60</v>
      </c>
      <c r="H13" s="4">
        <v>52</v>
      </c>
      <c r="I13" s="4">
        <v>58</v>
      </c>
      <c r="J13" s="3">
        <f t="shared" si="0"/>
        <v>351</v>
      </c>
      <c r="K13" s="5">
        <f t="shared" si="1"/>
        <v>58.5</v>
      </c>
      <c r="L13" s="6" t="str">
        <f t="shared" si="2"/>
        <v>B</v>
      </c>
      <c r="M13" s="6" t="str">
        <f t="shared" si="3"/>
        <v>Pass</v>
      </c>
      <c r="N13" s="4"/>
      <c r="O13" s="4"/>
    </row>
    <row r="14" spans="1:21">
      <c r="A14" s="4">
        <v>110</v>
      </c>
      <c r="B14" s="4" t="s">
        <v>23</v>
      </c>
      <c r="C14" s="4">
        <v>10</v>
      </c>
      <c r="D14" s="4">
        <v>95</v>
      </c>
      <c r="E14" s="4">
        <v>90</v>
      </c>
      <c r="F14" s="4">
        <v>91</v>
      </c>
      <c r="G14" s="4">
        <v>87</v>
      </c>
      <c r="H14" s="4">
        <v>89</v>
      </c>
      <c r="I14" s="4">
        <v>93</v>
      </c>
      <c r="J14" s="3">
        <f t="shared" si="0"/>
        <v>545</v>
      </c>
      <c r="K14" s="5">
        <f t="shared" si="1"/>
        <v>90.833333333333329</v>
      </c>
      <c r="L14" s="6" t="str">
        <f t="shared" si="2"/>
        <v>A+</v>
      </c>
      <c r="M14" s="6" t="str">
        <f t="shared" si="3"/>
        <v>Pass</v>
      </c>
      <c r="N14" s="4"/>
      <c r="O14" s="4"/>
    </row>
    <row r="15" spans="1:21"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" thickBot="1">
      <c r="B16" s="12" t="s">
        <v>1</v>
      </c>
      <c r="C16" s="16" t="s">
        <v>35</v>
      </c>
      <c r="E16" s="17" t="s">
        <v>8</v>
      </c>
      <c r="F16" s="17" t="s">
        <v>36</v>
      </c>
      <c r="H16" s="17" t="s">
        <v>29</v>
      </c>
      <c r="I16" s="17" t="s">
        <v>36</v>
      </c>
    </row>
    <row r="17" spans="1:12" ht="16" thickTop="1">
      <c r="B17" s="10" t="s">
        <v>9</v>
      </c>
      <c r="C17" s="13">
        <v>480</v>
      </c>
      <c r="E17" s="3" t="s">
        <v>10</v>
      </c>
      <c r="F17" s="3">
        <f>COUNTIF(E17:E26,"A+")</f>
        <v>3</v>
      </c>
      <c r="H17" s="3" t="s">
        <v>37</v>
      </c>
      <c r="I17" s="3">
        <f>COUNTIF(H17:H26,"Pass")</f>
        <v>8</v>
      </c>
    </row>
    <row r="18" spans="1:12">
      <c r="B18" s="9" t="s">
        <v>11</v>
      </c>
      <c r="C18" s="14">
        <v>321</v>
      </c>
      <c r="E18" s="3" t="s">
        <v>19</v>
      </c>
      <c r="F18" s="3">
        <f>COUNTIF(E17:E26,"A")</f>
        <v>2</v>
      </c>
      <c r="H18" s="3" t="s">
        <v>37</v>
      </c>
      <c r="I18" s="3">
        <f>COUNTIF(H17:H26,"Fail")</f>
        <v>2</v>
      </c>
    </row>
    <row r="19" spans="1:12">
      <c r="B19" s="10" t="s">
        <v>13</v>
      </c>
      <c r="C19" s="13">
        <v>189</v>
      </c>
      <c r="E19" s="3" t="s">
        <v>14</v>
      </c>
      <c r="F19" s="3">
        <f>COUNTIF(E17:E26,"B")</f>
        <v>2</v>
      </c>
      <c r="H19" s="3" t="s">
        <v>38</v>
      </c>
    </row>
    <row r="20" spans="1:12">
      <c r="B20" s="9" t="s">
        <v>15</v>
      </c>
      <c r="C20" s="14">
        <v>535</v>
      </c>
      <c r="E20" s="3" t="s">
        <v>16</v>
      </c>
      <c r="F20" s="3">
        <f>COUNTIF(E17:E26,"C")</f>
        <v>1</v>
      </c>
      <c r="H20" s="3" t="s">
        <v>37</v>
      </c>
    </row>
    <row r="21" spans="1:12">
      <c r="B21" s="10" t="s">
        <v>17</v>
      </c>
      <c r="C21" s="13">
        <v>263</v>
      </c>
      <c r="E21" s="3" t="s">
        <v>12</v>
      </c>
      <c r="F21" s="3">
        <f>COUNTIF(E17:E26,"F")</f>
        <v>2</v>
      </c>
      <c r="H21" s="3" t="s">
        <v>37</v>
      </c>
    </row>
    <row r="22" spans="1:12">
      <c r="B22" s="9" t="s">
        <v>18</v>
      </c>
      <c r="C22" s="14">
        <v>403</v>
      </c>
      <c r="E22" s="3" t="s">
        <v>10</v>
      </c>
      <c r="H22" s="3" t="s">
        <v>37</v>
      </c>
    </row>
    <row r="23" spans="1:12">
      <c r="B23" s="10" t="s">
        <v>20</v>
      </c>
      <c r="C23" s="13">
        <v>518</v>
      </c>
      <c r="E23" s="3" t="s">
        <v>16</v>
      </c>
      <c r="H23" s="3" t="s">
        <v>37</v>
      </c>
    </row>
    <row r="24" spans="1:12">
      <c r="B24" s="9" t="s">
        <v>21</v>
      </c>
      <c r="C24" s="14">
        <v>171</v>
      </c>
      <c r="E24" s="3" t="s">
        <v>14</v>
      </c>
      <c r="H24" s="3" t="s">
        <v>38</v>
      </c>
    </row>
    <row r="25" spans="1:12">
      <c r="B25" s="10" t="s">
        <v>22</v>
      </c>
      <c r="C25" s="13">
        <v>351</v>
      </c>
      <c r="E25" s="3" t="s">
        <v>19</v>
      </c>
      <c r="H25" s="3" t="s">
        <v>37</v>
      </c>
    </row>
    <row r="26" spans="1:12">
      <c r="B26" s="11" t="s">
        <v>23</v>
      </c>
      <c r="C26" s="15">
        <v>545</v>
      </c>
      <c r="E26" s="3" t="s">
        <v>16</v>
      </c>
      <c r="H26" s="3" t="s">
        <v>37</v>
      </c>
    </row>
    <row r="28" spans="1:12" ht="2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</sheetData>
  <conditionalFormatting sqref="L8 L11 L14">
    <cfRule type="cellIs" dxfId="21" priority="36" operator="equal">
      <formula>"A+"</formula>
    </cfRule>
  </conditionalFormatting>
  <conditionalFormatting sqref="L7">
    <cfRule type="cellIs" dxfId="20" priority="30" operator="equal">
      <formula>"F"</formula>
    </cfRule>
  </conditionalFormatting>
  <conditionalFormatting sqref="L12">
    <cfRule type="cellIs" dxfId="19" priority="29" operator="equal">
      <formula>"F"</formula>
    </cfRule>
  </conditionalFormatting>
  <conditionalFormatting sqref="L5">
    <cfRule type="cellIs" dxfId="18" priority="28" operator="between">
      <formula>"400 to 500"</formula>
      <formula>"A"</formula>
    </cfRule>
  </conditionalFormatting>
  <conditionalFormatting sqref="L10">
    <cfRule type="cellIs" dxfId="17" priority="27" operator="equal">
      <formula>"A"</formula>
    </cfRule>
  </conditionalFormatting>
  <conditionalFormatting sqref="L6">
    <cfRule type="cellIs" dxfId="16" priority="25" operator="equal">
      <formula>"B"</formula>
    </cfRule>
  </conditionalFormatting>
  <conditionalFormatting sqref="L13">
    <cfRule type="cellIs" dxfId="15" priority="24" operator="equal">
      <formula>"B"</formula>
    </cfRule>
  </conditionalFormatting>
  <conditionalFormatting sqref="L9">
    <cfRule type="cellIs" dxfId="14" priority="21" operator="equal">
      <formula>"C"</formula>
    </cfRule>
    <cfRule type="cellIs" dxfId="13" priority="22" operator="equal">
      <formula>"C"</formula>
    </cfRule>
  </conditionalFormatting>
  <conditionalFormatting sqref="F1:F15 F27:F1048576 E16:E26">
    <cfRule type="dataBar" priority="20">
      <dataBar>
        <cfvo type="min" val="0"/>
        <cfvo type="max" val="0"/>
        <color rgb="FF7030A0"/>
      </dataBar>
    </cfRule>
  </conditionalFormatting>
  <conditionalFormatting sqref="D1:D15 D27:D1048576">
    <cfRule type="dataBar" priority="19">
      <dataBar>
        <cfvo type="min" val="0"/>
        <cfvo type="max" val="0"/>
        <color rgb="FF00B0F0"/>
      </dataBar>
    </cfRule>
  </conditionalFormatting>
  <conditionalFormatting sqref="G1:G15 G27:G1048576 F16:F26">
    <cfRule type="dataBar" priority="17">
      <dataBar>
        <cfvo type="min" val="0"/>
        <cfvo type="max" val="0"/>
        <color rgb="FFFFC000"/>
      </dataBar>
    </cfRule>
  </conditionalFormatting>
  <conditionalFormatting sqref="H1:H15 H27:H1048576 G16:G26">
    <cfRule type="dataBar" priority="16">
      <dataBar>
        <cfvo type="min" val="0"/>
        <cfvo type="max" val="0"/>
        <color rgb="FFFFFF00"/>
      </dataBar>
    </cfRule>
  </conditionalFormatting>
  <conditionalFormatting sqref="I1:I15 I27:I1048576 H16:H26">
    <cfRule type="dataBar" priority="15">
      <dataBar>
        <cfvo type="min" val="0"/>
        <cfvo type="max" val="0"/>
        <color rgb="FFD6007B"/>
      </dataBar>
    </cfRule>
  </conditionalFormatting>
  <conditionalFormatting sqref="M5">
    <cfRule type="cellIs" dxfId="12" priority="14" operator="greaterThan">
      <formula>35</formula>
    </cfRule>
  </conditionalFormatting>
  <conditionalFormatting sqref="M6">
    <cfRule type="beginsWith" dxfId="11" priority="13" operator="beginsWith" text="P">
      <formula>LEFT(M6,1)="P"</formula>
    </cfRule>
  </conditionalFormatting>
  <conditionalFormatting sqref="M5:M14">
    <cfRule type="beginsWith" dxfId="10" priority="10" operator="beginsWith" text="F">
      <formula>LEFT(M5,1)="F"</formula>
    </cfRule>
    <cfRule type="beginsWith" dxfId="9" priority="12" operator="beginsWith" text="P">
      <formula>LEFT(M5,1)="P"</formula>
    </cfRule>
  </conditionalFormatting>
  <conditionalFormatting sqref="O10">
    <cfRule type="beginsWith" dxfId="8" priority="11" operator="beginsWith" text="F">
      <formula>LEFT(O10,1)="F"</formula>
    </cfRule>
  </conditionalFormatting>
  <conditionalFormatting sqref="E1:E15 E27:E1048576 D16:D26">
    <cfRule type="dataBar" priority="41">
      <dataBar>
        <cfvo type="min" val="0"/>
        <cfvo type="max" val="0"/>
        <color rgb="FF00B050"/>
      </dataBar>
    </cfRule>
  </conditionalFormatting>
  <pageMargins left="0.7" right="0.7" top="0.75" bottom="0.75" header="0.3" footer="0.3"/>
  <pageSetup paperSize="256" orientation="portrait" horizontalDpi="203" verticalDpi="203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2025-07-02T06:33:27Z</dcterms:created>
  <dcterms:modified xsi:type="dcterms:W3CDTF">2025-07-03T11:08:00Z</dcterms:modified>
</cp:coreProperties>
</file>