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Job\Data analysisi\Projects\"/>
    </mc:Choice>
  </mc:AlternateContent>
  <xr:revisionPtr revIDLastSave="0" documentId="13_ncr:1_{AC072DFF-580E-42C9-8E90-554A21256632}" xr6:coauthVersionLast="47" xr6:coauthVersionMax="47" xr10:uidLastSave="{00000000-0000-0000-0000-000000000000}"/>
  <bookViews>
    <workbookView xWindow="-120" yWindow="-120" windowWidth="29040" windowHeight="15720" xr2:uid="{53F498CA-2594-42E0-9814-C63C8C8BC804}"/>
  </bookViews>
  <sheets>
    <sheet name="Tables" sheetId="1" r:id="rId1"/>
    <sheet name="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 a="1"/>
  <c r="P3" i="1" s="1"/>
  <c r="L31" i="1"/>
  <c r="L30" i="1"/>
  <c r="L29" i="1"/>
  <c r="L28" i="1"/>
  <c r="L26" i="1"/>
  <c r="L27" i="1"/>
  <c r="P7" i="1" l="1"/>
  <c r="P6" i="1"/>
  <c r="P5" i="1"/>
  <c r="P4" i="1"/>
</calcChain>
</file>

<file path=xl/sharedStrings.xml><?xml version="1.0" encoding="utf-8"?>
<sst xmlns="http://schemas.openxmlformats.org/spreadsheetml/2006/main" count="106" uniqueCount="96">
  <si>
    <t>18-21</t>
  </si>
  <si>
    <t>21-25</t>
  </si>
  <si>
    <t>31-40</t>
  </si>
  <si>
    <t>40+</t>
  </si>
  <si>
    <t>BiH</t>
  </si>
  <si>
    <t>Broj ispitanika</t>
  </si>
  <si>
    <t>Engleski</t>
  </si>
  <si>
    <t>Rumunski</t>
  </si>
  <si>
    <t>Srpski</t>
  </si>
  <si>
    <t>Ruski</t>
  </si>
  <si>
    <t>Spanski</t>
  </si>
  <si>
    <t>Slovenacki</t>
  </si>
  <si>
    <t>QA Tester</t>
  </si>
  <si>
    <t>Developer</t>
  </si>
  <si>
    <t>Coordinator</t>
  </si>
  <si>
    <t>QA Lead</t>
  </si>
  <si>
    <t>Jezici</t>
  </si>
  <si>
    <t>Kosmin Stoyka</t>
  </si>
  <si>
    <t>Andrei Ardelean</t>
  </si>
  <si>
    <t>Zerina Trnka</t>
  </si>
  <si>
    <t>Alex Petran</t>
  </si>
  <si>
    <t>Darius Alexe</t>
  </si>
  <si>
    <t>Bogdan Corbu</t>
  </si>
  <si>
    <t>Dorian Ciolacu</t>
  </si>
  <si>
    <t>Flavius Alexandru</t>
  </si>
  <si>
    <t>Gavril Botez</t>
  </si>
  <si>
    <t>Andrei Cotora</t>
  </si>
  <si>
    <t>Miruna Deac</t>
  </si>
  <si>
    <t>Anastasie Alexandru</t>
  </si>
  <si>
    <t>Magda Dines</t>
  </si>
  <si>
    <t>Milorad Letov</t>
  </si>
  <si>
    <t>Pavel Sigalov</t>
  </si>
  <si>
    <t>Arseni Danilovich</t>
  </si>
  <si>
    <t>Petar Markovic</t>
  </si>
  <si>
    <t>Denis Zeric</t>
  </si>
  <si>
    <t>Simon Krajnc</t>
  </si>
  <si>
    <t>Antonio Martin Berti Plaza</t>
  </si>
  <si>
    <t>26-30</t>
  </si>
  <si>
    <t>Bogdan Baicu</t>
  </si>
  <si>
    <t>Aplikativni Softver Seminarski</t>
  </si>
  <si>
    <t xml:space="preserve">Srdjan Micovic IN 42/19          </t>
  </si>
  <si>
    <t>Dragan Dojevic</t>
  </si>
  <si>
    <t>Median</t>
  </si>
  <si>
    <t>Mode</t>
  </si>
  <si>
    <t>Average  Age</t>
  </si>
  <si>
    <t>Oldest Person</t>
  </si>
  <si>
    <t>Youngest Person</t>
  </si>
  <si>
    <t>Frequency</t>
  </si>
  <si>
    <t>Age Range</t>
  </si>
  <si>
    <t>Questions with Yes/No</t>
  </si>
  <si>
    <t>Questions</t>
  </si>
  <si>
    <t>Yes</t>
  </si>
  <si>
    <t>No</t>
  </si>
  <si>
    <t>Are you satisfied with your job</t>
  </si>
  <si>
    <t>Are you satisfied with your salary</t>
  </si>
  <si>
    <t>Is education higher than 4th(HS) level necessary</t>
  </si>
  <si>
    <t>Do you think you can have same salary in your own Country</t>
  </si>
  <si>
    <t>Does your company provide meals</t>
  </si>
  <si>
    <t>Did Covid 19 affect your work</t>
  </si>
  <si>
    <t>Would you recommend working in foreign company</t>
  </si>
  <si>
    <t>Are you working from home</t>
  </si>
  <si>
    <t>Are your work hours fixed</t>
  </si>
  <si>
    <t>Role in Company</t>
  </si>
  <si>
    <t>Amount of employees</t>
  </si>
  <si>
    <t>Language Spoken by Respondents</t>
  </si>
  <si>
    <t>Gender structure of respondents</t>
  </si>
  <si>
    <t>Age distribution of men and women</t>
  </si>
  <si>
    <t>Age range</t>
  </si>
  <si>
    <t>Male</t>
  </si>
  <si>
    <t>Female</t>
  </si>
  <si>
    <t>Origin of Respondents</t>
  </si>
  <si>
    <t>Country</t>
  </si>
  <si>
    <t>Romania</t>
  </si>
  <si>
    <t>Serbia</t>
  </si>
  <si>
    <t>Slovenia</t>
  </si>
  <si>
    <t>Russia</t>
  </si>
  <si>
    <t>USA</t>
  </si>
  <si>
    <t>Disposition</t>
  </si>
  <si>
    <t>Level of Education of Respondents</t>
  </si>
  <si>
    <t>Level of Education</t>
  </si>
  <si>
    <t>Number of Respondents</t>
  </si>
  <si>
    <t>Martial status of Respondents</t>
  </si>
  <si>
    <t>Age of Respondents</t>
  </si>
  <si>
    <t>Name and Surname</t>
  </si>
  <si>
    <t>Age</t>
  </si>
  <si>
    <t>4th Level</t>
  </si>
  <si>
    <t>5th Level</t>
  </si>
  <si>
    <t>6th Level</t>
  </si>
  <si>
    <t>7th Level</t>
  </si>
  <si>
    <t>8th Level</t>
  </si>
  <si>
    <t>Martial Status</t>
  </si>
  <si>
    <t>Single</t>
  </si>
  <si>
    <t>Married</t>
  </si>
  <si>
    <t>Engaged</t>
  </si>
  <si>
    <t>Genders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</si>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</sst>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BA4"/>
        <bgColor indexed="64"/>
      </patternFill>
    </fill>
    <fill>
      <patternFill patternType="solid">
        <fgColor rgb="FFA2D4BF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10" fontId="3" fillId="4" borderId="6" xfId="1" applyNumberFormat="1" applyFont="1" applyFill="1" applyBorder="1" applyAlignment="1">
      <alignment horizontal="center"/>
    </xf>
    <xf numFmtId="10" fontId="3" fillId="4" borderId="8" xfId="1" applyNumberFormat="1" applyFont="1" applyFill="1" applyBorder="1" applyAlignment="1">
      <alignment horizontal="center"/>
    </xf>
    <xf numFmtId="10" fontId="3" fillId="4" borderId="7" xfId="1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3" xfId="0" applyFont="1" applyFill="1" applyBorder="1"/>
    <xf numFmtId="0" fontId="3" fillId="4" borderId="16" xfId="0" applyFont="1" applyFill="1" applyBorder="1" applyAlignment="1">
      <alignment horizontal="center"/>
    </xf>
    <xf numFmtId="0" fontId="3" fillId="4" borderId="14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15" xfId="0" applyFont="1" applyFill="1" applyBorder="1"/>
    <xf numFmtId="0" fontId="3" fillId="4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10" fontId="3" fillId="4" borderId="20" xfId="1" applyNumberFormat="1" applyFont="1" applyFill="1" applyBorder="1" applyAlignment="1">
      <alignment horizontal="center"/>
    </xf>
    <xf numFmtId="10" fontId="3" fillId="4" borderId="21" xfId="1" applyNumberFormat="1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0" xfId="0" applyFont="1" applyFill="1"/>
    <xf numFmtId="0" fontId="3" fillId="6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0" fillId="7" borderId="8" xfId="0" applyFill="1" applyBorder="1"/>
    <xf numFmtId="0" fontId="0" fillId="7" borderId="7" xfId="0" applyFill="1" applyBorder="1"/>
    <xf numFmtId="0" fontId="0" fillId="0" borderId="25" xfId="0" applyBorder="1"/>
    <xf numFmtId="0" fontId="0" fillId="0" borderId="24" xfId="0" applyBorder="1"/>
    <xf numFmtId="0" fontId="0" fillId="0" borderId="9" xfId="0" applyBorder="1"/>
    <xf numFmtId="164" fontId="0" fillId="0" borderId="19" xfId="0" applyNumberFormat="1" applyBorder="1"/>
    <xf numFmtId="0" fontId="2" fillId="5" borderId="0" xfId="0" applyFont="1" applyFill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A2D4BF"/>
      <color rgb="FFDB6551"/>
      <color rgb="FFFFCBA4"/>
      <color rgb="FFFFCC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Structure of Respondents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Tables!$C$2:$C$3</c:f>
              <c:strCache>
                <c:ptCount val="2"/>
                <c:pt idx="0">
                  <c:v>Gender structure of respondents</c:v>
                </c:pt>
                <c:pt idx="1">
                  <c:v>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Tables!$B$4:$B$5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Tables!$C$4:$C$5</c:f>
              <c:numCache>
                <c:formatCode>General</c:formatCode>
                <c:ptCount val="2"/>
                <c:pt idx="0">
                  <c:v>4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D0-47CA-AC33-90CC6B686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77200"/>
        <c:axId val="206177616"/>
      </c:barChart>
      <c:catAx>
        <c:axId val="2061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7616"/>
        <c:crosses val="autoZero"/>
        <c:auto val="1"/>
        <c:lblAlgn val="ctr"/>
        <c:lblOffset val="100"/>
        <c:noMultiLvlLbl val="0"/>
      </c:catAx>
      <c:valAx>
        <c:axId val="2061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Starosna raspodela muskaraca I zena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Tables!$C$8:$C$9</c:f>
              <c:strCache>
                <c:ptCount val="2"/>
                <c:pt idx="0">
                  <c:v>Age distribution of men and women</c:v>
                </c:pt>
                <c:pt idx="1">
                  <c:v>Male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56-4324-8C62-6F5886643B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56-4324-8C62-6F5886643B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56-4324-8C62-6F5886643B3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C56-4324-8C62-6F5886643B3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C56-4324-8C62-6F5886643B37}"/>
              </c:ext>
            </c:extLst>
          </c:dPt>
          <c:cat>
            <c:strRef>
              <c:f>Tables!$B$10:$B$14</c:f>
              <c:strCache>
                <c:ptCount val="5"/>
                <c:pt idx="0">
                  <c:v>18-21</c:v>
                </c:pt>
                <c:pt idx="1">
                  <c:v>21-25</c:v>
                </c:pt>
                <c:pt idx="2">
                  <c:v>26-30</c:v>
                </c:pt>
                <c:pt idx="3">
                  <c:v>31-40</c:v>
                </c:pt>
                <c:pt idx="4">
                  <c:v>40+</c:v>
                </c:pt>
              </c:strCache>
            </c:strRef>
          </c:cat>
          <c:val>
            <c:numRef>
              <c:f>Tables!$C$10:$C$14</c:f>
              <c:numCache>
                <c:formatCode>0.00%</c:formatCode>
                <c:ptCount val="5"/>
                <c:pt idx="0">
                  <c:v>0.1363</c:v>
                </c:pt>
                <c:pt idx="1">
                  <c:v>0.31809999999999999</c:v>
                </c:pt>
                <c:pt idx="2">
                  <c:v>0.31809999999999999</c:v>
                </c:pt>
                <c:pt idx="3">
                  <c:v>4.5400000000000003E-2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56-4324-8C62-6F5886643B37}"/>
            </c:ext>
          </c:extLst>
        </c:ser>
        <c:ser>
          <c:idx val="1"/>
          <c:order val="1"/>
          <c:tx>
            <c:strRef>
              <c:f>Tables!$D$8:$D$9</c:f>
              <c:strCache>
                <c:ptCount val="2"/>
                <c:pt idx="0">
                  <c:v>Age distribution of men and women</c:v>
                </c:pt>
                <c:pt idx="1">
                  <c:v>Female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C56-4324-8C62-6F5886643B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C56-4324-8C62-6F5886643B3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C56-4324-8C62-6F5886643B3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CC56-4324-8C62-6F5886643B3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CC56-4324-8C62-6F5886643B37}"/>
              </c:ext>
            </c:extLst>
          </c:dPt>
          <c:cat>
            <c:strRef>
              <c:f>Tables!$B$10:$B$14</c:f>
              <c:strCache>
                <c:ptCount val="5"/>
                <c:pt idx="0">
                  <c:v>18-21</c:v>
                </c:pt>
                <c:pt idx="1">
                  <c:v>21-25</c:v>
                </c:pt>
                <c:pt idx="2">
                  <c:v>26-30</c:v>
                </c:pt>
                <c:pt idx="3">
                  <c:v>31-40</c:v>
                </c:pt>
                <c:pt idx="4">
                  <c:v>40+</c:v>
                </c:pt>
              </c:strCache>
            </c:strRef>
          </c:cat>
          <c:val>
            <c:numRef>
              <c:f>Tables!$D$10:$D$14</c:f>
              <c:numCache>
                <c:formatCode>0.00%</c:formatCode>
                <c:ptCount val="5"/>
                <c:pt idx="0">
                  <c:v>0</c:v>
                </c:pt>
                <c:pt idx="1">
                  <c:v>9.0899999999999995E-2</c:v>
                </c:pt>
                <c:pt idx="2">
                  <c:v>9.0899999999999995E-2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C56-4324-8C62-6F5886643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Country of Origin of respondents</a:t>
            </a:r>
          </a:p>
          <a:p>
            <a:pPr>
              <a:defRPr/>
            </a:pP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Tables!$C$16:$C$17</c:f>
              <c:strCache>
                <c:ptCount val="2"/>
                <c:pt idx="0">
                  <c:v>Origin of Respondents</c:v>
                </c:pt>
                <c:pt idx="1">
                  <c:v>Disposition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Tables!$B$18:$B$23</c:f>
              <c:strCache>
                <c:ptCount val="6"/>
                <c:pt idx="0">
                  <c:v>Romania</c:v>
                </c:pt>
                <c:pt idx="1">
                  <c:v>Serbia</c:v>
                </c:pt>
                <c:pt idx="2">
                  <c:v>BiH</c:v>
                </c:pt>
                <c:pt idx="3">
                  <c:v>Slovenia</c:v>
                </c:pt>
                <c:pt idx="4">
                  <c:v>Russia</c:v>
                </c:pt>
                <c:pt idx="5">
                  <c:v>USA</c:v>
                </c:pt>
              </c:strCache>
            </c:strRef>
          </c:cat>
          <c:val>
            <c:numRef>
              <c:f>Tables!$C$18:$C$23</c:f>
              <c:numCache>
                <c:formatCode>0.00%</c:formatCode>
                <c:ptCount val="6"/>
                <c:pt idx="0">
                  <c:v>0.59089999999999998</c:v>
                </c:pt>
                <c:pt idx="1">
                  <c:v>9.0899999999999995E-2</c:v>
                </c:pt>
                <c:pt idx="2">
                  <c:v>9.0899999999999995E-2</c:v>
                </c:pt>
                <c:pt idx="3">
                  <c:v>4.5400000000000003E-2</c:v>
                </c:pt>
                <c:pt idx="4">
                  <c:v>0.1363</c:v>
                </c:pt>
                <c:pt idx="5">
                  <c:v>4.5400000000000003E-2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FF-4DC3-9F12-F7067A804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5424"/>
        <c:axId val="426864176"/>
      </c:barChart>
      <c:catAx>
        <c:axId val="42686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4176"/>
        <c:crosses val="autoZero"/>
        <c:auto val="1"/>
        <c:lblAlgn val="ctr"/>
        <c:lblOffset val="100"/>
        <c:noMultiLvlLbl val="0"/>
      </c:catAx>
      <c:valAx>
        <c:axId val="4268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Language spoken by respondents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Tables!$C$25:$C$26</c:f>
              <c:strCache>
                <c:ptCount val="2"/>
                <c:pt idx="0">
                  <c:v>Language Spoken by Respondents</c:v>
                </c:pt>
                <c:pt idx="1">
                  <c:v>Broj ispitanika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Tables!$B$27:$B$32</c:f>
              <c:strCache>
                <c:ptCount val="6"/>
                <c:pt idx="0">
                  <c:v>Engleski</c:v>
                </c:pt>
                <c:pt idx="1">
                  <c:v>Rumunski</c:v>
                </c:pt>
                <c:pt idx="2">
                  <c:v>Srpski</c:v>
                </c:pt>
                <c:pt idx="3">
                  <c:v>Ruski</c:v>
                </c:pt>
                <c:pt idx="4">
                  <c:v>Spanski</c:v>
                </c:pt>
                <c:pt idx="5">
                  <c:v>Slovenacki</c:v>
                </c:pt>
              </c:strCache>
            </c:strRef>
          </c:cat>
          <c:val>
            <c:numRef>
              <c:f>Tables!$C$27:$C$32</c:f>
              <c:numCache>
                <c:formatCode>General</c:formatCode>
                <c:ptCount val="6"/>
                <c:pt idx="0">
                  <c:v>22</c:v>
                </c:pt>
                <c:pt idx="1">
                  <c:v>13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1-4EF4-ABDA-3014272BE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7088"/>
        <c:axId val="426866256"/>
      </c:barChart>
      <c:catAx>
        <c:axId val="42686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6256"/>
        <c:crosses val="autoZero"/>
        <c:auto val="1"/>
        <c:lblAlgn val="ctr"/>
        <c:lblOffset val="100"/>
        <c:noMultiLvlLbl val="0"/>
      </c:catAx>
      <c:valAx>
        <c:axId val="42686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 Level of Respondents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Tables!$G$2:$G$3</c:f>
              <c:strCache>
                <c:ptCount val="2"/>
                <c:pt idx="0">
                  <c:v>Level of Education of Respondents</c:v>
                </c:pt>
                <c:pt idx="1">
                  <c:v>Number of Respondents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E7-46C8-A193-F83023F2FD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E7-46C8-A193-F83023F2FDB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E7-46C8-A193-F83023F2FDB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E7-46C8-A193-F83023F2FDB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E7-46C8-A193-F83023F2FDBA}"/>
              </c:ext>
            </c:extLst>
          </c:dPt>
          <c:cat>
            <c:strRef>
              <c:f>Tables!$F$4:$F$8</c:f>
              <c:strCache>
                <c:ptCount val="5"/>
                <c:pt idx="0">
                  <c:v>4th Level</c:v>
                </c:pt>
                <c:pt idx="1">
                  <c:v>5th Level</c:v>
                </c:pt>
                <c:pt idx="2">
                  <c:v>6th Level</c:v>
                </c:pt>
                <c:pt idx="3">
                  <c:v>7th Level</c:v>
                </c:pt>
                <c:pt idx="4">
                  <c:v>8th Level</c:v>
                </c:pt>
              </c:strCache>
            </c:strRef>
          </c:cat>
          <c:val>
            <c:numRef>
              <c:f>Tables!$G$4:$G$8</c:f>
              <c:numCache>
                <c:formatCode>General</c:formatCode>
                <c:ptCount val="5"/>
                <c:pt idx="0">
                  <c:v>10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E7-46C8-A193-F83023F2F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Martial Status</a:t>
            </a:r>
            <a:r>
              <a:rPr lang="en-US" baseline="0"/>
              <a:t> of respondents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Tables!$G$10:$G$11</c:f>
              <c:strCache>
                <c:ptCount val="2"/>
                <c:pt idx="0">
                  <c:v>Martial status of Respondents</c:v>
                </c:pt>
                <c:pt idx="1">
                  <c:v>Number of Respondents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Tables!$F$12:$F$14</c:f>
              <c:strCache>
                <c:ptCount val="3"/>
                <c:pt idx="0">
                  <c:v>Single</c:v>
                </c:pt>
                <c:pt idx="1">
                  <c:v>Married</c:v>
                </c:pt>
                <c:pt idx="2">
                  <c:v>Engaged</c:v>
                </c:pt>
              </c:strCache>
            </c:strRef>
          </c:cat>
          <c:val>
            <c:numRef>
              <c:f>Tables!$G$12:$G$14</c:f>
              <c:numCache>
                <c:formatCode>General</c:formatCode>
                <c:ptCount val="3"/>
                <c:pt idx="0">
                  <c:v>19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E-49E4-B5BB-037D61F2A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187664"/>
        <c:axId val="317182080"/>
      </c:barChart>
      <c:catAx>
        <c:axId val="35418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182080"/>
        <c:crosses val="autoZero"/>
        <c:auto val="1"/>
        <c:lblAlgn val="ctr"/>
        <c:lblOffset val="100"/>
        <c:noMultiLvlLbl val="0"/>
      </c:catAx>
      <c:valAx>
        <c:axId val="31718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18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276225</xdr:colOff>
      <xdr:row>13</xdr:row>
      <xdr:rowOff>104775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5B3D730-5503-4F83-AEE2-407F923B5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6</xdr:col>
      <xdr:colOff>266700</xdr:colOff>
      <xdr:row>28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734509E-4AA7-40C0-A112-E88A21C1B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609599</xdr:colOff>
      <xdr:row>2</xdr:row>
      <xdr:rowOff>0</xdr:rowOff>
    </xdr:from>
    <xdr:to>
      <xdr:col>13</xdr:col>
      <xdr:colOff>495300</xdr:colOff>
      <xdr:row>13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53BDD15-8DE0-4BB1-AD18-AD54F5133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13</xdr:col>
      <xdr:colOff>571500</xdr:colOff>
      <xdr:row>28</xdr:row>
      <xdr:rowOff>57150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623FFD4-9C5C-4DE7-91D9-4A9256E91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22</xdr:col>
      <xdr:colOff>371475</xdr:colOff>
      <xdr:row>13</xdr:row>
      <xdr:rowOff>66675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9B49A34-65EA-4F4D-A11C-E7532A6B7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</xdr:colOff>
      <xdr:row>16</xdr:row>
      <xdr:rowOff>0</xdr:rowOff>
    </xdr:from>
    <xdr:to>
      <xdr:col>22</xdr:col>
      <xdr:colOff>495301</xdr:colOff>
      <xdr:row>27</xdr:row>
      <xdr:rowOff>161925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95A1697-A972-4997-A4B3-99F4F4D20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BC8F-CF8C-42FA-9CEE-D20CC4559520}">
  <dimension ref="A1:Q37"/>
  <sheetViews>
    <sheetView showGridLines="0" tabSelected="1" workbookViewId="0">
      <selection activeCell="B5" sqref="B5"/>
    </sheetView>
  </sheetViews>
  <sheetFormatPr defaultRowHeight="15" x14ac:dyDescent="0.25"/>
  <cols>
    <col min="1" max="1" width="11.42578125" customWidth="1"/>
    <col min="2" max="2" width="13.5703125" bestFit="1" customWidth="1"/>
    <col min="3" max="3" width="17.28515625" customWidth="1"/>
    <col min="6" max="6" width="57.7109375" bestFit="1" customWidth="1"/>
    <col min="7" max="7" width="23" bestFit="1" customWidth="1"/>
    <col min="10" max="10" width="14.28515625" customWidth="1"/>
    <col min="11" max="11" width="26.28515625" customWidth="1"/>
    <col min="12" max="12" width="11.7109375" customWidth="1"/>
    <col min="16" max="16" width="10.28515625" bestFit="1" customWidth="1"/>
  </cols>
  <sheetData>
    <row r="1" spans="1:17" x14ac:dyDescent="0.25">
      <c r="A1" s="38"/>
      <c r="D1" s="27"/>
      <c r="I1" s="27"/>
      <c r="Q1" s="27"/>
    </row>
    <row r="2" spans="1:17" x14ac:dyDescent="0.25">
      <c r="A2" s="38"/>
      <c r="B2" s="57" t="s">
        <v>65</v>
      </c>
      <c r="C2" s="57"/>
      <c r="D2" s="28"/>
      <c r="E2" s="1"/>
      <c r="F2" s="42" t="s">
        <v>78</v>
      </c>
      <c r="G2" s="42"/>
      <c r="I2" s="27"/>
      <c r="K2" s="42" t="s">
        <v>82</v>
      </c>
      <c r="L2" s="42"/>
      <c r="N2" s="42" t="s">
        <v>48</v>
      </c>
      <c r="O2" s="43"/>
      <c r="P2" s="33" t="s">
        <v>47</v>
      </c>
      <c r="Q2" s="27"/>
    </row>
    <row r="3" spans="1:17" ht="15.75" thickBot="1" x14ac:dyDescent="0.3">
      <c r="A3" s="38"/>
      <c r="B3" s="5" t="s">
        <v>94</v>
      </c>
      <c r="C3" s="4" t="s">
        <v>95</v>
      </c>
      <c r="D3" s="28"/>
      <c r="E3" s="1"/>
      <c r="F3" s="16" t="s">
        <v>79</v>
      </c>
      <c r="G3" s="5" t="s">
        <v>80</v>
      </c>
      <c r="I3" s="27"/>
      <c r="K3" s="16" t="s">
        <v>83</v>
      </c>
      <c r="L3" s="5" t="s">
        <v>84</v>
      </c>
      <c r="N3" s="55" t="s">
        <v>0</v>
      </c>
      <c r="O3" s="56"/>
      <c r="P3" s="17">
        <f t="array" ref="P3:P7">FREQUENCY(L4:L25,Q4:Q8)</f>
        <v>3</v>
      </c>
      <c r="Q3" s="27"/>
    </row>
    <row r="4" spans="1:17" ht="15.75" thickBot="1" x14ac:dyDescent="0.3">
      <c r="A4" s="38"/>
      <c r="B4" s="6" t="s">
        <v>69</v>
      </c>
      <c r="C4" s="2">
        <v>4</v>
      </c>
      <c r="D4" s="28"/>
      <c r="E4" s="1"/>
      <c r="F4" s="10" t="s">
        <v>85</v>
      </c>
      <c r="G4" s="17">
        <v>10</v>
      </c>
      <c r="I4" s="27"/>
      <c r="K4" s="10" t="s">
        <v>17</v>
      </c>
      <c r="L4" s="17">
        <v>27</v>
      </c>
      <c r="N4" s="44" t="s">
        <v>1</v>
      </c>
      <c r="O4" s="45"/>
      <c r="P4" s="18">
        <v>9</v>
      </c>
      <c r="Q4" s="41">
        <v>20</v>
      </c>
    </row>
    <row r="5" spans="1:17" ht="15.75" thickBot="1" x14ac:dyDescent="0.3">
      <c r="A5" s="38"/>
      <c r="B5" s="7" t="s">
        <v>68</v>
      </c>
      <c r="C5" s="3">
        <v>18</v>
      </c>
      <c r="D5" s="28"/>
      <c r="E5" s="1"/>
      <c r="F5" s="11" t="s">
        <v>86</v>
      </c>
      <c r="G5" s="18"/>
      <c r="I5" s="27"/>
      <c r="K5" s="11" t="s">
        <v>18</v>
      </c>
      <c r="L5" s="18">
        <v>18</v>
      </c>
      <c r="N5" s="44" t="s">
        <v>37</v>
      </c>
      <c r="O5" s="45"/>
      <c r="P5" s="18">
        <v>9</v>
      </c>
      <c r="Q5" s="41">
        <v>25</v>
      </c>
    </row>
    <row r="6" spans="1:17" ht="15.75" thickBot="1" x14ac:dyDescent="0.3">
      <c r="A6" s="38"/>
      <c r="D6" s="27"/>
      <c r="E6" s="1"/>
      <c r="F6" s="11" t="s">
        <v>87</v>
      </c>
      <c r="G6" s="18">
        <v>6</v>
      </c>
      <c r="I6" s="27"/>
      <c r="K6" s="11" t="s">
        <v>21</v>
      </c>
      <c r="L6" s="18">
        <v>23</v>
      </c>
      <c r="N6" s="44" t="s">
        <v>2</v>
      </c>
      <c r="O6" s="45"/>
      <c r="P6" s="18">
        <v>1</v>
      </c>
      <c r="Q6" s="41">
        <v>30</v>
      </c>
    </row>
    <row r="7" spans="1:17" ht="15.75" thickBot="1" x14ac:dyDescent="0.3">
      <c r="A7" s="38"/>
      <c r="D7" s="27"/>
      <c r="E7" s="1"/>
      <c r="F7" s="11" t="s">
        <v>88</v>
      </c>
      <c r="G7" s="18">
        <v>6</v>
      </c>
      <c r="I7" s="27"/>
      <c r="K7" s="11" t="s">
        <v>20</v>
      </c>
      <c r="L7" s="18">
        <v>26</v>
      </c>
      <c r="N7" s="44" t="s">
        <v>3</v>
      </c>
      <c r="O7" s="45"/>
      <c r="P7" s="18">
        <v>0</v>
      </c>
      <c r="Q7" s="41">
        <v>35</v>
      </c>
    </row>
    <row r="8" spans="1:17" ht="15.75" thickBot="1" x14ac:dyDescent="0.3">
      <c r="A8" s="38"/>
      <c r="B8" s="57" t="s">
        <v>66</v>
      </c>
      <c r="C8" s="57"/>
      <c r="D8" s="58"/>
      <c r="E8" s="1"/>
      <c r="F8" s="12" t="s">
        <v>89</v>
      </c>
      <c r="G8" s="19"/>
      <c r="I8" s="27"/>
      <c r="K8" s="11" t="s">
        <v>22</v>
      </c>
      <c r="L8" s="18">
        <v>25</v>
      </c>
      <c r="Q8" s="41">
        <v>40</v>
      </c>
    </row>
    <row r="9" spans="1:17" ht="15.75" thickBot="1" x14ac:dyDescent="0.3">
      <c r="A9" s="38"/>
      <c r="B9" s="5" t="s">
        <v>67</v>
      </c>
      <c r="C9" s="5" t="s">
        <v>68</v>
      </c>
      <c r="D9" s="29" t="s">
        <v>69</v>
      </c>
      <c r="E9" s="1"/>
      <c r="I9" s="27"/>
      <c r="K9" s="11" t="s">
        <v>23</v>
      </c>
      <c r="L9" s="18">
        <v>26</v>
      </c>
      <c r="Q9" s="27"/>
    </row>
    <row r="10" spans="1:17" ht="15.75" thickBot="1" x14ac:dyDescent="0.3">
      <c r="A10" s="38"/>
      <c r="B10" s="10" t="s">
        <v>0</v>
      </c>
      <c r="C10" s="8">
        <v>0.1363</v>
      </c>
      <c r="D10" s="30">
        <v>0</v>
      </c>
      <c r="E10" s="1"/>
      <c r="F10" s="42" t="s">
        <v>81</v>
      </c>
      <c r="G10" s="42"/>
      <c r="I10" s="27"/>
      <c r="K10" s="11" t="s">
        <v>38</v>
      </c>
      <c r="L10" s="18">
        <v>25</v>
      </c>
      <c r="Q10" s="27"/>
    </row>
    <row r="11" spans="1:17" ht="15.75" thickBot="1" x14ac:dyDescent="0.3">
      <c r="A11" s="38"/>
      <c r="B11" s="11" t="s">
        <v>1</v>
      </c>
      <c r="C11" s="9">
        <v>0.31809999999999999</v>
      </c>
      <c r="D11" s="31">
        <v>9.0899999999999995E-2</v>
      </c>
      <c r="E11" s="1"/>
      <c r="F11" s="16" t="s">
        <v>90</v>
      </c>
      <c r="G11" s="4" t="s">
        <v>80</v>
      </c>
      <c r="I11" s="27"/>
      <c r="K11" s="11" t="s">
        <v>24</v>
      </c>
      <c r="L11" s="18">
        <v>26</v>
      </c>
      <c r="Q11" s="27"/>
    </row>
    <row r="12" spans="1:17" ht="15.75" thickBot="1" x14ac:dyDescent="0.3">
      <c r="A12" s="38"/>
      <c r="B12" s="11" t="s">
        <v>37</v>
      </c>
      <c r="C12" s="9">
        <v>0.31809999999999999</v>
      </c>
      <c r="D12" s="31">
        <v>9.0899999999999995E-2</v>
      </c>
      <c r="E12" s="1"/>
      <c r="F12" s="10" t="s">
        <v>91</v>
      </c>
      <c r="G12" s="17">
        <v>19</v>
      </c>
      <c r="I12" s="27"/>
      <c r="K12" s="11" t="s">
        <v>25</v>
      </c>
      <c r="L12" s="18">
        <v>27</v>
      </c>
      <c r="Q12" s="27"/>
    </row>
    <row r="13" spans="1:17" ht="15.75" thickBot="1" x14ac:dyDescent="0.3">
      <c r="A13" s="38"/>
      <c r="B13" s="11" t="s">
        <v>2</v>
      </c>
      <c r="C13" s="9">
        <v>4.5400000000000003E-2</v>
      </c>
      <c r="D13" s="31">
        <v>0</v>
      </c>
      <c r="E13" s="1"/>
      <c r="F13" s="11" t="s">
        <v>92</v>
      </c>
      <c r="G13" s="18">
        <v>1</v>
      </c>
      <c r="I13" s="27"/>
      <c r="K13" s="11" t="s">
        <v>26</v>
      </c>
      <c r="L13" s="18">
        <v>26</v>
      </c>
      <c r="Q13" s="27"/>
    </row>
    <row r="14" spans="1:17" ht="15.75" thickBot="1" x14ac:dyDescent="0.3">
      <c r="A14" s="38"/>
      <c r="B14" s="12" t="s">
        <v>3</v>
      </c>
      <c r="C14" s="7"/>
      <c r="D14" s="32"/>
      <c r="E14" s="1"/>
      <c r="F14" s="12" t="s">
        <v>93</v>
      </c>
      <c r="G14" s="19">
        <v>2</v>
      </c>
      <c r="I14" s="27"/>
      <c r="K14" s="11" t="s">
        <v>27</v>
      </c>
      <c r="L14" s="18">
        <v>24</v>
      </c>
      <c r="Q14" s="27"/>
    </row>
    <row r="15" spans="1:17" ht="15.75" thickBot="1" x14ac:dyDescent="0.3">
      <c r="A15" s="38"/>
      <c r="D15" s="28"/>
      <c r="E15" s="1"/>
      <c r="I15" s="27"/>
      <c r="K15" s="11" t="s">
        <v>28</v>
      </c>
      <c r="L15" s="18">
        <v>29</v>
      </c>
      <c r="Q15" s="27"/>
    </row>
    <row r="16" spans="1:17" ht="15.75" thickBot="1" x14ac:dyDescent="0.3">
      <c r="A16" s="38"/>
      <c r="B16" s="42" t="s">
        <v>70</v>
      </c>
      <c r="C16" s="42"/>
      <c r="D16" s="28"/>
      <c r="E16" s="1"/>
      <c r="F16" s="42" t="s">
        <v>49</v>
      </c>
      <c r="G16" s="42"/>
      <c r="H16" s="42"/>
      <c r="I16" s="27"/>
      <c r="K16" s="11" t="s">
        <v>29</v>
      </c>
      <c r="L16" s="18">
        <v>27</v>
      </c>
      <c r="Q16" s="27"/>
    </row>
    <row r="17" spans="1:17" ht="15.75" thickBot="1" x14ac:dyDescent="0.3">
      <c r="A17" s="38"/>
      <c r="B17" s="16" t="s">
        <v>71</v>
      </c>
      <c r="C17" s="5" t="s">
        <v>77</v>
      </c>
      <c r="D17" s="28"/>
      <c r="E17" s="1"/>
      <c r="F17" s="16" t="s">
        <v>50</v>
      </c>
      <c r="G17" s="26" t="s">
        <v>51</v>
      </c>
      <c r="H17" s="4" t="s">
        <v>52</v>
      </c>
      <c r="I17" s="27"/>
      <c r="K17" s="11" t="s">
        <v>33</v>
      </c>
      <c r="L17" s="18">
        <v>22</v>
      </c>
      <c r="Q17" s="27"/>
    </row>
    <row r="18" spans="1:17" ht="15.75" thickBot="1" x14ac:dyDescent="0.3">
      <c r="A18" s="38"/>
      <c r="B18" s="10" t="s">
        <v>72</v>
      </c>
      <c r="C18" s="13">
        <v>0.59089999999999998</v>
      </c>
      <c r="D18" s="28"/>
      <c r="E18" s="1"/>
      <c r="F18" s="20" t="s">
        <v>53</v>
      </c>
      <c r="G18" s="21">
        <v>22</v>
      </c>
      <c r="H18" s="17">
        <v>0</v>
      </c>
      <c r="I18" s="27"/>
      <c r="K18" s="11" t="s">
        <v>41</v>
      </c>
      <c r="L18" s="18">
        <v>22</v>
      </c>
      <c r="Q18" s="27"/>
    </row>
    <row r="19" spans="1:17" ht="15.75" thickBot="1" x14ac:dyDescent="0.3">
      <c r="A19" s="38"/>
      <c r="B19" s="11" t="s">
        <v>73</v>
      </c>
      <c r="C19" s="14">
        <v>9.0899999999999995E-2</v>
      </c>
      <c r="D19" s="28"/>
      <c r="E19" s="1"/>
      <c r="F19" s="22" t="s">
        <v>54</v>
      </c>
      <c r="G19" s="23">
        <v>20</v>
      </c>
      <c r="H19" s="18">
        <v>2</v>
      </c>
      <c r="I19" s="27"/>
      <c r="K19" s="11" t="s">
        <v>34</v>
      </c>
      <c r="L19" s="18">
        <v>26</v>
      </c>
      <c r="Q19" s="27"/>
    </row>
    <row r="20" spans="1:17" ht="15.75" thickBot="1" x14ac:dyDescent="0.3">
      <c r="A20" s="38"/>
      <c r="B20" s="11" t="s">
        <v>4</v>
      </c>
      <c r="C20" s="14">
        <v>9.0899999999999995E-2</v>
      </c>
      <c r="D20" s="28"/>
      <c r="E20" s="1"/>
      <c r="F20" s="22" t="s">
        <v>55</v>
      </c>
      <c r="G20" s="23">
        <v>15</v>
      </c>
      <c r="H20" s="18">
        <v>7</v>
      </c>
      <c r="I20" s="27"/>
      <c r="K20" s="11" t="s">
        <v>19</v>
      </c>
      <c r="L20" s="18">
        <v>23</v>
      </c>
      <c r="Q20" s="27"/>
    </row>
    <row r="21" spans="1:17" ht="15.75" thickBot="1" x14ac:dyDescent="0.3">
      <c r="A21" s="38"/>
      <c r="B21" s="11" t="s">
        <v>74</v>
      </c>
      <c r="C21" s="14">
        <v>4.5400000000000003E-2</v>
      </c>
      <c r="D21" s="27"/>
      <c r="F21" s="22" t="s">
        <v>56</v>
      </c>
      <c r="G21" s="23">
        <v>18</v>
      </c>
      <c r="H21" s="18">
        <v>4</v>
      </c>
      <c r="I21" s="27"/>
      <c r="K21" s="11" t="s">
        <v>35</v>
      </c>
      <c r="L21" s="18">
        <v>23</v>
      </c>
      <c r="Q21" s="27"/>
    </row>
    <row r="22" spans="1:17" ht="15.75" thickBot="1" x14ac:dyDescent="0.3">
      <c r="A22" s="38"/>
      <c r="B22" s="11" t="s">
        <v>75</v>
      </c>
      <c r="C22" s="14">
        <v>0.1363</v>
      </c>
      <c r="D22" s="27"/>
      <c r="F22" s="22" t="s">
        <v>57</v>
      </c>
      <c r="G22" s="23">
        <v>0</v>
      </c>
      <c r="H22" s="18">
        <v>22</v>
      </c>
      <c r="I22" s="27"/>
      <c r="K22" s="11" t="s">
        <v>30</v>
      </c>
      <c r="L22" s="18">
        <v>19</v>
      </c>
      <c r="Q22" s="27"/>
    </row>
    <row r="23" spans="1:17" ht="15.75" thickBot="1" x14ac:dyDescent="0.3">
      <c r="A23" s="38"/>
      <c r="B23" s="12" t="s">
        <v>76</v>
      </c>
      <c r="C23" s="15">
        <v>4.5400000000000003E-2</v>
      </c>
      <c r="D23" s="27"/>
      <c r="F23" s="22" t="s">
        <v>58</v>
      </c>
      <c r="G23" s="23">
        <v>20</v>
      </c>
      <c r="H23" s="18">
        <v>2</v>
      </c>
      <c r="I23" s="27"/>
      <c r="K23" s="11" t="s">
        <v>31</v>
      </c>
      <c r="L23" s="18">
        <v>23</v>
      </c>
      <c r="Q23" s="27"/>
    </row>
    <row r="24" spans="1:17" ht="15.75" thickBot="1" x14ac:dyDescent="0.3">
      <c r="A24" s="38"/>
      <c r="D24" s="27"/>
      <c r="F24" s="22" t="s">
        <v>59</v>
      </c>
      <c r="G24" s="23">
        <v>18</v>
      </c>
      <c r="H24" s="18">
        <v>4</v>
      </c>
      <c r="I24" s="27"/>
      <c r="K24" s="11" t="s">
        <v>32</v>
      </c>
      <c r="L24" s="18">
        <v>32</v>
      </c>
      <c r="Q24" s="27"/>
    </row>
    <row r="25" spans="1:17" ht="15.75" thickBot="1" x14ac:dyDescent="0.3">
      <c r="A25" s="38"/>
      <c r="B25" s="42" t="s">
        <v>64</v>
      </c>
      <c r="C25" s="42"/>
      <c r="D25" s="27"/>
      <c r="F25" s="22" t="s">
        <v>60</v>
      </c>
      <c r="G25" s="23">
        <v>22</v>
      </c>
      <c r="H25" s="18">
        <v>0</v>
      </c>
      <c r="I25" s="27"/>
      <c r="K25" s="11" t="s">
        <v>36</v>
      </c>
      <c r="L25" s="18">
        <v>20</v>
      </c>
      <c r="Q25" s="27"/>
    </row>
    <row r="26" spans="1:17" ht="15.75" thickBot="1" x14ac:dyDescent="0.3">
      <c r="A26" s="38"/>
      <c r="B26" s="16" t="s">
        <v>16</v>
      </c>
      <c r="C26" s="5" t="s">
        <v>5</v>
      </c>
      <c r="D26" s="27"/>
      <c r="F26" s="24" t="s">
        <v>61</v>
      </c>
      <c r="G26" s="25">
        <v>5</v>
      </c>
      <c r="H26" s="19">
        <v>17</v>
      </c>
      <c r="I26" s="27"/>
      <c r="K26" s="34" t="s">
        <v>42</v>
      </c>
      <c r="L26" s="36">
        <f>MEDIAN(L4:L25)</f>
        <v>25</v>
      </c>
      <c r="Q26" s="27"/>
    </row>
    <row r="27" spans="1:17" ht="15.75" thickBot="1" x14ac:dyDescent="0.3">
      <c r="A27" s="38"/>
      <c r="B27" s="10" t="s">
        <v>6</v>
      </c>
      <c r="C27" s="17">
        <v>22</v>
      </c>
      <c r="D27" s="27"/>
      <c r="I27" s="27"/>
      <c r="K27" s="35" t="s">
        <v>43</v>
      </c>
      <c r="L27" s="37">
        <f>MODE(L4:L25)</f>
        <v>26</v>
      </c>
      <c r="Q27" s="27"/>
    </row>
    <row r="28" spans="1:17" ht="15.75" thickBot="1" x14ac:dyDescent="0.3">
      <c r="A28" s="38"/>
      <c r="B28" s="11" t="s">
        <v>7</v>
      </c>
      <c r="C28" s="18">
        <v>13</v>
      </c>
      <c r="D28" s="27"/>
      <c r="F28" s="42" t="s">
        <v>62</v>
      </c>
      <c r="G28" s="42"/>
      <c r="I28" s="27"/>
      <c r="K28" s="35" t="s">
        <v>44</v>
      </c>
      <c r="L28" s="37">
        <f>AVERAGE(L4:L25)</f>
        <v>24.5</v>
      </c>
      <c r="Q28" s="27"/>
    </row>
    <row r="29" spans="1:17" ht="15.75" thickBot="1" x14ac:dyDescent="0.3">
      <c r="A29" s="38"/>
      <c r="B29" s="11" t="s">
        <v>8</v>
      </c>
      <c r="C29" s="18">
        <v>5</v>
      </c>
      <c r="D29" s="27"/>
      <c r="F29" s="16" t="s">
        <v>62</v>
      </c>
      <c r="G29" s="5" t="s">
        <v>63</v>
      </c>
      <c r="I29" s="27"/>
      <c r="K29" s="35" t="s">
        <v>45</v>
      </c>
      <c r="L29" s="37">
        <f>MAX(L4:L25)</f>
        <v>32</v>
      </c>
      <c r="Q29" s="27"/>
    </row>
    <row r="30" spans="1:17" ht="15.75" thickBot="1" x14ac:dyDescent="0.3">
      <c r="A30" s="38"/>
      <c r="B30" s="11" t="s">
        <v>9</v>
      </c>
      <c r="C30" s="18">
        <v>3</v>
      </c>
      <c r="D30" s="27"/>
      <c r="F30" s="10" t="s">
        <v>12</v>
      </c>
      <c r="G30" s="17">
        <v>13</v>
      </c>
      <c r="I30" s="27"/>
      <c r="K30" s="35" t="s">
        <v>46</v>
      </c>
      <c r="L30" s="37">
        <f>MIN(L4:L25)</f>
        <v>18</v>
      </c>
      <c r="Q30" s="27"/>
    </row>
    <row r="31" spans="1:17" ht="15.75" thickBot="1" x14ac:dyDescent="0.3">
      <c r="A31" s="38"/>
      <c r="B31" s="11" t="s">
        <v>10</v>
      </c>
      <c r="C31" s="18">
        <v>2</v>
      </c>
      <c r="D31" s="27"/>
      <c r="F31" s="11" t="s">
        <v>13</v>
      </c>
      <c r="G31" s="18">
        <v>5</v>
      </c>
      <c r="I31" s="27"/>
      <c r="K31" s="35" t="s">
        <v>47</v>
      </c>
      <c r="L31" s="37">
        <f>FREQUENCY(L4:L25,Q3:Q8)</f>
        <v>3</v>
      </c>
      <c r="Q31" s="27"/>
    </row>
    <row r="32" spans="1:17" ht="15.75" thickBot="1" x14ac:dyDescent="0.3">
      <c r="A32" s="38"/>
      <c r="B32" s="12" t="s">
        <v>11</v>
      </c>
      <c r="C32" s="19">
        <v>1</v>
      </c>
      <c r="D32" s="27"/>
      <c r="F32" s="11" t="s">
        <v>14</v>
      </c>
      <c r="G32" s="18">
        <v>3</v>
      </c>
      <c r="I32" s="27"/>
      <c r="Q32" s="27"/>
    </row>
    <row r="33" spans="1:17" ht="15.75" thickBot="1" x14ac:dyDescent="0.3">
      <c r="A33" s="39"/>
      <c r="D33" s="27"/>
      <c r="F33" s="12" t="s">
        <v>15</v>
      </c>
      <c r="G33" s="19">
        <v>1</v>
      </c>
      <c r="I33" s="27"/>
      <c r="M33" s="40"/>
      <c r="Q33" s="27"/>
    </row>
    <row r="34" spans="1:17" ht="15.75" customHeight="1" thickTop="1" x14ac:dyDescent="0.25">
      <c r="A34" s="46" t="s">
        <v>39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8"/>
    </row>
    <row r="35" spans="1:17" ht="15.75" thickBot="1" x14ac:dyDescent="0.3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1"/>
    </row>
    <row r="36" spans="1:17" ht="15.75" customHeight="1" thickTop="1" thickBot="1" x14ac:dyDescent="0.35">
      <c r="A36" s="52" t="s">
        <v>40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4"/>
    </row>
    <row r="37" spans="1:17" ht="15.75" thickTop="1" x14ac:dyDescent="0.25"/>
  </sheetData>
  <mergeCells count="17">
    <mergeCell ref="F10:G10"/>
    <mergeCell ref="F16:H16"/>
    <mergeCell ref="N2:O2"/>
    <mergeCell ref="N7:O7"/>
    <mergeCell ref="A34:Q35"/>
    <mergeCell ref="A36:Q36"/>
    <mergeCell ref="N3:O3"/>
    <mergeCell ref="N4:O4"/>
    <mergeCell ref="N5:O5"/>
    <mergeCell ref="N6:O6"/>
    <mergeCell ref="B8:D8"/>
    <mergeCell ref="B2:C2"/>
    <mergeCell ref="B25:C25"/>
    <mergeCell ref="B16:C16"/>
    <mergeCell ref="F28:G28"/>
    <mergeCell ref="K2:L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A1E-7EA9-49DE-96BD-024A2E13C19B}">
  <dimension ref="A1"/>
  <sheetViews>
    <sheetView showGridLines="0" workbookViewId="0">
      <selection activeCell="H11" sqref="H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Stanimir Removic</dc:creator>
  <cp:lastModifiedBy>Srdjan</cp:lastModifiedBy>
  <dcterms:created xsi:type="dcterms:W3CDTF">2021-05-26T15:40:55Z</dcterms:created>
  <dcterms:modified xsi:type="dcterms:W3CDTF">2023-05-03T16:47:59Z</dcterms:modified>
</cp:coreProperties>
</file>