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150CF73-E8C9-4F7B-AACE-526B490874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+sn+kxGoBV/HdDKw7+anqMExIiqd9uFJ70JjYERdZ9k="/>
    </ext>
  </extLst>
</workbook>
</file>

<file path=xl/calcChain.xml><?xml version="1.0" encoding="utf-8"?>
<calcChain xmlns="http://schemas.openxmlformats.org/spreadsheetml/2006/main">
  <c r="O111" i="1" l="1"/>
  <c r="L111" i="1"/>
  <c r="K111" i="1"/>
  <c r="O110" i="1"/>
  <c r="L110" i="1"/>
  <c r="K110" i="1"/>
  <c r="L109" i="1"/>
  <c r="O109" i="1" s="1"/>
  <c r="K109" i="1"/>
  <c r="L108" i="1"/>
  <c r="O108" i="1" s="1"/>
  <c r="K108" i="1"/>
  <c r="K112" i="1" s="1"/>
  <c r="O107" i="1"/>
  <c r="L107" i="1"/>
  <c r="K107" i="1"/>
  <c r="L106" i="1"/>
  <c r="O106" i="1" s="1"/>
  <c r="K106" i="1"/>
  <c r="L105" i="1"/>
  <c r="O105" i="1" s="1"/>
  <c r="K105" i="1"/>
  <c r="L104" i="1"/>
  <c r="O104" i="1" s="1"/>
  <c r="K104" i="1"/>
  <c r="L103" i="1"/>
  <c r="O103" i="1" s="1"/>
  <c r="K103" i="1"/>
  <c r="L102" i="1"/>
  <c r="O102" i="1" s="1"/>
  <c r="K102" i="1"/>
  <c r="O101" i="1"/>
  <c r="L101" i="1"/>
  <c r="K101" i="1"/>
  <c r="L100" i="1"/>
  <c r="O100" i="1" s="1"/>
  <c r="K100" i="1"/>
  <c r="L99" i="1"/>
  <c r="O99" i="1" s="1"/>
  <c r="K99" i="1"/>
  <c r="L98" i="1"/>
  <c r="O98" i="1" s="1"/>
  <c r="K98" i="1"/>
  <c r="L97" i="1"/>
  <c r="O97" i="1" s="1"/>
  <c r="K97" i="1"/>
  <c r="L96" i="1"/>
  <c r="O96" i="1" s="1"/>
  <c r="K96" i="1"/>
  <c r="O95" i="1"/>
  <c r="L95" i="1"/>
  <c r="K95" i="1"/>
  <c r="O94" i="1"/>
  <c r="L94" i="1"/>
  <c r="K94" i="1"/>
  <c r="L93" i="1"/>
  <c r="O93" i="1" s="1"/>
  <c r="K93" i="1"/>
  <c r="L92" i="1"/>
  <c r="O92" i="1" s="1"/>
  <c r="K92" i="1"/>
  <c r="L91" i="1"/>
  <c r="O91" i="1" s="1"/>
  <c r="K91" i="1"/>
  <c r="L90" i="1"/>
  <c r="O90" i="1" s="1"/>
  <c r="K90" i="1"/>
  <c r="L89" i="1"/>
  <c r="O89" i="1" s="1"/>
  <c r="K89" i="1"/>
  <c r="L88" i="1"/>
  <c r="O88" i="1" s="1"/>
  <c r="K88" i="1"/>
  <c r="L87" i="1"/>
  <c r="O87" i="1" s="1"/>
  <c r="K87" i="1"/>
  <c r="L86" i="1"/>
  <c r="O86" i="1" s="1"/>
  <c r="K86" i="1"/>
  <c r="O85" i="1"/>
  <c r="L85" i="1"/>
  <c r="K85" i="1"/>
  <c r="L84" i="1"/>
  <c r="O84" i="1" s="1"/>
  <c r="K84" i="1"/>
  <c r="L83" i="1"/>
  <c r="O83" i="1" s="1"/>
  <c r="K83" i="1"/>
  <c r="L82" i="1"/>
  <c r="O82" i="1" s="1"/>
  <c r="K82" i="1"/>
  <c r="L81" i="1"/>
  <c r="O81" i="1" s="1"/>
  <c r="K81" i="1"/>
  <c r="L80" i="1"/>
  <c r="O80" i="1" s="1"/>
  <c r="K80" i="1"/>
  <c r="O79" i="1"/>
  <c r="L79" i="1"/>
  <c r="K79" i="1"/>
  <c r="O78" i="1"/>
  <c r="L78" i="1"/>
  <c r="K78" i="1"/>
  <c r="L77" i="1"/>
  <c r="O77" i="1" s="1"/>
  <c r="K77" i="1"/>
  <c r="L76" i="1"/>
  <c r="O76" i="1" s="1"/>
  <c r="K76" i="1"/>
  <c r="L75" i="1"/>
  <c r="O75" i="1" s="1"/>
  <c r="K75" i="1"/>
  <c r="L74" i="1"/>
  <c r="O74" i="1" s="1"/>
  <c r="K74" i="1"/>
  <c r="L73" i="1"/>
  <c r="O73" i="1" s="1"/>
  <c r="K73" i="1"/>
  <c r="L72" i="1"/>
  <c r="O72" i="1" s="1"/>
  <c r="K72" i="1"/>
  <c r="L71" i="1"/>
  <c r="O71" i="1" s="1"/>
  <c r="K71" i="1"/>
  <c r="L70" i="1"/>
  <c r="O70" i="1" s="1"/>
  <c r="K70" i="1"/>
  <c r="O69" i="1"/>
  <c r="L69" i="1"/>
  <c r="K69" i="1"/>
  <c r="L68" i="1"/>
  <c r="O68" i="1" s="1"/>
  <c r="K68" i="1"/>
  <c r="L67" i="1"/>
  <c r="O67" i="1" s="1"/>
  <c r="K67" i="1"/>
  <c r="L66" i="1"/>
  <c r="O66" i="1" s="1"/>
  <c r="K66" i="1"/>
  <c r="L65" i="1"/>
  <c r="O65" i="1" s="1"/>
  <c r="K65" i="1"/>
  <c r="L64" i="1"/>
  <c r="O64" i="1" s="1"/>
  <c r="K64" i="1"/>
  <c r="O63" i="1"/>
  <c r="L63" i="1"/>
  <c r="K63" i="1"/>
  <c r="O62" i="1"/>
  <c r="L62" i="1"/>
  <c r="K62" i="1"/>
  <c r="L61" i="1"/>
  <c r="O61" i="1" s="1"/>
  <c r="K61" i="1"/>
  <c r="L60" i="1"/>
  <c r="O60" i="1" s="1"/>
  <c r="K60" i="1"/>
  <c r="L59" i="1"/>
  <c r="O59" i="1" s="1"/>
  <c r="K59" i="1"/>
  <c r="L58" i="1"/>
  <c r="O58" i="1" s="1"/>
  <c r="K58" i="1"/>
  <c r="L57" i="1"/>
  <c r="O57" i="1" s="1"/>
  <c r="K57" i="1"/>
  <c r="L56" i="1"/>
  <c r="O56" i="1" s="1"/>
  <c r="K56" i="1"/>
  <c r="L55" i="1"/>
  <c r="O55" i="1" s="1"/>
  <c r="K55" i="1"/>
  <c r="L54" i="1"/>
  <c r="O54" i="1" s="1"/>
  <c r="K54" i="1"/>
  <c r="O53" i="1"/>
  <c r="L53" i="1"/>
  <c r="K53" i="1"/>
  <c r="L52" i="1"/>
  <c r="O52" i="1" s="1"/>
  <c r="K52" i="1"/>
  <c r="L51" i="1"/>
  <c r="O51" i="1" s="1"/>
  <c r="K51" i="1"/>
  <c r="L50" i="1"/>
  <c r="O50" i="1" s="1"/>
  <c r="K50" i="1"/>
  <c r="L49" i="1"/>
  <c r="O49" i="1" s="1"/>
  <c r="K49" i="1"/>
  <c r="L48" i="1"/>
  <c r="O48" i="1" s="1"/>
  <c r="K48" i="1"/>
  <c r="O47" i="1"/>
  <c r="L47" i="1"/>
  <c r="K47" i="1"/>
  <c r="O46" i="1"/>
  <c r="L46" i="1"/>
  <c r="K46" i="1"/>
  <c r="L45" i="1"/>
  <c r="O45" i="1" s="1"/>
  <c r="K45" i="1"/>
  <c r="L44" i="1"/>
  <c r="O44" i="1" s="1"/>
  <c r="K44" i="1"/>
  <c r="L43" i="1"/>
  <c r="O43" i="1" s="1"/>
  <c r="K43" i="1"/>
  <c r="L42" i="1"/>
  <c r="O42" i="1" s="1"/>
  <c r="K42" i="1"/>
  <c r="L41" i="1"/>
  <c r="O41" i="1" s="1"/>
  <c r="K41" i="1"/>
  <c r="L40" i="1"/>
  <c r="O40" i="1" s="1"/>
  <c r="K40" i="1"/>
  <c r="L39" i="1"/>
  <c r="O39" i="1" s="1"/>
  <c r="K39" i="1"/>
  <c r="L38" i="1"/>
  <c r="O38" i="1" s="1"/>
  <c r="K38" i="1"/>
  <c r="O37" i="1"/>
  <c r="L37" i="1"/>
  <c r="K37" i="1"/>
  <c r="L36" i="1"/>
  <c r="O36" i="1" s="1"/>
  <c r="K36" i="1"/>
  <c r="L35" i="1"/>
  <c r="O35" i="1" s="1"/>
  <c r="K35" i="1"/>
  <c r="L34" i="1"/>
  <c r="O34" i="1" s="1"/>
  <c r="K34" i="1"/>
  <c r="L33" i="1"/>
  <c r="O33" i="1" s="1"/>
  <c r="K33" i="1"/>
  <c r="L32" i="1"/>
  <c r="O32" i="1" s="1"/>
  <c r="K32" i="1"/>
  <c r="O31" i="1"/>
  <c r="L31" i="1"/>
  <c r="K31" i="1"/>
  <c r="O30" i="1"/>
  <c r="L30" i="1"/>
  <c r="K30" i="1"/>
  <c r="L29" i="1"/>
  <c r="O29" i="1" s="1"/>
  <c r="K29" i="1"/>
  <c r="L28" i="1"/>
  <c r="O28" i="1" s="1"/>
  <c r="K28" i="1"/>
  <c r="L27" i="1"/>
  <c r="O27" i="1" s="1"/>
  <c r="K27" i="1"/>
  <c r="L26" i="1"/>
  <c r="O26" i="1" s="1"/>
  <c r="K26" i="1"/>
  <c r="L25" i="1"/>
  <c r="O25" i="1" s="1"/>
  <c r="K25" i="1"/>
  <c r="L24" i="1"/>
  <c r="O24" i="1" s="1"/>
  <c r="K24" i="1"/>
  <c r="L23" i="1"/>
  <c r="O23" i="1" s="1"/>
  <c r="K23" i="1"/>
  <c r="L22" i="1"/>
  <c r="O22" i="1" s="1"/>
  <c r="K22" i="1"/>
  <c r="O21" i="1"/>
  <c r="L21" i="1"/>
  <c r="K21" i="1"/>
  <c r="L20" i="1"/>
  <c r="O20" i="1" s="1"/>
  <c r="K20" i="1"/>
  <c r="L19" i="1"/>
  <c r="O19" i="1" s="1"/>
  <c r="K19" i="1"/>
  <c r="R18" i="1"/>
  <c r="L18" i="1"/>
  <c r="O18" i="1" s="1"/>
  <c r="K18" i="1"/>
  <c r="L17" i="1"/>
  <c r="O17" i="1" s="1"/>
  <c r="K17" i="1"/>
  <c r="O16" i="1"/>
  <c r="L16" i="1"/>
  <c r="K16" i="1"/>
  <c r="L15" i="1"/>
  <c r="O15" i="1" s="1"/>
  <c r="K15" i="1"/>
  <c r="L14" i="1"/>
  <c r="O14" i="1" s="1"/>
  <c r="K14" i="1"/>
  <c r="L13" i="1"/>
  <c r="O13" i="1" s="1"/>
  <c r="K13" i="1"/>
  <c r="R12" i="1"/>
  <c r="L12" i="1"/>
  <c r="O12" i="1" s="1"/>
  <c r="K12" i="1"/>
  <c r="O11" i="1"/>
  <c r="L11" i="1"/>
  <c r="K11" i="1"/>
  <c r="L10" i="1"/>
  <c r="O10" i="1" s="1"/>
  <c r="K10" i="1"/>
  <c r="L9" i="1"/>
  <c r="O9" i="1" s="1"/>
  <c r="K9" i="1"/>
  <c r="L8" i="1"/>
  <c r="O8" i="1" s="1"/>
  <c r="K8" i="1"/>
  <c r="L7" i="1"/>
  <c r="O7" i="1" s="1"/>
  <c r="K7" i="1"/>
  <c r="R6" i="1"/>
  <c r="O6" i="1"/>
  <c r="L6" i="1"/>
  <c r="K6" i="1"/>
  <c r="L5" i="1"/>
  <c r="O5" i="1" s="1"/>
  <c r="K5" i="1"/>
</calcChain>
</file>

<file path=xl/sharedStrings.xml><?xml version="1.0" encoding="utf-8"?>
<sst xmlns="http://schemas.openxmlformats.org/spreadsheetml/2006/main" count="170" uniqueCount="145">
  <si>
    <r>
      <rPr>
        <sz val="11"/>
        <color rgb="FFEA9999"/>
        <rFont val="Calibri"/>
      </rPr>
      <t xml:space="preserve">RED </t>
    </r>
    <r>
      <rPr>
        <sz val="11"/>
        <color rgb="FF000000"/>
        <rFont val="Calibri"/>
      </rPr>
      <t>= NERF</t>
    </r>
  </si>
  <si>
    <r>
      <rPr>
        <sz val="11"/>
        <color rgb="FFB7E1CD"/>
        <rFont val="Calibri"/>
      </rPr>
      <t>Green</t>
    </r>
    <r>
      <rPr>
        <sz val="11"/>
        <color theme="1"/>
        <rFont val="Calibri"/>
      </rPr>
      <t xml:space="preserve"> = BUFF</t>
    </r>
  </si>
  <si>
    <t>ID</t>
  </si>
  <si>
    <t>Name</t>
  </si>
  <si>
    <t>Auto-Attack Retail</t>
  </si>
  <si>
    <t>Auto-Attack FS</t>
  </si>
  <si>
    <t>HP Retail</t>
  </si>
  <si>
    <t>HP FS</t>
  </si>
  <si>
    <t>Ability 1</t>
  </si>
  <si>
    <t>Ability 2</t>
  </si>
  <si>
    <t>Ability 3</t>
  </si>
  <si>
    <t>HP% Diff mod</t>
  </si>
  <si>
    <t>M0</t>
  </si>
  <si>
    <t>Attumen the Huntsman</t>
  </si>
  <si>
    <t>HP Calculator</t>
  </si>
  <si>
    <t>Result</t>
  </si>
  <si>
    <t>M20</t>
  </si>
  <si>
    <t>Coggleston</t>
  </si>
  <si>
    <t>Base HP</t>
  </si>
  <si>
    <t>Elfyra</t>
  </si>
  <si>
    <t>Patch Scalar</t>
  </si>
  <si>
    <t>Galindre</t>
  </si>
  <si>
    <t>M+ Scalar</t>
  </si>
  <si>
    <t>Maiden of Virtue</t>
  </si>
  <si>
    <t>Affix</t>
  </si>
  <si>
    <t>Mana Devourer</t>
  </si>
  <si>
    <t>Midnight</t>
  </si>
  <si>
    <t>Pure HP Mod Calculate</t>
  </si>
  <si>
    <t>Moroes</t>
  </si>
  <si>
    <t>Retail HP</t>
  </si>
  <si>
    <t>Mrs. Cauldrons</t>
  </si>
  <si>
    <t>Pure HP Value</t>
  </si>
  <si>
    <t>Mrrgria</t>
  </si>
  <si>
    <t>Nightbane</t>
  </si>
  <si>
    <t>Shade of Medivh</t>
  </si>
  <si>
    <t>Toe Knee</t>
  </si>
  <si>
    <t>Retail Reverse</t>
  </si>
  <si>
    <t>Viz'aduum the Watcher</t>
  </si>
  <si>
    <t>Abstract Nullifier</t>
  </si>
  <si>
    <t>Ancient Core Hound</t>
  </si>
  <si>
    <t>Ancient Kodo</t>
  </si>
  <si>
    <t>Data taken from +20</t>
  </si>
  <si>
    <t>Ancient Tome</t>
  </si>
  <si>
    <t>Anduin Lothar</t>
  </si>
  <si>
    <t>Arcane Warden</t>
  </si>
  <si>
    <t>No Entry</t>
  </si>
  <si>
    <t>Arcanid</t>
  </si>
  <si>
    <t>Archmage Khadgar</t>
  </si>
  <si>
    <t>Archmage Xylem</t>
  </si>
  <si>
    <t>Aron Gillwort</t>
  </si>
  <si>
    <t>M0 Value</t>
  </si>
  <si>
    <t>Babblet</t>
  </si>
  <si>
    <t>manafang 12m</t>
  </si>
  <si>
    <t>m21</t>
  </si>
  <si>
    <t>Babby Yikes</t>
  </si>
  <si>
    <t>Nal tira 501 vs 444,325,583.448</t>
  </si>
  <si>
    <t>Backup Singer</t>
  </si>
  <si>
    <t>Coen first 89,170,945.0863</t>
  </si>
  <si>
    <t>Baron Rafe Dreuger</t>
  </si>
  <si>
    <t>Coen First 89177072</t>
  </si>
  <si>
    <t>Baroness Dorothea Millstipe</t>
  </si>
  <si>
    <t>Ful Laser 7 343 998</t>
  </si>
  <si>
    <t>Bishop</t>
  </si>
  <si>
    <t>ful lasher rom 7 955 977</t>
  </si>
  <si>
    <t>Mephistr 581 704 320</t>
  </si>
  <si>
    <t>Coldmist Stalker</t>
  </si>
  <si>
    <t>Coldmist Widow</t>
  </si>
  <si>
    <t>COS Tali 423379 136</t>
  </si>
  <si>
    <t>Damaged Golem</t>
  </si>
  <si>
    <t>Dorothee</t>
  </si>
  <si>
    <t>Egona Spangly</t>
  </si>
  <si>
    <t>Erudite Slayer</t>
  </si>
  <si>
    <t>Fel Bat</t>
  </si>
  <si>
    <t>Felguard Sentry</t>
  </si>
  <si>
    <t>Figero</t>
  </si>
  <si>
    <t>Flamewaker Centurion</t>
  </si>
  <si>
    <t>Flying Tome</t>
  </si>
  <si>
    <t>Forlorn Spirit</t>
  </si>
  <si>
    <t>Gang Ruffian</t>
  </si>
  <si>
    <t>Ghostly Baker</t>
  </si>
  <si>
    <t>Ghostly Chef</t>
  </si>
  <si>
    <t>Ghostly Philanthropist</t>
  </si>
  <si>
    <t>Spawned Underground</t>
  </si>
  <si>
    <t>Ghostly Steward</t>
  </si>
  <si>
    <t>Ghostly Understudy</t>
  </si>
  <si>
    <t>Gillian Voltzman</t>
  </si>
  <si>
    <t>Gleeful Immolator</t>
  </si>
  <si>
    <t>Grandmother</t>
  </si>
  <si>
    <t>Guardian's Image</t>
  </si>
  <si>
    <t>Infused Pyromancer</t>
  </si>
  <si>
    <t>King</t>
  </si>
  <si>
    <t>Knight</t>
  </si>
  <si>
    <t>Lady Catriona Von'Indi</t>
  </si>
  <si>
    <t>Lady Keira Berrybuck</t>
  </si>
  <si>
    <t>Lord Crispin Ference</t>
  </si>
  <si>
    <t>Lord Robin Daris</t>
  </si>
  <si>
    <t>Luminore</t>
  </si>
  <si>
    <t>Mana Confluence</t>
  </si>
  <si>
    <t>Mana-Gorged Wyrm</t>
  </si>
  <si>
    <t>Phantom Crew</t>
  </si>
  <si>
    <t>Phantom Guardsman</t>
  </si>
  <si>
    <t>Phantom Guest</t>
  </si>
  <si>
    <t>Phantom Hound</t>
  </si>
  <si>
    <t>Queen</t>
  </si>
  <si>
    <t>Raest Magespear</t>
  </si>
  <si>
    <t>Rat</t>
  </si>
  <si>
    <t>Reformed Bachelor</t>
  </si>
  <si>
    <t>Reformed Maiden</t>
  </si>
  <si>
    <t>Restless Bones</t>
  </si>
  <si>
    <t>Rook</t>
  </si>
  <si>
    <t>Shoreline Tidespeaker</t>
  </si>
  <si>
    <t>Shrieking Terror</t>
  </si>
  <si>
    <t>Silver Forks</t>
  </si>
  <si>
    <t>Skeletal Hound</t>
  </si>
  <si>
    <t>Skeletal Usher</t>
  </si>
  <si>
    <t>Skeletal Waiter</t>
  </si>
  <si>
    <t>Spectral Apprentice</t>
  </si>
  <si>
    <t>Spectral Attendant</t>
  </si>
  <si>
    <t>Spectral Charger</t>
  </si>
  <si>
    <t>Spectral Journeyman</t>
  </si>
  <si>
    <t>Spectral Patron</t>
  </si>
  <si>
    <t>Spectral Retainer</t>
  </si>
  <si>
    <t>Spectral Sentry</t>
  </si>
  <si>
    <t>Spectral Stable Hand</t>
  </si>
  <si>
    <t>Spectral Valet</t>
  </si>
  <si>
    <t>Spider</t>
  </si>
  <si>
    <t>Strawman</t>
  </si>
  <si>
    <t>The Big Bad Wolf</t>
  </si>
  <si>
    <t>The Crone</t>
  </si>
  <si>
    <t>The Curator</t>
  </si>
  <si>
    <t>Tinhead</t>
  </si>
  <si>
    <t>Tito</t>
  </si>
  <si>
    <t>Unbound Pyrelord</t>
  </si>
  <si>
    <t>Undying Servant</t>
  </si>
  <si>
    <t>Virtuous Lady</t>
  </si>
  <si>
    <t>Volatile Energy</t>
  </si>
  <si>
    <t>Wholesome Host</t>
  </si>
  <si>
    <t>Wholesome Hostess</t>
  </si>
  <si>
    <t>Winged Assistant</t>
  </si>
  <si>
    <t>Wrathguard Flamebringer</t>
  </si>
  <si>
    <t>Average Diff</t>
  </si>
  <si>
    <t>Spectral retainer</t>
  </si>
  <si>
    <t>q</t>
  </si>
  <si>
    <t>LEVEL</t>
  </si>
  <si>
    <t>Scalar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</si>
</sst>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2" x14ac:knownFonts="1">
    <font>
      <sz val="11"/>
      <color theme="1"/>
      <name val="Calibri"/>
      <scheme val="minor"/>
    </font>
    <font>
      <sz val="11"/>
      <color rgb="FFEA9999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color theme="1"/>
      <name val="Calibri"/>
    </font>
    <font>
      <sz val="11"/>
      <color theme="1"/>
      <name val="Calibri"/>
    </font>
    <font>
      <sz val="11"/>
      <color rgb="FF3266D5"/>
      <name val="Inconsolata"/>
    </font>
    <font>
      <b/>
      <sz val="10"/>
      <color theme="1"/>
      <name val="Calibri"/>
    </font>
    <font>
      <sz val="11"/>
      <color rgb="FFEA9999"/>
      <name val="Calibri"/>
    </font>
    <font>
      <sz val="11"/>
      <color rgb="FF000000"/>
      <name val="Calibri"/>
    </font>
    <font>
      <sz val="11"/>
      <color rgb="FFB7E1C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164" fontId="6" fillId="0" borderId="3" xfId="0" applyNumberFormat="1" applyFont="1" applyBorder="1"/>
    <xf numFmtId="1" fontId="6" fillId="0" borderId="3" xfId="0" applyNumberFormat="1" applyFont="1" applyBorder="1"/>
    <xf numFmtId="4" fontId="6" fillId="0" borderId="0" xfId="0" applyNumberFormat="1" applyFont="1"/>
    <xf numFmtId="165" fontId="6" fillId="0" borderId="0" xfId="0" applyNumberFormat="1" applyFont="1"/>
    <xf numFmtId="4" fontId="2" fillId="0" borderId="0" xfId="0" applyNumberFormat="1" applyFont="1"/>
    <xf numFmtId="0" fontId="7" fillId="2" borderId="0" xfId="0" applyFont="1" applyFill="1"/>
    <xf numFmtId="4" fontId="8" fillId="0" borderId="3" xfId="0" applyNumberFormat="1" applyFont="1" applyBorder="1" applyAlignment="1">
      <alignment horizontal="center"/>
    </xf>
    <xf numFmtId="164" fontId="2" fillId="0" borderId="0" xfId="0" applyNumberFormat="1" applyFont="1"/>
    <xf numFmtId="0" fontId="5" fillId="0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6"/>
  <sheetViews>
    <sheetView tabSelected="1" topLeftCell="A25" workbookViewId="0">
      <selection activeCell="H18" sqref="H18"/>
    </sheetView>
  </sheetViews>
  <sheetFormatPr defaultColWidth="14.42578125" defaultRowHeight="15" customHeight="1" x14ac:dyDescent="0.25"/>
  <cols>
    <col min="1" max="1" width="20.28515625" customWidth="1"/>
    <col min="2" max="3" width="24" customWidth="1"/>
    <col min="4" max="4" width="21" customWidth="1"/>
    <col min="5" max="5" width="22.42578125" customWidth="1"/>
    <col min="6" max="6" width="16.140625" customWidth="1"/>
    <col min="7" max="7" width="15.7109375" customWidth="1"/>
    <col min="8" max="8" width="12.140625" customWidth="1"/>
    <col min="9" max="9" width="16" customWidth="1"/>
    <col min="10" max="10" width="13.7109375" customWidth="1"/>
    <col min="11" max="11" width="16.7109375" customWidth="1"/>
    <col min="12" max="12" width="14.42578125" customWidth="1"/>
    <col min="13" max="13" width="13.28515625" customWidth="1"/>
    <col min="14" max="14" width="8.7109375" customWidth="1"/>
    <col min="15" max="15" width="124.140625" customWidth="1"/>
    <col min="16" max="16" width="21.28515625" customWidth="1"/>
    <col min="17" max="17" width="37" customWidth="1"/>
    <col min="18" max="18" width="14.42578125" customWidth="1"/>
    <col min="19" max="19" width="18.42578125" customWidth="1"/>
    <col min="20" max="21" width="8.7109375" customWidth="1"/>
    <col min="22" max="22" width="13.28515625" customWidth="1"/>
    <col min="23" max="27" width="8.7109375" customWidth="1"/>
  </cols>
  <sheetData>
    <row r="1" spans="1:18" x14ac:dyDescent="0.25">
      <c r="L1" s="1" t="s">
        <v>0</v>
      </c>
    </row>
    <row r="2" spans="1:18" x14ac:dyDescent="0.25">
      <c r="L2" s="2" t="s">
        <v>1</v>
      </c>
    </row>
    <row r="3" spans="1:18" x14ac:dyDescent="0.25">
      <c r="B3" s="3"/>
      <c r="C3" s="4"/>
      <c r="D3" s="4"/>
      <c r="E3" s="4"/>
      <c r="F3" s="4"/>
      <c r="G3" s="4"/>
      <c r="H3" s="4"/>
      <c r="I3" s="4"/>
      <c r="J3" s="5"/>
    </row>
    <row r="4" spans="1:18" ht="15.75" x14ac:dyDescent="0.25"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6" t="s">
        <v>11</v>
      </c>
      <c r="L4" s="6" t="s">
        <v>12</v>
      </c>
    </row>
    <row r="5" spans="1:18" x14ac:dyDescent="0.25">
      <c r="B5" s="8">
        <v>114262</v>
      </c>
      <c r="C5" s="8" t="s">
        <v>13</v>
      </c>
      <c r="D5" s="8"/>
      <c r="E5" s="8"/>
      <c r="F5" s="9">
        <v>261981776</v>
      </c>
      <c r="G5" s="9">
        <v>365334336</v>
      </c>
      <c r="H5" s="8"/>
      <c r="I5" s="8"/>
      <c r="J5" s="8"/>
      <c r="K5" s="10">
        <f t="shared" ref="K5:K111" si="0">IF(F5 &gt; G5, F5 / G5, G5 / F5)</f>
        <v>1.3945028603821665</v>
      </c>
      <c r="L5" s="11">
        <f>F5/Sheet2!$C$25</f>
        <v>38941921.662733257</v>
      </c>
      <c r="O5" s="2" t="str">
        <f t="shared" ref="O5:O111" si="1">((IF(L5&gt;0, CONCATENATE("INSERT INTO `creature_diff_health` (`Entry`, `DifficultyID`, `Health`, `patch`) VALUES ('",B5,"', '",23,"', '",ROUND(L5,0),"', '",725,"')"), ""
)))</f>
        <v>INSERT INTO `creature_diff_health` (`Entry`, `DifficultyID`, `Health`, `patch`) VALUES ('114262', '23', '38941922', '725')</v>
      </c>
      <c r="Q5" s="2" t="s">
        <v>14</v>
      </c>
      <c r="R5" s="2" t="s">
        <v>15</v>
      </c>
    </row>
    <row r="6" spans="1:18" x14ac:dyDescent="0.25">
      <c r="A6" s="2" t="s">
        <v>16</v>
      </c>
      <c r="B6" s="8">
        <v>114328</v>
      </c>
      <c r="C6" s="8" t="s">
        <v>17</v>
      </c>
      <c r="D6" s="8"/>
      <c r="E6" s="8"/>
      <c r="F6" s="9">
        <v>178677024</v>
      </c>
      <c r="G6" s="9">
        <v>303929632</v>
      </c>
      <c r="H6" s="8"/>
      <c r="I6" s="8"/>
      <c r="J6" s="8"/>
      <c r="K6" s="10">
        <f t="shared" si="0"/>
        <v>1.7010000793386844</v>
      </c>
      <c r="L6" s="11">
        <f>F6/Sheet2!$C$24</f>
        <v>29215121.200351335</v>
      </c>
      <c r="O6" s="2" t="str">
        <f t="shared" si="1"/>
        <v>INSERT INTO `creature_diff_health` (`Entry`, `DifficultyID`, `Health`, `patch`) VALUES ('114328', '23', '29215121', '725')</v>
      </c>
      <c r="P6" s="2" t="s">
        <v>18</v>
      </c>
      <c r="Q6" s="12">
        <v>68839952</v>
      </c>
      <c r="R6" s="12">
        <f>Q6*Q7*Q8*Q9</f>
        <v>509432850.93296266</v>
      </c>
    </row>
    <row r="7" spans="1:18" x14ac:dyDescent="0.25">
      <c r="B7" s="8">
        <v>114284</v>
      </c>
      <c r="C7" s="8" t="s">
        <v>19</v>
      </c>
      <c r="D7" s="8"/>
      <c r="E7" s="8"/>
      <c r="F7" s="9">
        <v>778460096</v>
      </c>
      <c r="G7" s="9">
        <v>1204140160</v>
      </c>
      <c r="H7" s="8"/>
      <c r="I7" s="8"/>
      <c r="J7" s="8"/>
      <c r="K7" s="10">
        <f t="shared" si="0"/>
        <v>1.5468232298447833</v>
      </c>
      <c r="L7" s="11">
        <f>F7/Sheet2!$C$25</f>
        <v>115713132.94706351</v>
      </c>
      <c r="O7" s="2" t="str">
        <f t="shared" si="1"/>
        <v>INSERT INTO `creature_diff_health` (`Entry`, `DifficultyID`, `Health`, `patch`) VALUES ('114284', '23', '115713133', '725')</v>
      </c>
      <c r="P7" s="2" t="s">
        <v>20</v>
      </c>
      <c r="Q7" s="2">
        <v>1</v>
      </c>
    </row>
    <row r="8" spans="1:18" x14ac:dyDescent="0.25">
      <c r="B8" s="8">
        <v>114251</v>
      </c>
      <c r="C8" s="8" t="s">
        <v>21</v>
      </c>
      <c r="D8" s="8"/>
      <c r="E8" s="8"/>
      <c r="F8" s="9">
        <v>778460096</v>
      </c>
      <c r="G8" s="9">
        <v>1204140160</v>
      </c>
      <c r="H8" s="8"/>
      <c r="I8" s="8"/>
      <c r="J8" s="8"/>
      <c r="K8" s="10">
        <f t="shared" si="0"/>
        <v>1.5468232298447833</v>
      </c>
      <c r="L8" s="11">
        <f>F8/Sheet2!$C$25</f>
        <v>115713132.94706351</v>
      </c>
      <c r="O8" s="2" t="str">
        <f t="shared" si="1"/>
        <v>INSERT INTO `creature_diff_health` (`Entry`, `DifficultyID`, `Health`, `patch`) VALUES ('114251', '23', '115713133', '725')</v>
      </c>
      <c r="P8" s="2" t="s">
        <v>22</v>
      </c>
      <c r="Q8" s="2">
        <v>7.4002499439999996</v>
      </c>
    </row>
    <row r="9" spans="1:18" x14ac:dyDescent="0.25">
      <c r="B9" s="8">
        <v>113971</v>
      </c>
      <c r="C9" s="8" t="s">
        <v>23</v>
      </c>
      <c r="D9" s="8"/>
      <c r="E9" s="8"/>
      <c r="F9" s="9">
        <v>598815488</v>
      </c>
      <c r="G9" s="9">
        <v>597924864</v>
      </c>
      <c r="H9" s="8"/>
      <c r="I9" s="8"/>
      <c r="J9" s="8"/>
      <c r="K9" s="10">
        <f t="shared" si="0"/>
        <v>1.0014895249447262</v>
      </c>
      <c r="L9" s="11">
        <f>F9/Sheet2!$C$25</f>
        <v>89010106.657676026</v>
      </c>
      <c r="O9" s="2" t="str">
        <f t="shared" si="1"/>
        <v>INSERT INTO `creature_diff_health` (`Entry`, `DifficultyID`, `Health`, `patch`) VALUES ('113971', '23', '89010107', '725')</v>
      </c>
      <c r="P9" s="2" t="s">
        <v>24</v>
      </c>
      <c r="Q9" s="2">
        <v>1</v>
      </c>
    </row>
    <row r="10" spans="1:18" x14ac:dyDescent="0.25">
      <c r="B10" s="8">
        <v>114252</v>
      </c>
      <c r="C10" s="8" t="s">
        <v>25</v>
      </c>
      <c r="D10" s="8"/>
      <c r="E10" s="8"/>
      <c r="F10" s="9">
        <v>598815488</v>
      </c>
      <c r="G10" s="9">
        <v>582020544</v>
      </c>
      <c r="H10" s="8"/>
      <c r="I10" s="8"/>
      <c r="J10" s="8"/>
      <c r="K10" s="10">
        <f t="shared" si="0"/>
        <v>1.0288562734995141</v>
      </c>
      <c r="L10" s="11">
        <f>F10/Sheet2!$C$25</f>
        <v>89010106.657676026</v>
      </c>
      <c r="O10" s="2" t="str">
        <f t="shared" si="1"/>
        <v>INSERT INTO `creature_diff_health` (`Entry`, `DifficultyID`, `Health`, `patch`) VALUES ('114252', '23', '89010107', '725')</v>
      </c>
    </row>
    <row r="11" spans="1:18" x14ac:dyDescent="0.25">
      <c r="B11" s="8">
        <v>114264</v>
      </c>
      <c r="C11" s="8" t="s">
        <v>26</v>
      </c>
      <c r="D11" s="8"/>
      <c r="E11" s="8"/>
      <c r="F11" s="9">
        <v>183387248</v>
      </c>
      <c r="G11" s="9">
        <v>222172736</v>
      </c>
      <c r="H11" s="8"/>
      <c r="I11" s="8"/>
      <c r="J11" s="8"/>
      <c r="K11" s="10">
        <f t="shared" si="0"/>
        <v>1.2114950108199454</v>
      </c>
      <c r="L11" s="11">
        <f>F11/Sheet2!$C$25</f>
        <v>27259345.877402697</v>
      </c>
      <c r="O11" s="2" t="str">
        <f t="shared" si="1"/>
        <v>INSERT INTO `creature_diff_health` (`Entry`, `DifficultyID`, `Health`, `patch`) VALUES ('114264', '23', '27259346', '725')</v>
      </c>
      <c r="Q11" s="2" t="s">
        <v>27</v>
      </c>
      <c r="R11" s="2" t="s">
        <v>15</v>
      </c>
    </row>
    <row r="12" spans="1:18" x14ac:dyDescent="0.25">
      <c r="B12" s="8">
        <v>114312</v>
      </c>
      <c r="C12" s="8" t="s">
        <v>28</v>
      </c>
      <c r="D12" s="8"/>
      <c r="E12" s="8"/>
      <c r="F12" s="9">
        <v>445368992</v>
      </c>
      <c r="G12" s="9">
        <v>508236896</v>
      </c>
      <c r="H12" s="8"/>
      <c r="I12" s="8"/>
      <c r="J12" s="8"/>
      <c r="K12" s="10">
        <f t="shared" si="0"/>
        <v>1.1411591402393815</v>
      </c>
      <c r="L12" s="11">
        <f>F12/Sheet2!$C$25</f>
        <v>66201262.783539854</v>
      </c>
      <c r="M12" s="12"/>
      <c r="O12" s="2" t="str">
        <f t="shared" si="1"/>
        <v>INSERT INTO `creature_diff_health` (`Entry`, `DifficultyID`, `Health`, `patch`) VALUES ('114312', '23', '66201263', '725')</v>
      </c>
      <c r="P12" s="2" t="s">
        <v>29</v>
      </c>
      <c r="R12" s="13" t="e">
        <f>Q12/Q13</f>
        <v>#DIV/0!</v>
      </c>
    </row>
    <row r="13" spans="1:18" x14ac:dyDescent="0.25">
      <c r="A13" s="2" t="s">
        <v>16</v>
      </c>
      <c r="B13" s="8">
        <v>114522</v>
      </c>
      <c r="C13" s="8" t="s">
        <v>30</v>
      </c>
      <c r="D13" s="8"/>
      <c r="E13" s="8"/>
      <c r="F13" s="9">
        <v>128647440</v>
      </c>
      <c r="G13" s="9">
        <v>257446256</v>
      </c>
      <c r="H13" s="8"/>
      <c r="I13" s="8"/>
      <c r="J13" s="8"/>
      <c r="K13" s="10">
        <f t="shared" si="0"/>
        <v>2.0011766732396694</v>
      </c>
      <c r="L13" s="11">
        <f>F13/Sheet2!$C$24</f>
        <v>21034884.43883488</v>
      </c>
      <c r="O13" s="2" t="str">
        <f t="shared" si="1"/>
        <v>INSERT INTO `creature_diff_health` (`Entry`, `DifficultyID`, `Health`, `patch`) VALUES ('114522', '23', '21034884', '725')</v>
      </c>
      <c r="P13" s="2" t="s">
        <v>31</v>
      </c>
    </row>
    <row r="14" spans="1:18" x14ac:dyDescent="0.25">
      <c r="B14" s="8">
        <v>114260</v>
      </c>
      <c r="C14" s="8" t="s">
        <v>32</v>
      </c>
      <c r="D14" s="8"/>
      <c r="E14" s="8"/>
      <c r="F14" s="9">
        <v>235783616</v>
      </c>
      <c r="G14" s="9">
        <v>317834880</v>
      </c>
      <c r="H14" s="8"/>
      <c r="I14" s="8"/>
      <c r="J14" s="8"/>
      <c r="K14" s="10">
        <f t="shared" si="0"/>
        <v>1.3479939165917278</v>
      </c>
      <c r="L14" s="11">
        <f>F14/Sheet2!$C$25</f>
        <v>35047732.112587787</v>
      </c>
      <c r="O14" s="2" t="str">
        <f t="shared" si="1"/>
        <v>INSERT INTO `creature_diff_health` (`Entry`, `DifficultyID`, `Health`, `patch`) VALUES ('114260', '23', '35047732', '725')</v>
      </c>
    </row>
    <row r="15" spans="1:18" x14ac:dyDescent="0.25">
      <c r="B15" s="8"/>
      <c r="C15" s="8" t="s">
        <v>33</v>
      </c>
      <c r="D15" s="8"/>
      <c r="E15" s="8"/>
      <c r="F15" s="9"/>
      <c r="G15" s="9"/>
      <c r="H15" s="8"/>
      <c r="I15" s="8"/>
      <c r="J15" s="8"/>
      <c r="K15" s="10" t="e">
        <f t="shared" si="0"/>
        <v>#DIV/0!</v>
      </c>
      <c r="L15" s="11">
        <f>F15/Sheet2!$C$25</f>
        <v>0</v>
      </c>
      <c r="O15" s="2" t="str">
        <f t="shared" si="1"/>
        <v/>
      </c>
      <c r="R15" s="2">
        <v>27614470.010000002</v>
      </c>
    </row>
    <row r="16" spans="1:18" x14ac:dyDescent="0.25">
      <c r="B16" s="8">
        <v>114350</v>
      </c>
      <c r="C16" s="8" t="s">
        <v>34</v>
      </c>
      <c r="D16" s="8"/>
      <c r="E16" s="8"/>
      <c r="F16" s="9">
        <v>598815488</v>
      </c>
      <c r="G16" s="9">
        <v>577619328</v>
      </c>
      <c r="H16" s="8"/>
      <c r="I16" s="8"/>
      <c r="J16" s="8"/>
      <c r="K16" s="10">
        <f t="shared" si="0"/>
        <v>1.0366957249740785</v>
      </c>
      <c r="L16" s="11">
        <f>F16/Sheet2!$C$25</f>
        <v>89010106.657676026</v>
      </c>
      <c r="O16" s="2" t="str">
        <f t="shared" si="1"/>
        <v>INSERT INTO `creature_diff_health` (`Entry`, `DifficultyID`, `Health`, `patch`) VALUES ('114350', '23', '89010107', '725')</v>
      </c>
    </row>
    <row r="17" spans="1:19" x14ac:dyDescent="0.25">
      <c r="B17" s="8">
        <v>114261</v>
      </c>
      <c r="C17" s="8" t="s">
        <v>35</v>
      </c>
      <c r="D17" s="8"/>
      <c r="E17" s="8"/>
      <c r="F17" s="9">
        <v>235783616</v>
      </c>
      <c r="G17" s="9">
        <v>317834880</v>
      </c>
      <c r="H17" s="8"/>
      <c r="I17" s="8"/>
      <c r="J17" s="8"/>
      <c r="K17" s="10">
        <f t="shared" si="0"/>
        <v>1.3479939165917278</v>
      </c>
      <c r="L17" s="11">
        <f>F17/Sheet2!$C$25</f>
        <v>35047732.112587787</v>
      </c>
      <c r="O17" s="2" t="str">
        <f t="shared" si="1"/>
        <v>INSERT INTO `creature_diff_health` (`Entry`, `DifficultyID`, `Health`, `patch`) VALUES ('114261', '23', '35047732', '725')</v>
      </c>
      <c r="Q17" s="2" t="s">
        <v>36</v>
      </c>
      <c r="R17" s="2" t="s">
        <v>15</v>
      </c>
    </row>
    <row r="18" spans="1:19" x14ac:dyDescent="0.25">
      <c r="B18" s="8">
        <v>114790</v>
      </c>
      <c r="C18" s="8" t="s">
        <v>37</v>
      </c>
      <c r="D18" s="8"/>
      <c r="E18" s="8"/>
      <c r="F18" s="9">
        <v>658697024</v>
      </c>
      <c r="G18" s="9">
        <v>798009024</v>
      </c>
      <c r="H18" s="8"/>
      <c r="I18" s="8"/>
      <c r="J18" s="8"/>
      <c r="K18" s="10">
        <f t="shared" si="0"/>
        <v>1.2114963252058051</v>
      </c>
      <c r="L18" s="11">
        <f>F18/Sheet2!$C$25</f>
        <v>97911115.420805186</v>
      </c>
      <c r="O18" s="2" t="str">
        <f t="shared" si="1"/>
        <v>INSERT INTO `creature_diff_health` (`Entry`, `DifficultyID`, `Health`, `patch`) VALUES ('114790', '23', '97911115', '725')</v>
      </c>
      <c r="P18" s="2" t="s">
        <v>29</v>
      </c>
      <c r="Q18" s="14">
        <v>916958363</v>
      </c>
      <c r="R18" s="12">
        <f>Q18/Q19/Q20/Q21</f>
        <v>93094746.138062596</v>
      </c>
    </row>
    <row r="19" spans="1:19" x14ac:dyDescent="0.25">
      <c r="B19" s="8">
        <v>115765</v>
      </c>
      <c r="C19" s="18" t="s">
        <v>38</v>
      </c>
      <c r="D19" s="8"/>
      <c r="E19" s="8"/>
      <c r="F19" s="9">
        <v>260481296</v>
      </c>
      <c r="G19" s="9">
        <v>219731456</v>
      </c>
      <c r="H19" s="8"/>
      <c r="I19" s="8"/>
      <c r="J19" s="8"/>
      <c r="K19" s="10">
        <f t="shared" si="0"/>
        <v>1.1854529194035832</v>
      </c>
      <c r="L19" s="11">
        <f>F19/Sheet2!$C$25/Sheet2!$E$7</f>
        <v>32265737.393120665</v>
      </c>
      <c r="O19" s="2" t="str">
        <f t="shared" si="1"/>
        <v>INSERT INTO `creature_diff_health` (`Entry`, `DifficultyID`, `Health`, `patch`) VALUES ('115765', '23', '32265737', '725')</v>
      </c>
      <c r="P19" s="2" t="s">
        <v>20</v>
      </c>
      <c r="Q19" s="2">
        <v>1</v>
      </c>
    </row>
    <row r="20" spans="1:19" x14ac:dyDescent="0.25">
      <c r="B20" s="8"/>
      <c r="C20" s="8" t="s">
        <v>39</v>
      </c>
      <c r="D20" s="8"/>
      <c r="E20" s="8"/>
      <c r="F20" s="9"/>
      <c r="G20" s="9"/>
      <c r="H20" s="8"/>
      <c r="I20" s="8"/>
      <c r="J20" s="8"/>
      <c r="K20" s="10" t="e">
        <f t="shared" si="0"/>
        <v>#DIV/0!</v>
      </c>
      <c r="L20" s="11">
        <f>F20/Sheet2!$C$25/Sheet2!$E$7</f>
        <v>0</v>
      </c>
      <c r="O20" s="2" t="str">
        <f t="shared" si="1"/>
        <v/>
      </c>
      <c r="P20" s="2" t="s">
        <v>22</v>
      </c>
      <c r="Q20" s="2">
        <v>9.8497326760000004</v>
      </c>
    </row>
    <row r="21" spans="1:19" x14ac:dyDescent="0.25">
      <c r="B21" s="8"/>
      <c r="C21" s="8" t="s">
        <v>40</v>
      </c>
      <c r="D21" s="8"/>
      <c r="E21" s="8"/>
      <c r="F21" s="9"/>
      <c r="G21" s="9"/>
      <c r="H21" s="8"/>
      <c r="I21" s="8"/>
      <c r="J21" s="8"/>
      <c r="K21" s="10" t="e">
        <f t="shared" si="0"/>
        <v>#DIV/0!</v>
      </c>
      <c r="L21" s="11">
        <f>F21/Sheet2!$C$25/Sheet2!$E$7</f>
        <v>0</v>
      </c>
      <c r="O21" s="2" t="str">
        <f t="shared" si="1"/>
        <v/>
      </c>
      <c r="P21" s="2" t="s">
        <v>24</v>
      </c>
      <c r="Q21" s="2">
        <v>1</v>
      </c>
    </row>
    <row r="22" spans="1:19" ht="15.75" customHeight="1" x14ac:dyDescent="0.25">
      <c r="A22" s="2" t="s">
        <v>41</v>
      </c>
      <c r="B22" s="8">
        <v>115419</v>
      </c>
      <c r="C22" s="8" t="s">
        <v>42</v>
      </c>
      <c r="D22" s="8"/>
      <c r="E22" s="8"/>
      <c r="F22" s="9">
        <v>98696288</v>
      </c>
      <c r="G22" s="9">
        <v>144323504</v>
      </c>
      <c r="H22" s="8"/>
      <c r="I22" s="8"/>
      <c r="J22" s="8"/>
      <c r="K22" s="10">
        <f t="shared" si="0"/>
        <v>1.4622992102803298</v>
      </c>
      <c r="L22" s="11">
        <f>F22/Sheet2!$C$24/Sheet2!$E$7</f>
        <v>13448026.46041749</v>
      </c>
      <c r="O22" s="2" t="str">
        <f t="shared" si="1"/>
        <v>INSERT INTO `creature_diff_health` (`Entry`, `DifficultyID`, `Health`, `patch`) VALUES ('115419', '23', '13448026', '725')</v>
      </c>
    </row>
    <row r="23" spans="1:19" ht="15.75" customHeight="1" x14ac:dyDescent="0.25">
      <c r="B23" s="8"/>
      <c r="C23" s="8" t="s">
        <v>43</v>
      </c>
      <c r="D23" s="8"/>
      <c r="E23" s="8"/>
      <c r="F23" s="9"/>
      <c r="G23" s="9"/>
      <c r="H23" s="8"/>
      <c r="I23" s="8"/>
      <c r="J23" s="8"/>
      <c r="K23" s="10" t="e">
        <f t="shared" si="0"/>
        <v>#DIV/0!</v>
      </c>
      <c r="L23" s="11">
        <f>F23/Sheet2!$C$25/Sheet2!$E$7</f>
        <v>0</v>
      </c>
      <c r="O23" s="2" t="str">
        <f t="shared" si="1"/>
        <v/>
      </c>
    </row>
    <row r="24" spans="1:19" ht="15.75" customHeight="1" x14ac:dyDescent="0.25">
      <c r="B24" s="8">
        <v>114624</v>
      </c>
      <c r="C24" s="8" t="s">
        <v>44</v>
      </c>
      <c r="D24" s="8"/>
      <c r="E24" s="8"/>
      <c r="F24" s="9">
        <v>141094032</v>
      </c>
      <c r="G24" s="9">
        <v>178531680</v>
      </c>
      <c r="H24" s="8"/>
      <c r="I24" s="8"/>
      <c r="J24" s="8"/>
      <c r="K24" s="10">
        <f t="shared" si="0"/>
        <v>1.2653382816361787</v>
      </c>
      <c r="L24" s="11">
        <f>F24/Sheet2!$C$25/Sheet2!$E$7</f>
        <v>17477274.008374728</v>
      </c>
      <c r="O24" s="2" t="str">
        <f t="shared" si="1"/>
        <v>INSERT INTO `creature_diff_health` (`Entry`, `DifficultyID`, `Health`, `patch`) VALUES ('114624', '23', '17477274', '725')</v>
      </c>
    </row>
    <row r="25" spans="1:19" ht="15.75" customHeight="1" x14ac:dyDescent="0.25">
      <c r="A25" s="2" t="s">
        <v>45</v>
      </c>
      <c r="B25" s="8">
        <v>115020</v>
      </c>
      <c r="C25" s="8" t="s">
        <v>46</v>
      </c>
      <c r="D25" s="8"/>
      <c r="E25" s="8"/>
      <c r="F25" s="9"/>
      <c r="G25" s="9">
        <v>22747339</v>
      </c>
      <c r="H25" s="8"/>
      <c r="I25" s="8"/>
      <c r="J25" s="8"/>
      <c r="K25" s="10" t="e">
        <f t="shared" si="0"/>
        <v>#DIV/0!</v>
      </c>
      <c r="L25" s="11">
        <f>F25/Sheet2!$C$25/Sheet2!$E$7</f>
        <v>0</v>
      </c>
      <c r="O25" s="2" t="str">
        <f t="shared" si="1"/>
        <v/>
      </c>
    </row>
    <row r="26" spans="1:19" ht="15.75" customHeight="1" x14ac:dyDescent="0.25">
      <c r="B26" s="8"/>
      <c r="C26" s="8" t="s">
        <v>47</v>
      </c>
      <c r="D26" s="8"/>
      <c r="E26" s="8"/>
      <c r="F26" s="9"/>
      <c r="G26" s="9"/>
      <c r="H26" s="8"/>
      <c r="I26" s="8"/>
      <c r="J26" s="8"/>
      <c r="K26" s="10" t="e">
        <f t="shared" si="0"/>
        <v>#DIV/0!</v>
      </c>
      <c r="L26" s="11">
        <f>F26/Sheet2!$C$25/Sheet2!$E$7</f>
        <v>0</v>
      </c>
      <c r="O26" s="2" t="str">
        <f t="shared" si="1"/>
        <v/>
      </c>
    </row>
    <row r="27" spans="1:19" ht="15.75" customHeight="1" x14ac:dyDescent="0.25">
      <c r="B27" s="8"/>
      <c r="C27" s="8" t="s">
        <v>48</v>
      </c>
      <c r="D27" s="8"/>
      <c r="E27" s="8"/>
      <c r="F27" s="9"/>
      <c r="G27" s="9"/>
      <c r="H27" s="8"/>
      <c r="I27" s="8"/>
      <c r="J27" s="8"/>
      <c r="K27" s="10" t="e">
        <f t="shared" si="0"/>
        <v>#DIV/0!</v>
      </c>
      <c r="L27" s="11">
        <f>F27/Sheet2!$C$25/Sheet2!$E$7</f>
        <v>0</v>
      </c>
      <c r="O27" s="2" t="str">
        <f t="shared" si="1"/>
        <v/>
      </c>
    </row>
    <row r="28" spans="1:19" ht="15.75" customHeight="1" x14ac:dyDescent="0.25">
      <c r="B28" s="8"/>
      <c r="C28" s="8" t="s">
        <v>48</v>
      </c>
      <c r="D28" s="8"/>
      <c r="E28" s="8"/>
      <c r="F28" s="9"/>
      <c r="G28" s="9"/>
      <c r="H28" s="8"/>
      <c r="I28" s="8"/>
      <c r="J28" s="8"/>
      <c r="K28" s="10" t="e">
        <f t="shared" si="0"/>
        <v>#DIV/0!</v>
      </c>
      <c r="L28" s="11">
        <f>F28/Sheet2!$C$25/Sheet2!$E$7</f>
        <v>0</v>
      </c>
      <c r="O28" s="2" t="str">
        <f t="shared" si="1"/>
        <v/>
      </c>
    </row>
    <row r="29" spans="1:19" ht="15.75" customHeight="1" x14ac:dyDescent="0.25">
      <c r="B29" s="8"/>
      <c r="C29" s="8" t="s">
        <v>49</v>
      </c>
      <c r="D29" s="8"/>
      <c r="E29" s="8"/>
      <c r="F29" s="9"/>
      <c r="G29" s="9"/>
      <c r="H29" s="8"/>
      <c r="I29" s="8"/>
      <c r="J29" s="8"/>
      <c r="K29" s="10" t="e">
        <f t="shared" si="0"/>
        <v>#DIV/0!</v>
      </c>
      <c r="L29" s="11">
        <f>F29/Sheet2!$C$25/Sheet2!$E$7</f>
        <v>0</v>
      </c>
      <c r="O29" s="2" t="str">
        <f t="shared" si="1"/>
        <v/>
      </c>
      <c r="S29" s="2" t="s">
        <v>50</v>
      </c>
    </row>
    <row r="30" spans="1:19" ht="15.75" customHeight="1" x14ac:dyDescent="0.25">
      <c r="A30" s="2" t="s">
        <v>16</v>
      </c>
      <c r="B30" s="8">
        <v>114330</v>
      </c>
      <c r="C30" s="8" t="s">
        <v>51</v>
      </c>
      <c r="D30" s="8"/>
      <c r="E30" s="8"/>
      <c r="F30" s="9">
        <v>107206216</v>
      </c>
      <c r="G30" s="9">
        <v>214538560</v>
      </c>
      <c r="H30" s="8"/>
      <c r="I30" s="8"/>
      <c r="J30" s="8"/>
      <c r="K30" s="10">
        <f t="shared" si="0"/>
        <v>2.0011764989448002</v>
      </c>
      <c r="L30" s="11">
        <f>F30/Sheet2!$C$24</f>
        <v>17529072.981823586</v>
      </c>
      <c r="O30" s="2" t="str">
        <f t="shared" si="1"/>
        <v>INSERT INTO `creature_diff_health` (`Entry`, `DifficultyID`, `Health`, `patch`) VALUES ('114330', '23', '17529073', '725')</v>
      </c>
      <c r="P30" s="2" t="s">
        <v>52</v>
      </c>
      <c r="Q30" s="2">
        <v>98759</v>
      </c>
      <c r="R30" s="2" t="s">
        <v>53</v>
      </c>
    </row>
    <row r="31" spans="1:19" ht="15.75" customHeight="1" x14ac:dyDescent="0.25">
      <c r="B31" s="8"/>
      <c r="C31" s="8" t="s">
        <v>54</v>
      </c>
      <c r="D31" s="8"/>
      <c r="E31" s="8"/>
      <c r="F31" s="9"/>
      <c r="G31" s="9"/>
      <c r="H31" s="8"/>
      <c r="I31" s="8"/>
      <c r="J31" s="8"/>
      <c r="K31" s="10" t="e">
        <f t="shared" si="0"/>
        <v>#DIV/0!</v>
      </c>
      <c r="L31" s="11">
        <f>F31/Sheet2!$C$25/Sheet2!$E$7</f>
        <v>0</v>
      </c>
      <c r="O31" s="2" t="str">
        <f t="shared" si="1"/>
        <v/>
      </c>
      <c r="P31" s="2" t="s">
        <v>55</v>
      </c>
      <c r="Q31" s="2">
        <v>98207</v>
      </c>
      <c r="R31" s="2" t="s">
        <v>53</v>
      </c>
      <c r="S31" s="14">
        <v>66046166.75</v>
      </c>
    </row>
    <row r="32" spans="1:19" ht="15.75" customHeight="1" x14ac:dyDescent="0.25">
      <c r="B32" s="8">
        <v>116549</v>
      </c>
      <c r="C32" s="8" t="s">
        <v>56</v>
      </c>
      <c r="D32" s="8"/>
      <c r="E32" s="8"/>
      <c r="F32" s="9">
        <v>58751956</v>
      </c>
      <c r="G32" s="9">
        <v>74341056</v>
      </c>
      <c r="H32" s="8"/>
      <c r="I32" s="8"/>
      <c r="J32" s="8"/>
      <c r="K32" s="10">
        <f t="shared" si="0"/>
        <v>1.2653375489319878</v>
      </c>
      <c r="L32" s="11">
        <f>F32/Sheet2!$C$25/Sheet2!$E$7</f>
        <v>7277586.5781479375</v>
      </c>
      <c r="O32" s="2" t="str">
        <f t="shared" si="1"/>
        <v>INSERT INTO `creature_diff_health` (`Entry`, `DifficultyID`, `Health`, `patch`) VALUES ('116549', '23', '7277587', '725')</v>
      </c>
      <c r="P32" s="2" t="s">
        <v>57</v>
      </c>
      <c r="Q32" s="2">
        <v>119952</v>
      </c>
      <c r="R32" s="2" t="s">
        <v>53</v>
      </c>
      <c r="S32" s="14">
        <v>11045577.33</v>
      </c>
    </row>
    <row r="33" spans="1:22" ht="15.75" customHeight="1" x14ac:dyDescent="0.25">
      <c r="B33" s="8">
        <v>114318</v>
      </c>
      <c r="C33" s="8" t="s">
        <v>58</v>
      </c>
      <c r="D33" s="8"/>
      <c r="E33" s="8"/>
      <c r="F33" s="9">
        <v>69461548.799999997</v>
      </c>
      <c r="G33" s="9">
        <v>210675936</v>
      </c>
      <c r="H33" s="8"/>
      <c r="I33" s="8"/>
      <c r="J33" s="8"/>
      <c r="K33" s="10">
        <f t="shared" si="0"/>
        <v>3.0329864455887283</v>
      </c>
      <c r="L33" s="11">
        <f>F33/Sheet2!$C$25</f>
        <v>10325016.622307818</v>
      </c>
      <c r="O33" s="2" t="str">
        <f t="shared" si="1"/>
        <v>INSERT INTO `creature_diff_health` (`Entry`, `DifficultyID`, `Health`, `patch`) VALUES ('114318', '23', '10325017', '725')</v>
      </c>
      <c r="P33" s="2" t="s">
        <v>59</v>
      </c>
      <c r="Q33" s="2">
        <v>120550</v>
      </c>
      <c r="R33" s="2" t="s">
        <v>53</v>
      </c>
      <c r="S33" s="14">
        <v>11046336.27</v>
      </c>
    </row>
    <row r="34" spans="1:22" ht="15.75" customHeight="1" x14ac:dyDescent="0.25">
      <c r="B34" s="8">
        <v>114316</v>
      </c>
      <c r="C34" s="8" t="s">
        <v>60</v>
      </c>
      <c r="D34" s="8"/>
      <c r="E34" s="8"/>
      <c r="F34" s="9">
        <v>119763096</v>
      </c>
      <c r="G34" s="9">
        <v>156056240</v>
      </c>
      <c r="H34" s="8"/>
      <c r="I34" s="8"/>
      <c r="J34" s="8"/>
      <c r="K34" s="10">
        <f t="shared" si="0"/>
        <v>1.3030411304664336</v>
      </c>
      <c r="L34" s="11">
        <f>F34/Sheet2!$C$25</f>
        <v>17802021.093705397</v>
      </c>
      <c r="O34" s="2" t="str">
        <f t="shared" si="1"/>
        <v>INSERT INTO `creature_diff_health` (`Entry`, `DifficultyID`, `Health`, `patch`) VALUES ('114316', '23', '17802021', '725')</v>
      </c>
      <c r="P34" s="2" t="s">
        <v>61</v>
      </c>
      <c r="Q34" s="2">
        <v>119978</v>
      </c>
      <c r="R34" s="2" t="s">
        <v>53</v>
      </c>
      <c r="S34" s="14">
        <v>909698.76</v>
      </c>
    </row>
    <row r="35" spans="1:22" ht="15.75" customHeight="1" x14ac:dyDescent="0.4">
      <c r="B35" s="8">
        <v>115402</v>
      </c>
      <c r="C35" s="8" t="s">
        <v>62</v>
      </c>
      <c r="D35" s="8"/>
      <c r="E35" s="8"/>
      <c r="F35" s="9">
        <v>83931360</v>
      </c>
      <c r="G35" s="9">
        <v>90682984</v>
      </c>
      <c r="H35" s="8"/>
      <c r="I35" s="8"/>
      <c r="J35" s="8"/>
      <c r="K35" s="10">
        <f t="shared" si="0"/>
        <v>1.0804422089669463</v>
      </c>
      <c r="L35" s="11">
        <f>F35/Sheet2!$C$25/Sheet2!$E$7</f>
        <v>10396551.546670252</v>
      </c>
      <c r="O35" s="2" t="str">
        <f t="shared" si="1"/>
        <v>INSERT INTO `creature_diff_health` (`Entry`, `DifficultyID`, `Health`, `patch`) VALUES ('115402', '23', '10396552', '725')</v>
      </c>
      <c r="P35" s="2" t="s">
        <v>63</v>
      </c>
      <c r="Q35" s="2">
        <v>119169</v>
      </c>
      <c r="R35" s="2" t="s">
        <v>53</v>
      </c>
      <c r="S35" s="15">
        <v>985504.40480000002</v>
      </c>
    </row>
    <row r="36" spans="1:22" ht="15.75" customHeight="1" x14ac:dyDescent="0.25">
      <c r="B36" s="8">
        <v>115401</v>
      </c>
      <c r="C36" s="8" t="s">
        <v>62</v>
      </c>
      <c r="D36" s="8"/>
      <c r="E36" s="8"/>
      <c r="F36" s="9">
        <v>83931360</v>
      </c>
      <c r="G36" s="9">
        <v>90682984</v>
      </c>
      <c r="H36" s="8"/>
      <c r="I36" s="8"/>
      <c r="J36" s="8"/>
      <c r="K36" s="10">
        <f t="shared" si="0"/>
        <v>1.0804422089669463</v>
      </c>
      <c r="L36" s="11">
        <f>F36/Sheet2!$C$25/Sheet2!$E$7</f>
        <v>10396551.546670252</v>
      </c>
      <c r="O36" s="2" t="str">
        <f t="shared" si="1"/>
        <v>INSERT INTO `creature_diff_health` (`Entry`, `DifficultyID`, `Health`, `patch`) VALUES ('115401', '23', '10396552', '725')</v>
      </c>
      <c r="P36" s="2" t="s">
        <v>64</v>
      </c>
      <c r="Q36" s="2">
        <v>116994</v>
      </c>
      <c r="R36" s="2" t="s">
        <v>53</v>
      </c>
      <c r="S36" s="14">
        <v>86466640.569999993</v>
      </c>
    </row>
    <row r="37" spans="1:22" ht="15.75" customHeight="1" x14ac:dyDescent="0.25">
      <c r="B37" s="8"/>
      <c r="C37" s="8" t="s">
        <v>65</v>
      </c>
      <c r="D37" s="8"/>
      <c r="E37" s="8"/>
      <c r="F37" s="9"/>
      <c r="G37" s="9"/>
      <c r="H37" s="8"/>
      <c r="I37" s="8"/>
      <c r="J37" s="8"/>
      <c r="K37" s="10" t="e">
        <f t="shared" si="0"/>
        <v>#DIV/0!</v>
      </c>
      <c r="L37" s="11">
        <f>F37/Sheet2!$C$25/Sheet2!$E$7</f>
        <v>0</v>
      </c>
      <c r="O37" s="2" t="str">
        <f t="shared" si="1"/>
        <v/>
      </c>
      <c r="U37" s="2" t="s">
        <v>53</v>
      </c>
      <c r="V37" s="14">
        <v>2002727.03</v>
      </c>
    </row>
    <row r="38" spans="1:22" ht="15.75" customHeight="1" x14ac:dyDescent="0.25">
      <c r="A38" s="2" t="s">
        <v>45</v>
      </c>
      <c r="B38" s="8">
        <v>115033</v>
      </c>
      <c r="C38" s="8" t="s">
        <v>66</v>
      </c>
      <c r="D38" s="8"/>
      <c r="E38" s="8"/>
      <c r="F38" s="9"/>
      <c r="G38" s="9">
        <v>22747389</v>
      </c>
      <c r="H38" s="8"/>
      <c r="I38" s="8"/>
      <c r="J38" s="8"/>
      <c r="K38" s="10" t="e">
        <f t="shared" si="0"/>
        <v>#DIV/0!</v>
      </c>
      <c r="L38" s="11">
        <f>F38/Sheet2!$C$25/Sheet2!$E$7</f>
        <v>0</v>
      </c>
      <c r="O38" s="2" t="str">
        <f t="shared" si="1"/>
        <v/>
      </c>
      <c r="S38" s="2" t="s">
        <v>67</v>
      </c>
      <c r="T38" s="2">
        <v>104217</v>
      </c>
      <c r="U38" s="2" t="s">
        <v>53</v>
      </c>
      <c r="V38" s="14">
        <v>62932610.810000002</v>
      </c>
    </row>
    <row r="39" spans="1:22" ht="15.75" customHeight="1" x14ac:dyDescent="0.25">
      <c r="B39" s="8">
        <v>114334</v>
      </c>
      <c r="C39" s="8" t="s">
        <v>68</v>
      </c>
      <c r="D39" s="8"/>
      <c r="E39" s="8"/>
      <c r="F39" s="9">
        <v>104192592</v>
      </c>
      <c r="G39" s="9">
        <v>131838888</v>
      </c>
      <c r="H39" s="8"/>
      <c r="I39" s="8"/>
      <c r="J39" s="8"/>
      <c r="K39" s="10">
        <f t="shared" si="0"/>
        <v>1.2653384033290966</v>
      </c>
      <c r="L39" s="11">
        <f>F39/Sheet2!$C$25/Sheet2!$E$7</f>
        <v>12906304.074057451</v>
      </c>
      <c r="O39" s="2" t="str">
        <f t="shared" si="1"/>
        <v>INSERT INTO `creature_diff_health` (`Entry`, `DifficultyID`, `Health`, `patch`) VALUES ('114334', '23', '12906304', '725')</v>
      </c>
    </row>
    <row r="40" spans="1:22" ht="15.75" customHeight="1" x14ac:dyDescent="0.25">
      <c r="B40" s="8"/>
      <c r="C40" s="8" t="s">
        <v>69</v>
      </c>
      <c r="D40" s="8"/>
      <c r="E40" s="8"/>
      <c r="F40" s="9"/>
      <c r="G40" s="9"/>
      <c r="H40" s="8"/>
      <c r="I40" s="8"/>
      <c r="J40" s="8"/>
      <c r="K40" s="10" t="e">
        <f t="shared" si="0"/>
        <v>#DIV/0!</v>
      </c>
      <c r="L40" s="11">
        <f>F40/Sheet2!$C$25/Sheet2!$E$7</f>
        <v>0</v>
      </c>
      <c r="O40" s="2" t="str">
        <f t="shared" si="1"/>
        <v/>
      </c>
    </row>
    <row r="41" spans="1:22" ht="15.75" customHeight="1" x14ac:dyDescent="0.25">
      <c r="B41" s="8"/>
      <c r="C41" s="8" t="s">
        <v>70</v>
      </c>
      <c r="D41" s="8"/>
      <c r="E41" s="8"/>
      <c r="F41" s="9"/>
      <c r="G41" s="9"/>
      <c r="H41" s="8"/>
      <c r="I41" s="8"/>
      <c r="J41" s="8"/>
      <c r="K41" s="10" t="e">
        <f t="shared" si="0"/>
        <v>#DIV/0!</v>
      </c>
      <c r="L41" s="11">
        <f>F41/Sheet2!$C$25/Sheet2!$E$7</f>
        <v>0</v>
      </c>
      <c r="O41" s="2" t="str">
        <f t="shared" si="1"/>
        <v/>
      </c>
    </row>
    <row r="42" spans="1:22" ht="15.75" customHeight="1" x14ac:dyDescent="0.25">
      <c r="B42" s="8">
        <v>115486</v>
      </c>
      <c r="C42" s="8" t="s">
        <v>71</v>
      </c>
      <c r="D42" s="8"/>
      <c r="E42" s="8"/>
      <c r="F42" s="9">
        <v>141094032</v>
      </c>
      <c r="G42" s="9">
        <v>172577552</v>
      </c>
      <c r="H42" s="8"/>
      <c r="I42" s="8"/>
      <c r="J42" s="8"/>
      <c r="K42" s="10">
        <f t="shared" si="0"/>
        <v>1.2231385662010141</v>
      </c>
      <c r="L42" s="11">
        <f>F42/Sheet2!$C$25/Sheet2!$E$7</f>
        <v>17477274.008374728</v>
      </c>
      <c r="O42" s="2" t="str">
        <f t="shared" si="1"/>
        <v>INSERT INTO `creature_diff_health` (`Entry`, `DifficultyID`, `Health`, `patch`) VALUES ('115486', '23', '17477274', '725')</v>
      </c>
    </row>
    <row r="43" spans="1:22" ht="15.75" customHeight="1" x14ac:dyDescent="0.25">
      <c r="B43" s="8">
        <v>115484</v>
      </c>
      <c r="C43" s="8" t="s">
        <v>72</v>
      </c>
      <c r="D43" s="8"/>
      <c r="E43" s="8"/>
      <c r="F43" s="9">
        <v>67145088</v>
      </c>
      <c r="G43" s="9">
        <v>84961312</v>
      </c>
      <c r="H43" s="8"/>
      <c r="I43" s="8"/>
      <c r="J43" s="8"/>
      <c r="K43" s="10">
        <f t="shared" si="0"/>
        <v>1.265339200985186</v>
      </c>
      <c r="L43" s="11">
        <f>F43/Sheet2!$C$25/Sheet2!$E$7</f>
        <v>8317241.2373362016</v>
      </c>
      <c r="O43" s="2" t="str">
        <f t="shared" si="1"/>
        <v>INSERT INTO `creature_diff_health` (`Entry`, `DifficultyID`, `Health`, `patch`) VALUES ('115484', '23', '8317241', '725')</v>
      </c>
    </row>
    <row r="44" spans="1:22" ht="15.75" customHeight="1" x14ac:dyDescent="0.25">
      <c r="B44" s="8">
        <v>115730</v>
      </c>
      <c r="C44" s="8" t="s">
        <v>73</v>
      </c>
      <c r="D44" s="8"/>
      <c r="E44" s="8"/>
      <c r="F44" s="9">
        <v>27977068</v>
      </c>
      <c r="G44" s="9">
        <v>37712920</v>
      </c>
      <c r="H44" s="8"/>
      <c r="I44" s="8"/>
      <c r="J44" s="8"/>
      <c r="K44" s="10">
        <f t="shared" si="0"/>
        <v>1.3479940070918082</v>
      </c>
      <c r="L44" s="11">
        <f>F44/Sheet2!$C$25/Sheet2!$E$7</f>
        <v>3465510.7409995366</v>
      </c>
      <c r="O44" s="2" t="str">
        <f t="shared" si="1"/>
        <v>INSERT INTO `creature_diff_health` (`Entry`, `DifficultyID`, `Health`, `patch`) VALUES ('115730', '23', '3465511', '725')</v>
      </c>
    </row>
    <row r="45" spans="1:22" ht="15.75" customHeight="1" x14ac:dyDescent="0.25">
      <c r="B45" s="8"/>
      <c r="C45" s="8" t="s">
        <v>74</v>
      </c>
      <c r="D45" s="8"/>
      <c r="E45" s="8"/>
      <c r="F45" s="9"/>
      <c r="G45" s="9"/>
      <c r="H45" s="8"/>
      <c r="I45" s="8"/>
      <c r="J45" s="8"/>
      <c r="K45" s="10" t="e">
        <f t="shared" si="0"/>
        <v>#DIV/0!</v>
      </c>
      <c r="L45" s="11">
        <f>F45/Sheet2!$C$25/Sheet2!$E$7</f>
        <v>0</v>
      </c>
      <c r="O45" s="2" t="str">
        <f t="shared" si="1"/>
        <v/>
      </c>
    </row>
    <row r="46" spans="1:22" ht="15.75" customHeight="1" x14ac:dyDescent="0.25">
      <c r="B46" s="8"/>
      <c r="C46" s="8" t="s">
        <v>75</v>
      </c>
      <c r="D46" s="8"/>
      <c r="E46" s="8"/>
      <c r="F46" s="9"/>
      <c r="G46" s="9"/>
      <c r="H46" s="8"/>
      <c r="I46" s="8"/>
      <c r="J46" s="8"/>
      <c r="K46" s="10" t="e">
        <f t="shared" si="0"/>
        <v>#DIV/0!</v>
      </c>
      <c r="L46" s="11">
        <f>F46/Sheet2!$C$25/Sheet2!$E$7</f>
        <v>0</v>
      </c>
      <c r="O46" s="2" t="str">
        <f t="shared" si="1"/>
        <v/>
      </c>
    </row>
    <row r="47" spans="1:22" ht="15.75" customHeight="1" x14ac:dyDescent="0.25">
      <c r="B47" s="8"/>
      <c r="C47" s="8" t="s">
        <v>76</v>
      </c>
      <c r="D47" s="8"/>
      <c r="E47" s="8"/>
      <c r="F47" s="9"/>
      <c r="G47" s="9"/>
      <c r="H47" s="8"/>
      <c r="I47" s="8"/>
      <c r="J47" s="8"/>
      <c r="K47" s="10" t="e">
        <f t="shared" si="0"/>
        <v>#DIV/0!</v>
      </c>
      <c r="L47" s="11">
        <f>F47/Sheet2!$C$25/Sheet2!$E$7</f>
        <v>0</v>
      </c>
      <c r="O47" s="2" t="str">
        <f t="shared" si="1"/>
        <v/>
      </c>
    </row>
    <row r="48" spans="1:22" ht="15.75" customHeight="1" x14ac:dyDescent="0.25">
      <c r="B48" s="8">
        <v>114626</v>
      </c>
      <c r="C48" s="8" t="s">
        <v>77</v>
      </c>
      <c r="D48" s="8"/>
      <c r="E48" s="8"/>
      <c r="F48" s="9">
        <v>130240648</v>
      </c>
      <c r="G48" s="9">
        <v>164798512</v>
      </c>
      <c r="H48" s="8"/>
      <c r="I48" s="8"/>
      <c r="J48" s="8"/>
      <c r="K48" s="10">
        <f t="shared" si="0"/>
        <v>1.265338544691516</v>
      </c>
      <c r="L48" s="11">
        <f>F48/Sheet2!$C$25/Sheet2!$E$7</f>
        <v>16132868.696560333</v>
      </c>
      <c r="O48" s="2" t="str">
        <f t="shared" si="1"/>
        <v>INSERT INTO `creature_diff_health` (`Entry`, `DifficultyID`, `Health`, `patch`) VALUES ('114626', '23', '16132869', '725')</v>
      </c>
    </row>
    <row r="49" spans="1:15" ht="15.75" customHeight="1" x14ac:dyDescent="0.25">
      <c r="B49" s="8">
        <v>114265</v>
      </c>
      <c r="C49" s="8" t="s">
        <v>78</v>
      </c>
      <c r="D49" s="8"/>
      <c r="E49" s="8"/>
      <c r="F49" s="9">
        <v>72355776</v>
      </c>
      <c r="G49" s="9">
        <v>97535160</v>
      </c>
      <c r="H49" s="8"/>
      <c r="I49" s="8"/>
      <c r="J49" s="8"/>
      <c r="K49" s="10">
        <f t="shared" si="0"/>
        <v>1.3479941117624112</v>
      </c>
      <c r="L49" s="11">
        <f>F49/Sheet2!$C$25</f>
        <v>10755225.053662797</v>
      </c>
      <c r="O49" s="2" t="str">
        <f t="shared" si="1"/>
        <v>INSERT INTO `creature_diff_health` (`Entry`, `DifficultyID`, `Health`, `patch`) VALUES ('114265', '23', '10755225', '725')</v>
      </c>
    </row>
    <row r="50" spans="1:15" ht="15.75" customHeight="1" x14ac:dyDescent="0.25">
      <c r="B50" s="8">
        <v>114716</v>
      </c>
      <c r="C50" s="8" t="s">
        <v>79</v>
      </c>
      <c r="D50" s="8"/>
      <c r="E50" s="8"/>
      <c r="F50" s="9">
        <v>40916544</v>
      </c>
      <c r="G50" s="9">
        <v>51773268</v>
      </c>
      <c r="H50" s="8"/>
      <c r="I50" s="8"/>
      <c r="J50" s="8"/>
      <c r="K50" s="10">
        <f t="shared" si="0"/>
        <v>1.2653382455761659</v>
      </c>
      <c r="L50" s="11">
        <f>F50/Sheet2!$C$25/Sheet2!$E$7</f>
        <v>5068319.6222198885</v>
      </c>
      <c r="O50" s="2" t="str">
        <f t="shared" si="1"/>
        <v>INSERT INTO `creature_diff_health` (`Entry`, `DifficultyID`, `Health`, `patch`) VALUES ('114716', '23', '5068320', '725')</v>
      </c>
    </row>
    <row r="51" spans="1:15" ht="15.75" customHeight="1" x14ac:dyDescent="0.25">
      <c r="B51" s="8">
        <v>114715</v>
      </c>
      <c r="C51" s="8" t="s">
        <v>80</v>
      </c>
      <c r="D51" s="8"/>
      <c r="E51" s="8"/>
      <c r="F51" s="9">
        <v>84980504</v>
      </c>
      <c r="G51" s="9">
        <v>107529104</v>
      </c>
      <c r="H51" s="8"/>
      <c r="I51" s="8"/>
      <c r="J51" s="8"/>
      <c r="K51" s="10">
        <f t="shared" si="0"/>
        <v>1.2653385063472911</v>
      </c>
      <c r="L51" s="11">
        <f>F51/Sheet2!$C$25/Sheet2!$E$7</f>
        <v>10526508.68874301</v>
      </c>
      <c r="O51" s="2" t="str">
        <f t="shared" si="1"/>
        <v>INSERT INTO `creature_diff_health` (`Entry`, `DifficultyID`, `Health`, `patch`) VALUES ('114715', '23', '10526509', '725')</v>
      </c>
    </row>
    <row r="52" spans="1:15" ht="15.75" customHeight="1" x14ac:dyDescent="0.25">
      <c r="B52" s="8">
        <v>114542</v>
      </c>
      <c r="C52" s="8" t="s">
        <v>81</v>
      </c>
      <c r="D52" s="8"/>
      <c r="E52" s="8"/>
      <c r="F52" s="9">
        <v>86827096</v>
      </c>
      <c r="G52" s="9">
        <v>109865728</v>
      </c>
      <c r="H52" s="8"/>
      <c r="I52" s="8"/>
      <c r="J52" s="8"/>
      <c r="K52" s="10">
        <f t="shared" si="0"/>
        <v>1.2653391978006496</v>
      </c>
      <c r="L52" s="11">
        <f>F52/Sheet2!$C$25/Sheet2!$E$7</f>
        <v>10755245.467387715</v>
      </c>
      <c r="O52" s="2" t="str">
        <f t="shared" si="1"/>
        <v>INSERT INTO `creature_diff_health` (`Entry`, `DifficultyID`, `Health`, `patch`) VALUES ('114542', '23', '10755245', '725')</v>
      </c>
    </row>
    <row r="53" spans="1:15" ht="15.75" customHeight="1" x14ac:dyDescent="0.25">
      <c r="A53" s="2" t="s">
        <v>82</v>
      </c>
      <c r="B53" s="8">
        <v>114714</v>
      </c>
      <c r="C53" s="8" t="s">
        <v>83</v>
      </c>
      <c r="D53" s="8"/>
      <c r="E53" s="8"/>
      <c r="F53" s="16"/>
      <c r="G53" s="9"/>
      <c r="H53" s="8"/>
      <c r="I53" s="8"/>
      <c r="J53" s="8"/>
      <c r="K53" s="10" t="e">
        <f t="shared" si="0"/>
        <v>#DIV/0!</v>
      </c>
      <c r="L53" s="11">
        <f>F53/Sheet2!$C$25/Sheet2!$E$7</f>
        <v>0</v>
      </c>
      <c r="O53" s="2" t="str">
        <f t="shared" si="1"/>
        <v/>
      </c>
    </row>
    <row r="54" spans="1:15" ht="15.75" customHeight="1" x14ac:dyDescent="0.25">
      <c r="B54" s="8">
        <v>114526</v>
      </c>
      <c r="C54" s="8" t="s">
        <v>84</v>
      </c>
      <c r="D54" s="8"/>
      <c r="E54" s="8"/>
      <c r="F54" s="9">
        <v>67145088</v>
      </c>
      <c r="G54" s="9">
        <v>63720980</v>
      </c>
      <c r="H54" s="8"/>
      <c r="I54" s="8"/>
      <c r="J54" s="8"/>
      <c r="K54" s="10">
        <f t="shared" si="0"/>
        <v>1.053735959490893</v>
      </c>
      <c r="L54" s="11">
        <f>F54/Sheet2!$C$25/Sheet2!$E$7</f>
        <v>8317241.2373362016</v>
      </c>
      <c r="O54" s="2" t="str">
        <f t="shared" si="1"/>
        <v>INSERT INTO `creature_diff_health` (`Entry`, `DifficultyID`, `Health`, `patch`) VALUES ('114526', '23', '8317241', '725')</v>
      </c>
    </row>
    <row r="55" spans="1:15" ht="15.75" customHeight="1" x14ac:dyDescent="0.25">
      <c r="B55" s="8"/>
      <c r="C55" s="8" t="s">
        <v>85</v>
      </c>
      <c r="D55" s="8"/>
      <c r="E55" s="8"/>
      <c r="F55" s="9"/>
      <c r="G55" s="9"/>
      <c r="H55" s="8"/>
      <c r="I55" s="8"/>
      <c r="J55" s="8"/>
      <c r="K55" s="10" t="e">
        <f t="shared" si="0"/>
        <v>#DIV/0!</v>
      </c>
      <c r="L55" s="11">
        <f>F55/Sheet2!$C$25/Sheet2!$E$7</f>
        <v>0</v>
      </c>
      <c r="O55" s="2" t="str">
        <f t="shared" si="1"/>
        <v/>
      </c>
    </row>
    <row r="56" spans="1:15" ht="15.75" customHeight="1" x14ac:dyDescent="0.25">
      <c r="B56" s="8"/>
      <c r="C56" s="8" t="s">
        <v>86</v>
      </c>
      <c r="D56" s="8"/>
      <c r="E56" s="8"/>
      <c r="F56" s="9"/>
      <c r="G56" s="9"/>
      <c r="H56" s="8"/>
      <c r="I56" s="8"/>
      <c r="J56" s="8"/>
      <c r="K56" s="10" t="e">
        <f t="shared" si="0"/>
        <v>#DIV/0!</v>
      </c>
      <c r="L56" s="11">
        <f>F56/Sheet2!$C$25/Sheet2!$E$7</f>
        <v>0</v>
      </c>
      <c r="O56" s="2" t="str">
        <f t="shared" si="1"/>
        <v/>
      </c>
    </row>
    <row r="57" spans="1:15" ht="15.75" customHeight="1" x14ac:dyDescent="0.25">
      <c r="B57" s="8"/>
      <c r="C57" s="8" t="s">
        <v>87</v>
      </c>
      <c r="D57" s="8"/>
      <c r="E57" s="8"/>
      <c r="F57" s="9"/>
      <c r="G57" s="9"/>
      <c r="H57" s="8"/>
      <c r="I57" s="8"/>
      <c r="J57" s="8"/>
      <c r="K57" s="10" t="e">
        <f t="shared" si="0"/>
        <v>#DIV/0!</v>
      </c>
      <c r="L57" s="11">
        <f>F57/Sheet2!$C$25/Sheet2!$E$7</f>
        <v>0</v>
      </c>
      <c r="O57" s="2" t="str">
        <f t="shared" si="1"/>
        <v/>
      </c>
    </row>
    <row r="58" spans="1:15" ht="15.75" customHeight="1" x14ac:dyDescent="0.25">
      <c r="B58" s="8">
        <v>114675</v>
      </c>
      <c r="C58" s="8" t="s">
        <v>88</v>
      </c>
      <c r="D58" s="8"/>
      <c r="E58" s="8"/>
      <c r="F58" s="9">
        <v>45462740</v>
      </c>
      <c r="G58" s="9">
        <v>61283500</v>
      </c>
      <c r="H58" s="8"/>
      <c r="I58" s="8"/>
      <c r="J58" s="8"/>
      <c r="K58" s="10">
        <f t="shared" si="0"/>
        <v>1.3479939836446286</v>
      </c>
      <c r="L58" s="11">
        <f>F58/Sheet2!$C$25/Sheet2!$E$7</f>
        <v>5631455.5115378518</v>
      </c>
      <c r="O58" s="2" t="str">
        <f t="shared" si="1"/>
        <v>INSERT INTO `creature_diff_health` (`Entry`, `DifficultyID`, `Health`, `patch`) VALUES ('114675', '23', '5631456', '725')</v>
      </c>
    </row>
    <row r="59" spans="1:15" ht="15.75" customHeight="1" x14ac:dyDescent="0.25">
      <c r="B59" s="8">
        <v>115488</v>
      </c>
      <c r="C59" s="8" t="s">
        <v>89</v>
      </c>
      <c r="D59" s="8"/>
      <c r="E59" s="8"/>
      <c r="F59" s="9">
        <v>104192520</v>
      </c>
      <c r="G59" s="9">
        <v>127441960</v>
      </c>
      <c r="H59" s="8"/>
      <c r="I59" s="8"/>
      <c r="J59" s="8"/>
      <c r="K59" s="10">
        <f t="shared" si="0"/>
        <v>1.2231392426250944</v>
      </c>
      <c r="L59" s="11">
        <f>F59/Sheet2!$C$25/Sheet2!$E$7</f>
        <v>12906295.15543977</v>
      </c>
      <c r="O59" s="2" t="str">
        <f t="shared" si="1"/>
        <v>INSERT INTO `creature_diff_health` (`Entry`, `DifficultyID`, `Health`, `patch`) VALUES ('115488', '23', '12906295', '725')</v>
      </c>
    </row>
    <row r="60" spans="1:15" ht="15.75" customHeight="1" x14ac:dyDescent="0.25">
      <c r="B60" s="8">
        <v>115388</v>
      </c>
      <c r="C60" s="8" t="s">
        <v>90</v>
      </c>
      <c r="D60" s="8"/>
      <c r="E60" s="8"/>
      <c r="F60" s="9">
        <v>364634794</v>
      </c>
      <c r="G60" s="9">
        <v>181365968</v>
      </c>
      <c r="H60" s="8"/>
      <c r="I60" s="8"/>
      <c r="J60" s="8"/>
      <c r="K60" s="10">
        <f t="shared" si="0"/>
        <v>2.0104918139879473</v>
      </c>
      <c r="L60" s="11">
        <f>F60/Sheet2!$C$25/Sheet2!$E$7</f>
        <v>45167198.905516237</v>
      </c>
      <c r="O60" s="2" t="str">
        <f t="shared" si="1"/>
        <v>INSERT INTO `creature_diff_health` (`Entry`, `DifficultyID`, `Health`, `patch`) VALUES ('115388', '23', '45167199', '725')</v>
      </c>
    </row>
    <row r="61" spans="1:15" ht="15.75" customHeight="1" x14ac:dyDescent="0.25">
      <c r="B61" s="8">
        <v>115406</v>
      </c>
      <c r="C61" s="8" t="s">
        <v>91</v>
      </c>
      <c r="D61" s="8"/>
      <c r="E61" s="8"/>
      <c r="F61" s="9">
        <v>83931360</v>
      </c>
      <c r="G61" s="9">
        <v>90682984</v>
      </c>
      <c r="H61" s="8"/>
      <c r="I61" s="8"/>
      <c r="J61" s="8"/>
      <c r="K61" s="10">
        <f t="shared" si="0"/>
        <v>1.0804422089669463</v>
      </c>
      <c r="L61" s="11">
        <f>F61/Sheet2!$C$25/Sheet2!$E$7</f>
        <v>10396551.546670252</v>
      </c>
      <c r="O61" s="2" t="str">
        <f t="shared" si="1"/>
        <v>INSERT INTO `creature_diff_health` (`Entry`, `DifficultyID`, `Health`, `patch`) VALUES ('115406', '23', '10396552', '725')</v>
      </c>
    </row>
    <row r="62" spans="1:15" ht="15.75" customHeight="1" x14ac:dyDescent="0.25">
      <c r="B62" s="8">
        <v>114317</v>
      </c>
      <c r="C62" s="8" t="s">
        <v>92</v>
      </c>
      <c r="D62" s="8"/>
      <c r="E62" s="8"/>
      <c r="F62" s="9">
        <v>119763096</v>
      </c>
      <c r="G62" s="9">
        <v>156056240</v>
      </c>
      <c r="H62" s="8"/>
      <c r="I62" s="8"/>
      <c r="J62" s="8"/>
      <c r="K62" s="10">
        <f t="shared" si="0"/>
        <v>1.3030411304664336</v>
      </c>
      <c r="L62" s="11">
        <f>F62/Sheet2!$C$25</f>
        <v>17802021.093705397</v>
      </c>
      <c r="O62" s="2" t="str">
        <f t="shared" si="1"/>
        <v>INSERT INTO `creature_diff_health` (`Entry`, `DifficultyID`, `Health`, `patch`) VALUES ('114317', '23', '17802021', '725')</v>
      </c>
    </row>
    <row r="63" spans="1:15" ht="15.75" customHeight="1" x14ac:dyDescent="0.25">
      <c r="B63" s="8">
        <v>114319</v>
      </c>
      <c r="C63" s="8" t="s">
        <v>93</v>
      </c>
      <c r="D63" s="8"/>
      <c r="E63" s="8"/>
      <c r="F63" s="9">
        <v>119763096</v>
      </c>
      <c r="G63" s="9">
        <v>156056240</v>
      </c>
      <c r="H63" s="8"/>
      <c r="I63" s="8"/>
      <c r="J63" s="8"/>
      <c r="K63" s="10">
        <f t="shared" si="0"/>
        <v>1.3030411304664336</v>
      </c>
      <c r="L63" s="11">
        <f>F63/Sheet2!$C$25</f>
        <v>17802021.093705397</v>
      </c>
      <c r="O63" s="2" t="str">
        <f t="shared" si="1"/>
        <v>INSERT INTO `creature_diff_health` (`Entry`, `DifficultyID`, `Health`, `patch`) VALUES ('114319', '23', '17802021', '725')</v>
      </c>
    </row>
    <row r="64" spans="1:15" ht="15.75" customHeight="1" x14ac:dyDescent="0.25">
      <c r="B64" s="8">
        <v>114321</v>
      </c>
      <c r="C64" s="8" t="s">
        <v>94</v>
      </c>
      <c r="D64" s="8"/>
      <c r="E64" s="8"/>
      <c r="F64" s="9">
        <v>115769248</v>
      </c>
      <c r="G64" s="9">
        <v>210675936</v>
      </c>
      <c r="H64" s="8"/>
      <c r="I64" s="8"/>
      <c r="J64" s="8"/>
      <c r="K64" s="10">
        <f t="shared" si="0"/>
        <v>1.8197918673532369</v>
      </c>
      <c r="L64" s="11">
        <f>F64/Sheet2!$C$25</f>
        <v>17208361.037179697</v>
      </c>
      <c r="O64" s="2" t="str">
        <f t="shared" si="1"/>
        <v>INSERT INTO `creature_diff_health` (`Entry`, `DifficultyID`, `Health`, `patch`) VALUES ('114321', '23', '17208361', '725')</v>
      </c>
    </row>
    <row r="65" spans="1:15" ht="15.75" customHeight="1" x14ac:dyDescent="0.25">
      <c r="B65" s="8">
        <v>114320</v>
      </c>
      <c r="C65" s="8" t="s">
        <v>95</v>
      </c>
      <c r="D65" s="8"/>
      <c r="E65" s="8"/>
      <c r="F65" s="9">
        <v>69461548.799999997</v>
      </c>
      <c r="G65" s="9">
        <v>210675936</v>
      </c>
      <c r="H65" s="8"/>
      <c r="I65" s="8"/>
      <c r="J65" s="8"/>
      <c r="K65" s="10">
        <f t="shared" si="0"/>
        <v>3.0329864455887283</v>
      </c>
      <c r="L65" s="11">
        <f>F65/Sheet2!$C$25</f>
        <v>10325016.622307818</v>
      </c>
      <c r="O65" s="2" t="str">
        <f t="shared" si="1"/>
        <v>INSERT INTO `creature_diff_health` (`Entry`, `DifficultyID`, `Health`, `patch`) VALUES ('114320', '23', '10325017', '725')</v>
      </c>
    </row>
    <row r="66" spans="1:15" ht="15.75" customHeight="1" x14ac:dyDescent="0.25">
      <c r="A66" s="2" t="s">
        <v>16</v>
      </c>
      <c r="B66" s="8">
        <v>114329</v>
      </c>
      <c r="C66" s="8" t="s">
        <v>96</v>
      </c>
      <c r="D66" s="8"/>
      <c r="E66" s="8"/>
      <c r="F66" s="9">
        <v>128647440</v>
      </c>
      <c r="G66" s="9">
        <v>257446256</v>
      </c>
      <c r="H66" s="8"/>
      <c r="I66" s="8"/>
      <c r="J66" s="8"/>
      <c r="K66" s="10">
        <f t="shared" si="0"/>
        <v>2.0011766732396694</v>
      </c>
      <c r="L66" s="11">
        <f>F66/Sheet2!$C$24</f>
        <v>21034884.43883488</v>
      </c>
      <c r="O66" s="2" t="str">
        <f t="shared" si="1"/>
        <v>INSERT INTO `creature_diff_health` (`Entry`, `DifficultyID`, `Health`, `patch`) VALUES ('114329', '23', '21034884', '725')</v>
      </c>
    </row>
    <row r="67" spans="1:15" ht="15.75" customHeight="1" x14ac:dyDescent="0.25">
      <c r="B67" s="8">
        <v>114338</v>
      </c>
      <c r="C67" s="8" t="s">
        <v>97</v>
      </c>
      <c r="D67" s="8"/>
      <c r="E67" s="8"/>
      <c r="F67" s="9">
        <v>55569384</v>
      </c>
      <c r="G67" s="9">
        <v>131838888</v>
      </c>
      <c r="H67" s="8"/>
      <c r="I67" s="8"/>
      <c r="J67" s="8"/>
      <c r="K67" s="10">
        <f t="shared" si="0"/>
        <v>2.3725094379307858</v>
      </c>
      <c r="L67" s="11">
        <f>F67/Sheet2!$C$25/Sheet2!$E$7</f>
        <v>6883362.3710221453</v>
      </c>
      <c r="O67" s="2" t="str">
        <f t="shared" si="1"/>
        <v>INSERT INTO `creature_diff_health` (`Entry`, `DifficultyID`, `Health`, `patch`) VALUES ('114338', '23', '6883362', '725')</v>
      </c>
    </row>
    <row r="68" spans="1:15" ht="15.75" customHeight="1" x14ac:dyDescent="0.25">
      <c r="B68" s="8">
        <v>114364</v>
      </c>
      <c r="C68" s="18" t="s">
        <v>98</v>
      </c>
      <c r="D68" s="8"/>
      <c r="E68" s="8"/>
      <c r="F68" s="9">
        <v>20143536</v>
      </c>
      <c r="G68" s="9">
        <v>25488332</v>
      </c>
      <c r="H68" s="8"/>
      <c r="I68" s="8"/>
      <c r="J68" s="8"/>
      <c r="K68" s="10">
        <f t="shared" si="0"/>
        <v>1.2653355398972652</v>
      </c>
      <c r="L68" s="11">
        <f>F68/Sheet2!$C$25/Sheet2!$E$7</f>
        <v>2495173.5603498849</v>
      </c>
      <c r="O68" s="2" t="str">
        <f t="shared" si="1"/>
        <v>INSERT INTO `creature_diff_health` (`Entry`, `DifficultyID`, `Health`, `patch`) VALUES ('114364', '23', '2495174', '725')</v>
      </c>
    </row>
    <row r="69" spans="1:15" ht="15.75" customHeight="1" x14ac:dyDescent="0.25">
      <c r="B69" s="8">
        <v>114584</v>
      </c>
      <c r="C69" s="8" t="s">
        <v>99</v>
      </c>
      <c r="D69" s="8"/>
      <c r="E69" s="8"/>
      <c r="F69" s="9">
        <v>67145088</v>
      </c>
      <c r="G69" s="9">
        <v>63720980</v>
      </c>
      <c r="H69" s="8"/>
      <c r="I69" s="8"/>
      <c r="J69" s="8"/>
      <c r="K69" s="10">
        <f t="shared" si="0"/>
        <v>1.053735959490893</v>
      </c>
      <c r="L69" s="11">
        <f>F69/Sheet2!$C$25/Sheet2!$E$7</f>
        <v>8317241.2373362016</v>
      </c>
      <c r="O69" s="2" t="str">
        <f t="shared" si="1"/>
        <v>INSERT INTO `creature_diff_health` (`Entry`, `DifficultyID`, `Health`, `patch`) VALUES ('114584', '23', '8317241', '725')</v>
      </c>
    </row>
    <row r="70" spans="1:15" ht="15.75" customHeight="1" x14ac:dyDescent="0.25">
      <c r="B70" s="8">
        <v>114636</v>
      </c>
      <c r="C70" s="8" t="s">
        <v>100</v>
      </c>
      <c r="D70" s="8"/>
      <c r="E70" s="8"/>
      <c r="F70" s="9">
        <v>68194232</v>
      </c>
      <c r="G70" s="9">
        <v>86288776</v>
      </c>
      <c r="H70" s="8"/>
      <c r="I70" s="8"/>
      <c r="J70" s="8"/>
      <c r="K70" s="10">
        <f t="shared" si="0"/>
        <v>1.2653383353595067</v>
      </c>
      <c r="L70" s="11">
        <f>F70/Sheet2!$C$25/Sheet2!$E$7</f>
        <v>8447198.3794089612</v>
      </c>
      <c r="O70" s="2" t="str">
        <f t="shared" si="1"/>
        <v>INSERT INTO `creature_diff_health` (`Entry`, `DifficultyID`, `Health`, `patch`) VALUES ('114636', '23', '8447198', '725')</v>
      </c>
    </row>
    <row r="71" spans="1:15" ht="15.75" customHeight="1" x14ac:dyDescent="0.25">
      <c r="B71" s="8">
        <v>114625</v>
      </c>
      <c r="C71" s="8" t="s">
        <v>101</v>
      </c>
      <c r="D71" s="8"/>
      <c r="E71" s="8"/>
      <c r="F71" s="9">
        <v>13638848</v>
      </c>
      <c r="G71" s="9">
        <v>17257752</v>
      </c>
      <c r="H71" s="8"/>
      <c r="I71" s="8"/>
      <c r="J71" s="8"/>
      <c r="K71" s="10">
        <f t="shared" si="0"/>
        <v>1.2653379522962642</v>
      </c>
      <c r="L71" s="11">
        <f>F71/Sheet2!$C$25/Sheet2!$E$7</f>
        <v>1689439.8740732961</v>
      </c>
      <c r="O71" s="2" t="str">
        <f t="shared" si="1"/>
        <v>INSERT INTO `creature_diff_health` (`Entry`, `DifficultyID`, `Health`, `patch`) VALUES ('114625', '23', '1689440', '725')</v>
      </c>
    </row>
    <row r="72" spans="1:15" ht="15.75" customHeight="1" x14ac:dyDescent="0.25">
      <c r="B72" s="8"/>
      <c r="C72" s="8" t="s">
        <v>102</v>
      </c>
      <c r="D72" s="8"/>
      <c r="E72" s="8"/>
      <c r="F72" s="9"/>
      <c r="G72" s="9"/>
      <c r="H72" s="8"/>
      <c r="I72" s="8"/>
      <c r="J72" s="8"/>
      <c r="K72" s="10" t="e">
        <f t="shared" si="0"/>
        <v>#DIV/0!</v>
      </c>
      <c r="L72" s="11">
        <f>F72/Sheet2!$C$25/Sheet2!$E$7</f>
        <v>0</v>
      </c>
      <c r="O72" s="2" t="str">
        <f t="shared" si="1"/>
        <v/>
      </c>
    </row>
    <row r="73" spans="1:15" ht="15.75" customHeight="1" x14ac:dyDescent="0.25">
      <c r="B73" s="8">
        <v>115395</v>
      </c>
      <c r="C73" s="8" t="s">
        <v>103</v>
      </c>
      <c r="D73" s="8"/>
      <c r="E73" s="8"/>
      <c r="F73" s="9">
        <v>125897048</v>
      </c>
      <c r="G73" s="9">
        <v>136024400</v>
      </c>
      <c r="H73" s="8"/>
      <c r="I73" s="8"/>
      <c r="J73" s="8"/>
      <c r="K73" s="10">
        <f t="shared" si="0"/>
        <v>1.0804415366434963</v>
      </c>
      <c r="L73" s="11">
        <f>F73/Sheet2!$C$25/Sheet2!$E$7</f>
        <v>15594828.310962901</v>
      </c>
      <c r="O73" s="2" t="str">
        <f t="shared" si="1"/>
        <v>INSERT INTO `creature_diff_health` (`Entry`, `DifficultyID`, `Health`, `patch`) VALUES ('115395', '23', '15594828', '725')</v>
      </c>
    </row>
    <row r="74" spans="1:15" ht="17.25" customHeight="1" x14ac:dyDescent="0.25">
      <c r="B74" s="8"/>
      <c r="C74" s="8" t="s">
        <v>104</v>
      </c>
      <c r="D74" s="8"/>
      <c r="E74" s="8"/>
      <c r="F74" s="9"/>
      <c r="G74" s="9"/>
      <c r="H74" s="8"/>
      <c r="I74" s="8"/>
      <c r="J74" s="8"/>
      <c r="K74" s="10" t="e">
        <f t="shared" si="0"/>
        <v>#DIV/0!</v>
      </c>
      <c r="L74" s="11">
        <f>F74/Sheet2!$C$25/Sheet2!$E$7</f>
        <v>0</v>
      </c>
      <c r="O74" s="2" t="str">
        <f t="shared" si="1"/>
        <v/>
      </c>
    </row>
    <row r="75" spans="1:15" ht="15.75" customHeight="1" x14ac:dyDescent="0.25">
      <c r="B75" s="8">
        <v>115417</v>
      </c>
      <c r="C75" s="8" t="s">
        <v>105</v>
      </c>
      <c r="D75" s="8"/>
      <c r="E75" s="8"/>
      <c r="F75" s="9">
        <v>138923360</v>
      </c>
      <c r="G75" s="9">
        <v>169922448</v>
      </c>
      <c r="H75" s="8"/>
      <c r="I75" s="8"/>
      <c r="J75" s="8"/>
      <c r="K75" s="10">
        <f t="shared" si="0"/>
        <v>1.2231380525204689</v>
      </c>
      <c r="L75" s="11">
        <f>F75/Sheet2!$C$25/Sheet2!$E$7</f>
        <v>17208393.54058636</v>
      </c>
      <c r="O75" s="2" t="str">
        <f t="shared" si="1"/>
        <v>INSERT INTO `creature_diff_health` (`Entry`, `DifficultyID`, `Health`, `patch`) VALUES ('115417', '23', '17208394', '725')</v>
      </c>
    </row>
    <row r="76" spans="1:15" ht="15.75" customHeight="1" x14ac:dyDescent="0.25">
      <c r="B76" s="8"/>
      <c r="C76" s="8" t="s">
        <v>106</v>
      </c>
      <c r="D76" s="8"/>
      <c r="E76" s="8"/>
      <c r="F76" s="9"/>
      <c r="G76" s="9"/>
      <c r="H76" s="8"/>
      <c r="I76" s="8"/>
      <c r="J76" s="8"/>
      <c r="K76" s="10" t="e">
        <f t="shared" si="0"/>
        <v>#DIV/0!</v>
      </c>
      <c r="L76" s="11">
        <f>F76/Sheet2!$C$25/Sheet2!$E$7</f>
        <v>0</v>
      </c>
      <c r="O76" s="2" t="str">
        <f t="shared" si="1"/>
        <v/>
      </c>
    </row>
    <row r="77" spans="1:15" ht="15.75" customHeight="1" x14ac:dyDescent="0.25">
      <c r="B77" s="8">
        <v>114783</v>
      </c>
      <c r="C77" s="8" t="s">
        <v>107</v>
      </c>
      <c r="D77" s="8"/>
      <c r="E77" s="8"/>
      <c r="F77" s="9">
        <v>47001564</v>
      </c>
      <c r="G77" s="9">
        <v>59472812</v>
      </c>
      <c r="H77" s="8"/>
      <c r="I77" s="8"/>
      <c r="J77" s="8"/>
      <c r="K77" s="10">
        <f t="shared" si="0"/>
        <v>1.2653368726198133</v>
      </c>
      <c r="L77" s="11">
        <f>F77/Sheet2!$C$25/Sheet2!$E$7</f>
        <v>5822069.1634225976</v>
      </c>
      <c r="O77" s="2" t="str">
        <f t="shared" si="1"/>
        <v>INSERT INTO `creature_diff_health` (`Entry`, `DifficultyID`, `Health`, `patch`) VALUES ('114783', '23', '5822069', '725')</v>
      </c>
    </row>
    <row r="78" spans="1:15" ht="15.75" customHeight="1" x14ac:dyDescent="0.25">
      <c r="B78" s="8"/>
      <c r="C78" s="8" t="s">
        <v>108</v>
      </c>
      <c r="D78" s="8"/>
      <c r="E78" s="8"/>
      <c r="F78" s="9"/>
      <c r="G78" s="9"/>
      <c r="H78" s="8"/>
      <c r="I78" s="8"/>
      <c r="J78" s="8"/>
      <c r="K78" s="10" t="e">
        <f t="shared" si="0"/>
        <v>#DIV/0!</v>
      </c>
      <c r="L78" s="11">
        <f>F78/Sheet2!$C$25/Sheet2!$E$7</f>
        <v>0</v>
      </c>
      <c r="O78" s="2" t="str">
        <f t="shared" si="1"/>
        <v/>
      </c>
    </row>
    <row r="79" spans="1:15" ht="15.75" customHeight="1" x14ac:dyDescent="0.25">
      <c r="B79" s="8">
        <v>115407</v>
      </c>
      <c r="C79" s="8" t="s">
        <v>109</v>
      </c>
      <c r="D79" s="8"/>
      <c r="E79" s="8"/>
      <c r="F79" s="9">
        <v>100717640</v>
      </c>
      <c r="G79" s="9">
        <v>108819560</v>
      </c>
      <c r="H79" s="8"/>
      <c r="I79" s="8"/>
      <c r="J79" s="8"/>
      <c r="K79" s="10">
        <f t="shared" si="0"/>
        <v>1.0804419166295001</v>
      </c>
      <c r="L79" s="11">
        <f>F79/Sheet2!$C$25/Sheet2!$E$7</f>
        <v>12475862.846961824</v>
      </c>
      <c r="O79" s="2" t="str">
        <f t="shared" si="1"/>
        <v>INSERT INTO `creature_diff_health` (`Entry`, `DifficultyID`, `Health`, `patch`) VALUES ('115407', '23', '12475863', '725')</v>
      </c>
    </row>
    <row r="80" spans="1:15" ht="15.75" customHeight="1" x14ac:dyDescent="0.25">
      <c r="B80" s="8">
        <v>114266</v>
      </c>
      <c r="C80" s="8" t="s">
        <v>110</v>
      </c>
      <c r="D80" s="8"/>
      <c r="E80" s="8"/>
      <c r="F80" s="9">
        <v>72355776</v>
      </c>
      <c r="G80" s="9">
        <v>97535160</v>
      </c>
      <c r="H80" s="8"/>
      <c r="I80" s="8"/>
      <c r="J80" s="8"/>
      <c r="K80" s="10">
        <f t="shared" si="0"/>
        <v>1.3479941117624112</v>
      </c>
      <c r="L80" s="11">
        <f>F80/Sheet2!$C$25</f>
        <v>10755225.053662797</v>
      </c>
      <c r="O80" s="2" t="str">
        <f t="shared" si="1"/>
        <v>INSERT INTO `creature_diff_health` (`Entry`, `DifficultyID`, `Health`, `patch`) VALUES ('114266', '23', '10755225', '725')</v>
      </c>
    </row>
    <row r="81" spans="1:15" ht="15.75" customHeight="1" x14ac:dyDescent="0.25">
      <c r="B81" s="8">
        <v>114627</v>
      </c>
      <c r="C81" s="18" t="s">
        <v>111</v>
      </c>
      <c r="D81" s="8"/>
      <c r="E81" s="8"/>
      <c r="F81" s="9">
        <v>125897048</v>
      </c>
      <c r="G81" s="9">
        <v>174734736</v>
      </c>
      <c r="H81" s="8"/>
      <c r="I81" s="8"/>
      <c r="J81" s="8"/>
      <c r="K81" s="10">
        <f t="shared" si="0"/>
        <v>1.3879176579263399</v>
      </c>
      <c r="L81" s="11">
        <f>F81/Sheet2!$C$25/Sheet2!$E$7</f>
        <v>15594828.310962901</v>
      </c>
      <c r="O81" s="2" t="str">
        <f t="shared" si="1"/>
        <v>INSERT INTO `creature_diff_health` (`Entry`, `DifficultyID`, `Health`, `patch`) VALUES ('114627', '23', '15594828', '725')</v>
      </c>
    </row>
    <row r="82" spans="1:15" ht="15.75" customHeight="1" x14ac:dyDescent="0.25">
      <c r="A82" s="2" t="s">
        <v>16</v>
      </c>
      <c r="B82" s="8">
        <v>116574</v>
      </c>
      <c r="C82" s="8" t="s">
        <v>112</v>
      </c>
      <c r="D82" s="8"/>
      <c r="E82" s="8"/>
      <c r="F82" s="9">
        <v>34033716</v>
      </c>
      <c r="G82" s="9">
        <v>67981053</v>
      </c>
      <c r="H82" s="8"/>
      <c r="I82" s="8"/>
      <c r="J82" s="8"/>
      <c r="K82" s="10">
        <f t="shared" si="0"/>
        <v>1.9974619580183368</v>
      </c>
      <c r="L82" s="11">
        <f>F82/Sheet2!$C$24</f>
        <v>5564784.5233774232</v>
      </c>
      <c r="O82" s="2" t="str">
        <f t="shared" si="1"/>
        <v>INSERT INTO `creature_diff_health` (`Entry`, `DifficultyID`, `Health`, `patch`) VALUES ('116574', '23', '5564785', '725')</v>
      </c>
    </row>
    <row r="83" spans="1:15" ht="15.75" customHeight="1" x14ac:dyDescent="0.25">
      <c r="B83" s="8">
        <v>114794</v>
      </c>
      <c r="C83" s="8" t="s">
        <v>113</v>
      </c>
      <c r="D83" s="8"/>
      <c r="E83" s="8"/>
      <c r="F83" s="9">
        <v>84980504</v>
      </c>
      <c r="G83" s="9">
        <v>107529104</v>
      </c>
      <c r="H83" s="8"/>
      <c r="I83" s="8"/>
      <c r="J83" s="8"/>
      <c r="K83" s="10">
        <f t="shared" si="0"/>
        <v>1.2653385063472911</v>
      </c>
      <c r="L83" s="11">
        <f>F83/Sheet2!$C$25/Sheet2!$E$7</f>
        <v>10526508.68874301</v>
      </c>
      <c r="O83" s="2" t="str">
        <f t="shared" si="1"/>
        <v>INSERT INTO `creature_diff_health` (`Entry`, `DifficultyID`, `Health`, `patch`) VALUES ('114794', '23', '10526509', '725')</v>
      </c>
    </row>
    <row r="84" spans="1:15" ht="15.75" customHeight="1" x14ac:dyDescent="0.25">
      <c r="B84" s="8">
        <v>114544</v>
      </c>
      <c r="C84" s="8" t="s">
        <v>114</v>
      </c>
      <c r="D84" s="8"/>
      <c r="E84" s="8"/>
      <c r="F84" s="9">
        <v>67145088</v>
      </c>
      <c r="G84" s="9">
        <v>86288776</v>
      </c>
      <c r="H84" s="8"/>
      <c r="I84" s="8"/>
      <c r="J84" s="8"/>
      <c r="K84" s="10">
        <f t="shared" si="0"/>
        <v>1.2851092845391758</v>
      </c>
      <c r="L84" s="11">
        <f>F84/Sheet2!$C$25/Sheet2!$E$7</f>
        <v>8317241.2373362016</v>
      </c>
      <c r="O84" s="2" t="str">
        <f t="shared" si="1"/>
        <v>INSERT INTO `creature_diff_health` (`Entry`, `DifficultyID`, `Health`, `patch`) VALUES ('114544', '23', '8317241', '725')</v>
      </c>
    </row>
    <row r="85" spans="1:15" ht="15.75" customHeight="1" x14ac:dyDescent="0.25">
      <c r="B85" s="8">
        <v>114628</v>
      </c>
      <c r="C85" s="8" t="s">
        <v>115</v>
      </c>
      <c r="D85" s="8"/>
      <c r="E85" s="8"/>
      <c r="F85" s="9">
        <v>87912432</v>
      </c>
      <c r="G85" s="9">
        <v>111239008</v>
      </c>
      <c r="H85" s="8"/>
      <c r="I85" s="8"/>
      <c r="J85" s="8"/>
      <c r="K85" s="10">
        <f t="shared" si="0"/>
        <v>1.2653387634640798</v>
      </c>
      <c r="L85" s="11">
        <f>F85/Sheet2!$C$25/Sheet2!$E$7</f>
        <v>10889685.701281898</v>
      </c>
      <c r="O85" s="2" t="str">
        <f t="shared" si="1"/>
        <v>INSERT INTO `creature_diff_health` (`Entry`, `DifficultyID`, `Health`, `patch`) VALUES ('114628', '23', '10889686', '725')</v>
      </c>
    </row>
    <row r="86" spans="1:15" ht="15.75" customHeight="1" x14ac:dyDescent="0.25">
      <c r="B86" s="8">
        <v>114801</v>
      </c>
      <c r="C86" s="8" t="s">
        <v>116</v>
      </c>
      <c r="D86" s="8"/>
      <c r="E86" s="8"/>
      <c r="F86" s="9">
        <v>96665432</v>
      </c>
      <c r="G86" s="9">
        <v>174734736</v>
      </c>
      <c r="H86" s="8"/>
      <c r="I86" s="8"/>
      <c r="J86" s="8"/>
      <c r="K86" s="10">
        <f t="shared" si="0"/>
        <v>1.8076238049605986</v>
      </c>
      <c r="L86" s="11">
        <f>F86/Sheet2!$C$25/Sheet2!$E$7</f>
        <v>11973917.098080482</v>
      </c>
      <c r="O86" s="2" t="str">
        <f t="shared" si="1"/>
        <v>INSERT INTO `creature_diff_health` (`Entry`, `DifficultyID`, `Health`, `patch`) VALUES ('114801', '23', '11973917', '725')</v>
      </c>
    </row>
    <row r="87" spans="1:15" ht="15.75" customHeight="1" x14ac:dyDescent="0.25">
      <c r="B87" s="8">
        <v>114632</v>
      </c>
      <c r="C87" s="8" t="s">
        <v>117</v>
      </c>
      <c r="D87" s="8"/>
      <c r="E87" s="8"/>
      <c r="F87" s="9">
        <v>58751956</v>
      </c>
      <c r="G87" s="9">
        <v>124972184</v>
      </c>
      <c r="H87" s="8"/>
      <c r="I87" s="8"/>
      <c r="J87" s="8"/>
      <c r="K87" s="10">
        <f t="shared" si="0"/>
        <v>2.12711529127643</v>
      </c>
      <c r="L87" s="11">
        <f>F87/Sheet2!$C$25/Sheet2!$E$7</f>
        <v>7277586.5781479375</v>
      </c>
      <c r="O87" s="2" t="str">
        <f t="shared" si="1"/>
        <v>INSERT INTO `creature_diff_health` (`Entry`, `DifficultyID`, `Health`, `patch`) VALUES ('114632', '23', '7277587', '725')</v>
      </c>
    </row>
    <row r="88" spans="1:15" ht="15.75" customHeight="1" x14ac:dyDescent="0.25">
      <c r="B88" s="8">
        <v>114804</v>
      </c>
      <c r="C88" s="8" t="s">
        <v>118</v>
      </c>
      <c r="D88" s="8"/>
      <c r="E88" s="8"/>
      <c r="F88" s="9">
        <v>84980504</v>
      </c>
      <c r="G88" s="9">
        <v>107529104</v>
      </c>
      <c r="H88" s="8"/>
      <c r="I88" s="8"/>
      <c r="J88" s="8"/>
      <c r="K88" s="10">
        <f t="shared" si="0"/>
        <v>1.2653385063472911</v>
      </c>
      <c r="L88" s="11">
        <f>F88/Sheet2!$C$25/Sheet2!$E$7</f>
        <v>10526508.68874301</v>
      </c>
      <c r="O88" s="2" t="str">
        <f t="shared" si="1"/>
        <v>INSERT INTO `creature_diff_health` (`Entry`, `DifficultyID`, `Health`, `patch`) VALUES ('114804', '23', '10526509', '725')</v>
      </c>
    </row>
    <row r="89" spans="1:15" ht="15.75" customHeight="1" x14ac:dyDescent="0.25">
      <c r="B89" s="8">
        <v>114802</v>
      </c>
      <c r="C89" s="8" t="s">
        <v>119</v>
      </c>
      <c r="D89" s="8"/>
      <c r="E89" s="8"/>
      <c r="F89" s="9">
        <v>96665432</v>
      </c>
      <c r="G89" s="9">
        <v>174734736</v>
      </c>
      <c r="H89" s="8"/>
      <c r="I89" s="8"/>
      <c r="J89" s="8"/>
      <c r="K89" s="10">
        <f t="shared" si="0"/>
        <v>1.8076238049605986</v>
      </c>
      <c r="L89" s="11">
        <f>F89/Sheet2!$C$25/Sheet2!$E$7</f>
        <v>11973917.098080482</v>
      </c>
      <c r="O89" s="2" t="str">
        <f t="shared" si="1"/>
        <v>INSERT INTO `creature_diff_health` (`Entry`, `DifficultyID`, `Health`, `patch`) VALUES ('114802', '23', '11973917', '725')</v>
      </c>
    </row>
    <row r="90" spans="1:15" ht="15.75" customHeight="1" x14ac:dyDescent="0.25">
      <c r="B90" s="8">
        <v>114541</v>
      </c>
      <c r="C90" s="8" t="s">
        <v>120</v>
      </c>
      <c r="D90" s="8"/>
      <c r="E90" s="8"/>
      <c r="F90" s="9">
        <v>67145088</v>
      </c>
      <c r="G90" s="9">
        <v>138062032</v>
      </c>
      <c r="H90" s="8"/>
      <c r="I90" s="8"/>
      <c r="J90" s="8"/>
      <c r="K90" s="10">
        <f t="shared" si="0"/>
        <v>2.0561747122887084</v>
      </c>
      <c r="L90" s="11">
        <f>F90/Sheet2!$C$25/Sheet2!$E$7</f>
        <v>8317241.2373362016</v>
      </c>
      <c r="O90" s="2" t="str">
        <f t="shared" si="1"/>
        <v>INSERT INTO `creature_diff_health` (`Entry`, `DifficultyID`, `Health`, `patch`) VALUES ('114541', '23', '8317241', '725')</v>
      </c>
    </row>
    <row r="91" spans="1:15" ht="15.75" customHeight="1" x14ac:dyDescent="0.25">
      <c r="B91" s="8">
        <v>116550</v>
      </c>
      <c r="C91" s="8" t="s">
        <v>120</v>
      </c>
      <c r="D91" s="8"/>
      <c r="E91" s="8"/>
      <c r="F91" s="9">
        <v>67145088</v>
      </c>
      <c r="G91" s="9">
        <v>138062032</v>
      </c>
      <c r="H91" s="8"/>
      <c r="I91" s="8"/>
      <c r="J91" s="8"/>
      <c r="K91" s="10">
        <f t="shared" si="0"/>
        <v>2.0561747122887084</v>
      </c>
      <c r="L91" s="11">
        <f>F91/Sheet2!$C$25/Sheet2!$E$7</f>
        <v>8317241.2373362016</v>
      </c>
      <c r="O91" s="2" t="str">
        <f t="shared" si="1"/>
        <v>INSERT INTO `creature_diff_health` (`Entry`, `DifficultyID`, `Health`, `patch`) VALUES ('116550', '23', '8317241', '725')</v>
      </c>
    </row>
    <row r="92" spans="1:15" ht="15.75" customHeight="1" x14ac:dyDescent="0.25">
      <c r="B92" s="8">
        <v>114629</v>
      </c>
      <c r="C92" s="8" t="s">
        <v>121</v>
      </c>
      <c r="D92" s="8"/>
      <c r="E92" s="8"/>
      <c r="F92" s="9">
        <v>141094032</v>
      </c>
      <c r="G92" s="9">
        <v>131838856</v>
      </c>
      <c r="H92" s="8"/>
      <c r="I92" s="8"/>
      <c r="J92" s="8"/>
      <c r="K92" s="10">
        <f t="shared" si="0"/>
        <v>1.0702006698237734</v>
      </c>
      <c r="L92" s="11">
        <f>F92/Sheet2!$C$25/Sheet2!$E$7</f>
        <v>17477274.008374728</v>
      </c>
      <c r="O92" s="2" t="str">
        <f t="shared" si="1"/>
        <v>INSERT INTO `creature_diff_health` (`Entry`, `DifficultyID`, `Health`, `patch`) VALUES ('114629', '23', '17477274', '725')</v>
      </c>
    </row>
    <row r="93" spans="1:15" ht="15.75" customHeight="1" x14ac:dyDescent="0.25">
      <c r="B93" s="8">
        <v>114629</v>
      </c>
      <c r="C93" s="8" t="s">
        <v>122</v>
      </c>
      <c r="D93" s="8"/>
      <c r="E93" s="8"/>
      <c r="F93" s="9">
        <v>67145088</v>
      </c>
      <c r="G93" s="9">
        <v>138062032</v>
      </c>
      <c r="H93" s="8"/>
      <c r="I93" s="8"/>
      <c r="J93" s="8"/>
      <c r="K93" s="10">
        <f t="shared" si="0"/>
        <v>2.0561747122887084</v>
      </c>
      <c r="L93" s="11">
        <f>F93/Sheet2!$C$25/Sheet2!$E$7</f>
        <v>8317241.2373362016</v>
      </c>
      <c r="O93" s="2" t="str">
        <f t="shared" si="1"/>
        <v>INSERT INTO `creature_diff_health` (`Entry`, `DifficultyID`, `Health`, `patch`) VALUES ('114629', '23', '8317241', '725')</v>
      </c>
    </row>
    <row r="94" spans="1:15" ht="15.75" customHeight="1" x14ac:dyDescent="0.25">
      <c r="B94" s="8">
        <v>114803</v>
      </c>
      <c r="C94" s="8" t="s">
        <v>123</v>
      </c>
      <c r="D94" s="8"/>
      <c r="E94" s="8"/>
      <c r="F94" s="9">
        <v>84980504</v>
      </c>
      <c r="G94" s="9">
        <v>107529104</v>
      </c>
      <c r="H94" s="8"/>
      <c r="I94" s="8"/>
      <c r="J94" s="8"/>
      <c r="K94" s="10">
        <f t="shared" si="0"/>
        <v>1.2653385063472911</v>
      </c>
      <c r="L94" s="11">
        <f>F94/Sheet2!$C$25/Sheet2!$E$7</f>
        <v>10526508.68874301</v>
      </c>
      <c r="O94" s="2" t="str">
        <f t="shared" si="1"/>
        <v>INSERT INTO `creature_diff_health` (`Entry`, `DifficultyID`, `Health`, `patch`) VALUES ('114803', '23', '10526509', '725')</v>
      </c>
    </row>
    <row r="95" spans="1:15" ht="15.75" customHeight="1" x14ac:dyDescent="0.25">
      <c r="B95" s="8">
        <v>114633</v>
      </c>
      <c r="C95" s="8" t="s">
        <v>124</v>
      </c>
      <c r="D95" s="8"/>
      <c r="E95" s="8"/>
      <c r="F95" s="9">
        <v>112875232</v>
      </c>
      <c r="G95" s="9">
        <v>142825360</v>
      </c>
      <c r="H95" s="8"/>
      <c r="I95" s="8"/>
      <c r="J95" s="8"/>
      <c r="K95" s="10">
        <f t="shared" si="0"/>
        <v>1.2653383516412176</v>
      </c>
      <c r="L95" s="11">
        <f>F95/Sheet2!$C$25/Sheet2!$E$7</f>
        <v>13981819.999465797</v>
      </c>
      <c r="O95" s="2" t="str">
        <f t="shared" si="1"/>
        <v>INSERT INTO `creature_diff_health` (`Entry`, `DifficultyID`, `Health`, `patch`) VALUES ('114633', '23', '13981820', '725')</v>
      </c>
    </row>
    <row r="96" spans="1:15" ht="15.75" customHeight="1" x14ac:dyDescent="0.25">
      <c r="B96" s="8">
        <v>115418</v>
      </c>
      <c r="C96" s="8" t="s">
        <v>125</v>
      </c>
      <c r="D96" s="8"/>
      <c r="E96" s="8"/>
      <c r="F96" s="9">
        <v>146737792</v>
      </c>
      <c r="G96" s="9">
        <v>179480640</v>
      </c>
      <c r="H96" s="8"/>
      <c r="I96" s="8"/>
      <c r="J96" s="8"/>
      <c r="K96" s="10">
        <f t="shared" si="0"/>
        <v>1.223138480917036</v>
      </c>
      <c r="L96" s="11">
        <f>F96/Sheet2!$C$25/Sheet2!$E$7</f>
        <v>18176364.810156513</v>
      </c>
      <c r="O96" s="2" t="str">
        <f t="shared" si="1"/>
        <v>INSERT INTO `creature_diff_health` (`Entry`, `DifficultyID`, `Health`, `patch`) VALUES ('115418', '23', '18176365', '725')</v>
      </c>
    </row>
    <row r="97" spans="2:15" ht="15.75" customHeight="1" x14ac:dyDescent="0.25">
      <c r="B97" s="8"/>
      <c r="C97" s="8" t="s">
        <v>126</v>
      </c>
      <c r="D97" s="8"/>
      <c r="E97" s="8"/>
      <c r="F97" s="9"/>
      <c r="G97" s="9"/>
      <c r="H97" s="8"/>
      <c r="I97" s="8"/>
      <c r="J97" s="8"/>
      <c r="K97" s="10" t="e">
        <f t="shared" si="0"/>
        <v>#DIV/0!</v>
      </c>
      <c r="L97" s="11">
        <f>F97/Sheet2!$C$25/Sheet2!$E$7</f>
        <v>0</v>
      </c>
      <c r="O97" s="2" t="str">
        <f t="shared" si="1"/>
        <v/>
      </c>
    </row>
    <row r="98" spans="2:15" ht="15.75" customHeight="1" x14ac:dyDescent="0.25">
      <c r="B98" s="8"/>
      <c r="C98" s="8" t="s">
        <v>127</v>
      </c>
      <c r="D98" s="8"/>
      <c r="E98" s="8"/>
      <c r="F98" s="9"/>
      <c r="G98" s="9"/>
      <c r="H98" s="8"/>
      <c r="I98" s="8"/>
      <c r="J98" s="8"/>
      <c r="K98" s="10" t="e">
        <f t="shared" si="0"/>
        <v>#DIV/0!</v>
      </c>
      <c r="L98" s="11">
        <f>F98/Sheet2!$C$25/Sheet2!$E$7</f>
        <v>0</v>
      </c>
      <c r="O98" s="2" t="str">
        <f t="shared" si="1"/>
        <v/>
      </c>
    </row>
    <row r="99" spans="2:15" ht="15.75" customHeight="1" x14ac:dyDescent="0.25">
      <c r="B99" s="8"/>
      <c r="C99" s="8" t="s">
        <v>128</v>
      </c>
      <c r="D99" s="8"/>
      <c r="E99" s="8"/>
      <c r="F99" s="9"/>
      <c r="G99" s="9"/>
      <c r="H99" s="8"/>
      <c r="I99" s="8"/>
      <c r="J99" s="8"/>
      <c r="K99" s="10" t="e">
        <f t="shared" si="0"/>
        <v>#DIV/0!</v>
      </c>
      <c r="L99" s="11">
        <f>F99/Sheet2!$C$25/Sheet2!$E$7</f>
        <v>0</v>
      </c>
      <c r="O99" s="2" t="str">
        <f t="shared" si="1"/>
        <v/>
      </c>
    </row>
    <row r="100" spans="2:15" ht="15.75" customHeight="1" x14ac:dyDescent="0.25">
      <c r="B100" s="8">
        <v>114247</v>
      </c>
      <c r="C100" s="8" t="s">
        <v>129</v>
      </c>
      <c r="D100" s="8"/>
      <c r="E100" s="8"/>
      <c r="F100" s="9">
        <v>759747136</v>
      </c>
      <c r="G100" s="9">
        <v>863657024</v>
      </c>
      <c r="H100" s="8"/>
      <c r="I100" s="8"/>
      <c r="J100" s="8"/>
      <c r="K100" s="10">
        <f t="shared" si="0"/>
        <v>1.1367690420619105</v>
      </c>
      <c r="L100" s="11">
        <f>F100/Sheet2!$C$25</f>
        <v>112931570.6814582</v>
      </c>
      <c r="O100" s="2" t="str">
        <f t="shared" si="1"/>
        <v>INSERT INTO `creature_diff_health` (`Entry`, `DifficultyID`, `Health`, `patch`) VALUES ('114247', '23', '112931571', '725')</v>
      </c>
    </row>
    <row r="101" spans="2:15" ht="15.75" customHeight="1" x14ac:dyDescent="0.25">
      <c r="B101" s="8"/>
      <c r="C101" s="8" t="s">
        <v>130</v>
      </c>
      <c r="D101" s="8"/>
      <c r="E101" s="8"/>
      <c r="F101" s="9"/>
      <c r="G101" s="9"/>
      <c r="H101" s="8"/>
      <c r="I101" s="8"/>
      <c r="J101" s="8"/>
      <c r="K101" s="10" t="e">
        <f t="shared" si="0"/>
        <v>#DIV/0!</v>
      </c>
      <c r="L101" s="11">
        <f>F101/Sheet2!$C$25/Sheet2!$E$7</f>
        <v>0</v>
      </c>
      <c r="O101" s="2" t="str">
        <f t="shared" si="1"/>
        <v/>
      </c>
    </row>
    <row r="102" spans="2:15" ht="15.75" customHeight="1" x14ac:dyDescent="0.25">
      <c r="B102" s="8"/>
      <c r="C102" s="8" t="s">
        <v>131</v>
      </c>
      <c r="D102" s="8"/>
      <c r="E102" s="8"/>
      <c r="F102" s="9"/>
      <c r="G102" s="9"/>
      <c r="H102" s="8"/>
      <c r="I102" s="8"/>
      <c r="J102" s="8"/>
      <c r="K102" s="10" t="e">
        <f t="shared" si="0"/>
        <v>#DIV/0!</v>
      </c>
      <c r="L102" s="11">
        <f>F102/Sheet2!$C$25/Sheet2!$E$7</f>
        <v>0</v>
      </c>
      <c r="O102" s="2" t="str">
        <f t="shared" si="1"/>
        <v/>
      </c>
    </row>
    <row r="103" spans="2:15" ht="15.75" customHeight="1" x14ac:dyDescent="0.25">
      <c r="B103" s="8"/>
      <c r="C103" s="8" t="s">
        <v>132</v>
      </c>
      <c r="D103" s="8"/>
      <c r="E103" s="8"/>
      <c r="F103" s="9"/>
      <c r="G103" s="9"/>
      <c r="H103" s="8"/>
      <c r="I103" s="8"/>
      <c r="J103" s="8"/>
      <c r="K103" s="10" t="e">
        <f t="shared" si="0"/>
        <v>#DIV/0!</v>
      </c>
      <c r="L103" s="11">
        <f>F103/Sheet2!$C$25/Sheet2!$E$7</f>
        <v>0</v>
      </c>
      <c r="O103" s="2" t="str">
        <f t="shared" si="1"/>
        <v/>
      </c>
    </row>
    <row r="104" spans="2:15" ht="15.75" customHeight="1" x14ac:dyDescent="0.25">
      <c r="B104" s="8">
        <v>114634</v>
      </c>
      <c r="C104" s="8" t="s">
        <v>133</v>
      </c>
      <c r="D104" s="8"/>
      <c r="E104" s="8"/>
      <c r="F104" s="9">
        <v>54555392</v>
      </c>
      <c r="G104" s="9">
        <v>69031016</v>
      </c>
      <c r="H104" s="8"/>
      <c r="I104" s="8"/>
      <c r="J104" s="8"/>
      <c r="K104" s="10">
        <f t="shared" si="0"/>
        <v>1.2653380989362151</v>
      </c>
      <c r="L104" s="11">
        <f>F104/Sheet2!$C$25/Sheet2!$E$7</f>
        <v>6757759.4962931843</v>
      </c>
      <c r="O104" s="2" t="str">
        <f t="shared" si="1"/>
        <v>INSERT INTO `creature_diff_health` (`Entry`, `DifficultyID`, `Health`, `patch`) VALUES ('114634', '23', '6757759', '725')</v>
      </c>
    </row>
    <row r="105" spans="2:15" ht="15.75" customHeight="1" x14ac:dyDescent="0.25">
      <c r="B105" s="8">
        <v>114792</v>
      </c>
      <c r="C105" s="8" t="s">
        <v>134</v>
      </c>
      <c r="D105" s="8"/>
      <c r="E105" s="8"/>
      <c r="F105" s="9">
        <v>47001564</v>
      </c>
      <c r="G105" s="9">
        <v>59472812</v>
      </c>
      <c r="H105" s="8"/>
      <c r="I105" s="8"/>
      <c r="J105" s="8"/>
      <c r="K105" s="10">
        <f t="shared" si="0"/>
        <v>1.2653368726198133</v>
      </c>
      <c r="L105" s="11">
        <f>F105/Sheet2!$C$25/Sheet2!$E$7</f>
        <v>5822069.1634225976</v>
      </c>
      <c r="O105" s="2" t="str">
        <f t="shared" si="1"/>
        <v>INSERT INTO `creature_diff_health` (`Entry`, `DifficultyID`, `Health`, `patch`) VALUES ('114792', '23', '5822069', '725')</v>
      </c>
    </row>
    <row r="106" spans="2:15" ht="15.75" customHeight="1" x14ac:dyDescent="0.25">
      <c r="B106" s="8">
        <v>114249</v>
      </c>
      <c r="C106" s="8" t="s">
        <v>135</v>
      </c>
      <c r="D106" s="8"/>
      <c r="E106" s="8"/>
      <c r="F106" s="9">
        <v>20982800</v>
      </c>
      <c r="G106" s="9">
        <v>38184340</v>
      </c>
      <c r="H106" s="8"/>
      <c r="I106" s="8"/>
      <c r="J106" s="8"/>
      <c r="K106" s="10">
        <f t="shared" si="0"/>
        <v>1.8197924013954285</v>
      </c>
      <c r="L106" s="11">
        <f>F106/Sheet2!$C$25/Sheet2!$E$7</f>
        <v>2599132.9318799623</v>
      </c>
      <c r="O106" s="2" t="str">
        <f t="shared" si="1"/>
        <v>INSERT INTO `creature_diff_health` (`Entry`, `DifficultyID`, `Health`, `patch`) VALUES ('114249', '23', '2599133', '725')</v>
      </c>
    </row>
    <row r="107" spans="2:15" ht="15.75" customHeight="1" x14ac:dyDescent="0.25">
      <c r="B107" s="8"/>
      <c r="C107" s="8" t="s">
        <v>136</v>
      </c>
      <c r="D107" s="8"/>
      <c r="E107" s="8"/>
      <c r="F107" s="9"/>
      <c r="G107" s="9"/>
      <c r="H107" s="8"/>
      <c r="I107" s="8"/>
      <c r="J107" s="8"/>
      <c r="K107" s="10" t="e">
        <f t="shared" si="0"/>
        <v>#DIV/0!</v>
      </c>
      <c r="L107" s="11">
        <f>F107/Sheet2!$C$25/Sheet2!$E$7</f>
        <v>0</v>
      </c>
      <c r="O107" s="2" t="str">
        <f t="shared" si="1"/>
        <v/>
      </c>
    </row>
    <row r="108" spans="2:15" ht="15.75" customHeight="1" x14ac:dyDescent="0.25">
      <c r="B108" s="8">
        <v>114796</v>
      </c>
      <c r="C108" s="8" t="s">
        <v>137</v>
      </c>
      <c r="D108" s="8"/>
      <c r="E108" s="8"/>
      <c r="F108" s="9">
        <v>67145088</v>
      </c>
      <c r="G108" s="9">
        <v>138062032</v>
      </c>
      <c r="H108" s="8"/>
      <c r="I108" s="8"/>
      <c r="J108" s="8"/>
      <c r="K108" s="10">
        <f t="shared" si="0"/>
        <v>2.0561747122887084</v>
      </c>
      <c r="L108" s="11">
        <f>F108/Sheet2!$C$25/Sheet2!$E$7</f>
        <v>8317241.2373362016</v>
      </c>
      <c r="O108" s="2" t="str">
        <f t="shared" si="1"/>
        <v>INSERT INTO `creature_diff_health` (`Entry`, `DifficultyID`, `Health`, `patch`) VALUES ('114796', '23', '8317241', '725')</v>
      </c>
    </row>
    <row r="109" spans="2:15" ht="15.75" customHeight="1" x14ac:dyDescent="0.25">
      <c r="B109" s="8">
        <v>114324</v>
      </c>
      <c r="C109" s="8" t="s">
        <v>138</v>
      </c>
      <c r="D109" s="8"/>
      <c r="E109" s="8"/>
      <c r="F109" s="9">
        <v>21706734</v>
      </c>
      <c r="G109" s="9">
        <v>39501736</v>
      </c>
      <c r="H109" s="8"/>
      <c r="I109" s="8"/>
      <c r="J109" s="8"/>
      <c r="K109" s="10">
        <f t="shared" si="0"/>
        <v>1.8197917752159307</v>
      </c>
      <c r="L109" s="11">
        <f>F109/Sheet2!$C$25/Sheet2!$E$7</f>
        <v>2688806.4120593276</v>
      </c>
      <c r="O109" s="2" t="str">
        <f t="shared" si="1"/>
        <v>INSERT INTO `creature_diff_health` (`Entry`, `DifficultyID`, `Health`, `patch`) VALUES ('114324', '23', '2688806', '725')</v>
      </c>
    </row>
    <row r="110" spans="2:15" ht="15.75" customHeight="1" x14ac:dyDescent="0.25">
      <c r="B110" s="8">
        <v>115757</v>
      </c>
      <c r="C110" s="8" t="s">
        <v>139</v>
      </c>
      <c r="D110" s="8"/>
      <c r="E110" s="8"/>
      <c r="F110" s="9">
        <v>147606080</v>
      </c>
      <c r="G110" s="9">
        <v>180542000</v>
      </c>
      <c r="H110" s="8"/>
      <c r="I110" s="8"/>
      <c r="J110" s="8"/>
      <c r="K110" s="10">
        <f t="shared" si="0"/>
        <v>1.2231338980074533</v>
      </c>
      <c r="L110" s="11">
        <f>F110/Sheet2!$C$25/Sheet2!$E$7</f>
        <v>18283919.37556991</v>
      </c>
      <c r="O110" s="2" t="str">
        <f t="shared" si="1"/>
        <v>INSERT INTO `creature_diff_health` (`Entry`, `DifficultyID`, `Health`, `patch`) VALUES ('115757', '23', '18283919', '725')</v>
      </c>
    </row>
    <row r="111" spans="2:15" ht="15.75" customHeight="1" x14ac:dyDescent="0.25">
      <c r="B111" s="8">
        <v>115831</v>
      </c>
      <c r="C111" s="8" t="s">
        <v>25</v>
      </c>
      <c r="D111" s="8"/>
      <c r="E111" s="8"/>
      <c r="F111" s="9">
        <v>72756224</v>
      </c>
      <c r="G111" s="9">
        <v>139787840</v>
      </c>
      <c r="H111" s="8"/>
      <c r="I111" s="8"/>
      <c r="J111" s="8"/>
      <c r="K111" s="10">
        <f t="shared" si="0"/>
        <v>1.9213179617457883</v>
      </c>
      <c r="L111" s="11">
        <f>F111/Sheet2!$C$25/Sheet2!$E$7</f>
        <v>9012290.9143505767</v>
      </c>
      <c r="O111" s="2" t="str">
        <f t="shared" si="1"/>
        <v>INSERT INTO `creature_diff_health` (`Entry`, `DifficultyID`, `Health`, `patch`) VALUES ('115831', '23', '9012291', '725')</v>
      </c>
    </row>
    <row r="112" spans="2:15" ht="15.75" customHeight="1" x14ac:dyDescent="0.25">
      <c r="J112" s="2" t="s">
        <v>140</v>
      </c>
      <c r="K112" s="17">
        <f>AVERAGE(K108:K111,K104:K106,K100,K79:K96,K77,K75,K73,K69:K71,K60:K68,K59,K58,K54,K48:K52,K43:K44,K39,K32:K36,K30,K24,K22,K16:K19,K5:K14)</f>
        <v>1.46738588152668</v>
      </c>
    </row>
    <row r="113" spans="3:3" ht="15.75" customHeight="1" x14ac:dyDescent="0.25"/>
    <row r="114" spans="3:3" ht="15.75" customHeight="1" x14ac:dyDescent="0.25">
      <c r="C114" s="2" t="s">
        <v>141</v>
      </c>
    </row>
    <row r="115" spans="3:3" ht="15.75" customHeight="1" x14ac:dyDescent="0.25"/>
    <row r="116" spans="3:3" ht="15.75" customHeight="1" x14ac:dyDescent="0.25">
      <c r="C116" s="2" t="s">
        <v>142</v>
      </c>
    </row>
    <row r="117" spans="3:3" ht="15.75" customHeight="1" x14ac:dyDescent="0.25"/>
    <row r="118" spans="3:3" ht="15.75" customHeight="1" x14ac:dyDescent="0.25"/>
    <row r="119" spans="3:3" ht="15.75" customHeight="1" x14ac:dyDescent="0.25"/>
    <row r="120" spans="3:3" ht="15.75" customHeight="1" x14ac:dyDescent="0.25"/>
    <row r="121" spans="3:3" ht="15.75" customHeight="1" x14ac:dyDescent="0.25"/>
    <row r="122" spans="3:3" ht="15.75" customHeight="1" x14ac:dyDescent="0.25"/>
    <row r="123" spans="3:3" ht="15.75" customHeight="1" x14ac:dyDescent="0.25"/>
    <row r="124" spans="3:3" ht="15.75" customHeight="1" x14ac:dyDescent="0.25"/>
    <row r="125" spans="3:3" ht="15.75" customHeight="1" x14ac:dyDescent="0.25"/>
    <row r="126" spans="3:3" ht="15.75" customHeight="1" x14ac:dyDescent="0.25"/>
    <row r="127" spans="3:3" ht="15.75" customHeight="1" x14ac:dyDescent="0.25"/>
    <row r="128" spans="3: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</sheetData>
  <conditionalFormatting sqref="A1:A976">
    <cfRule type="cellIs" dxfId="3" priority="3" operator="equal">
      <formula>"[=COUNTIF (A:A, A1)&gt;1] "</formula>
    </cfRule>
  </conditionalFormatting>
  <conditionalFormatting sqref="B1:B976">
    <cfRule type="expression" dxfId="2" priority="4">
      <formula>NOT(ISERROR(SEARCH((COUNTIF(A:A,A1)&gt;1),(B1))))</formula>
    </cfRule>
  </conditionalFormatting>
  <conditionalFormatting sqref="L5:L111">
    <cfRule type="expression" dxfId="1" priority="1">
      <formula>IF(F5&gt;G5, TRUE, FALSE)</formula>
    </cfRule>
    <cfRule type="expression" dxfId="0" priority="2">
      <formula>IF(F5&lt;=G5, TRUE, FALSE)</formula>
    </cfRule>
  </conditionalFormatting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Sheet2!$E$5:$E$7</xm:f>
          </x14:formula1>
          <xm:sqref>Q9 Q21</xm:sqref>
        </x14:dataValidation>
        <x14:dataValidation type="list" allowBlank="1" showErrorMessage="1" xr:uid="{00000000-0002-0000-0000-000001000000}">
          <x14:formula1>
            <xm:f>Sheet2!$D$5:$D$8</xm:f>
          </x14:formula1>
          <xm:sqref>Q7 Q19</xm:sqref>
        </x14:dataValidation>
        <x14:dataValidation type="list" allowBlank="1" showErrorMessage="1" xr:uid="{00000000-0002-0000-0000-000002000000}">
          <x14:formula1>
            <xm:f>Sheet2!$C$5:$C$54</xm:f>
          </x14:formula1>
          <xm:sqref>Q8 Q20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2.28515625" customWidth="1"/>
    <col min="4" max="4" width="11.42578125" customWidth="1"/>
    <col min="5" max="10" width="8.7109375" customWidth="1"/>
    <col min="11" max="11" width="12.28515625" customWidth="1"/>
    <col min="12" max="26" width="8.7109375" customWidth="1"/>
  </cols>
  <sheetData>
    <row r="4" spans="2:5" x14ac:dyDescent="0.25">
      <c r="B4" s="2" t="s">
        <v>143</v>
      </c>
      <c r="C4" s="2" t="s">
        <v>144</v>
      </c>
      <c r="D4" s="2" t="s">
        <v>20</v>
      </c>
      <c r="E4" s="2" t="s">
        <v>24</v>
      </c>
    </row>
    <row r="5" spans="2:5" x14ac:dyDescent="0.25">
      <c r="B5" s="2">
        <v>1</v>
      </c>
      <c r="C5" s="2">
        <v>1</v>
      </c>
      <c r="D5" s="2">
        <v>1</v>
      </c>
      <c r="E5" s="2">
        <v>1</v>
      </c>
    </row>
    <row r="6" spans="2:5" x14ac:dyDescent="0.25">
      <c r="B6" s="2">
        <v>2</v>
      </c>
      <c r="C6" s="2">
        <v>1.1000000000000001</v>
      </c>
      <c r="D6" s="2">
        <v>1.65</v>
      </c>
      <c r="E6" s="2">
        <v>1.4</v>
      </c>
    </row>
    <row r="7" spans="2:5" x14ac:dyDescent="0.25">
      <c r="B7" s="2">
        <v>3</v>
      </c>
      <c r="C7" s="2">
        <v>1.21</v>
      </c>
      <c r="D7" s="2">
        <v>2.11</v>
      </c>
      <c r="E7" s="2">
        <v>1.2</v>
      </c>
    </row>
    <row r="8" spans="2:5" x14ac:dyDescent="0.25">
      <c r="B8" s="2">
        <v>4</v>
      </c>
      <c r="C8" s="2">
        <v>1.331</v>
      </c>
      <c r="D8" s="2">
        <v>2.75</v>
      </c>
    </row>
    <row r="9" spans="2:5" x14ac:dyDescent="0.25">
      <c r="B9" s="2">
        <v>5</v>
      </c>
      <c r="C9" s="2">
        <v>1.4641</v>
      </c>
    </row>
    <row r="10" spans="2:5" x14ac:dyDescent="0.25">
      <c r="B10" s="2">
        <v>6</v>
      </c>
      <c r="C10" s="2">
        <v>1.6105100000000001</v>
      </c>
    </row>
    <row r="11" spans="2:5" x14ac:dyDescent="0.25">
      <c r="B11" s="2">
        <v>7</v>
      </c>
      <c r="C11" s="2">
        <v>1.7715609999999999</v>
      </c>
    </row>
    <row r="12" spans="2:5" x14ac:dyDescent="0.25">
      <c r="B12" s="2">
        <v>8</v>
      </c>
      <c r="C12" s="2">
        <v>1.9487171000000001</v>
      </c>
    </row>
    <row r="13" spans="2:5" x14ac:dyDescent="0.25">
      <c r="B13" s="2">
        <v>9</v>
      </c>
      <c r="C13" s="2">
        <v>2.1435888099999998</v>
      </c>
    </row>
    <row r="14" spans="2:5" x14ac:dyDescent="0.25">
      <c r="B14" s="2">
        <v>10</v>
      </c>
      <c r="C14" s="2">
        <v>2.3579476910000001</v>
      </c>
    </row>
    <row r="15" spans="2:5" x14ac:dyDescent="0.25">
      <c r="B15" s="2">
        <v>11</v>
      </c>
      <c r="C15" s="2">
        <v>2.5937424600000001</v>
      </c>
    </row>
    <row r="16" spans="2:5" x14ac:dyDescent="0.25">
      <c r="B16" s="2">
        <v>12</v>
      </c>
      <c r="C16" s="2">
        <v>2.8531167059999998</v>
      </c>
    </row>
    <row r="17" spans="2:3" x14ac:dyDescent="0.25">
      <c r="B17" s="2">
        <v>13</v>
      </c>
      <c r="C17" s="2">
        <v>3.1384283769999999</v>
      </c>
    </row>
    <row r="18" spans="2:3" x14ac:dyDescent="0.25">
      <c r="B18" s="2">
        <v>14</v>
      </c>
      <c r="C18" s="2">
        <v>3.452271214</v>
      </c>
    </row>
    <row r="19" spans="2:3" x14ac:dyDescent="0.25">
      <c r="B19" s="2">
        <v>15</v>
      </c>
      <c r="C19" s="2">
        <v>3.7974983359999999</v>
      </c>
    </row>
    <row r="20" spans="2:3" x14ac:dyDescent="0.25">
      <c r="B20" s="2">
        <v>16</v>
      </c>
      <c r="C20" s="2">
        <v>4.1772481690000003</v>
      </c>
    </row>
    <row r="21" spans="2:3" ht="15.75" customHeight="1" x14ac:dyDescent="0.25">
      <c r="B21" s="2">
        <v>17</v>
      </c>
      <c r="C21" s="2">
        <v>4.5949729860000001</v>
      </c>
    </row>
    <row r="22" spans="2:3" ht="15.75" customHeight="1" x14ac:dyDescent="0.25">
      <c r="B22" s="2">
        <v>18</v>
      </c>
      <c r="C22" s="2">
        <v>5.0544702849999998</v>
      </c>
    </row>
    <row r="23" spans="2:3" ht="15.75" customHeight="1" x14ac:dyDescent="0.25">
      <c r="B23" s="2">
        <v>19</v>
      </c>
      <c r="C23" s="2">
        <v>5.5599173129999997</v>
      </c>
    </row>
    <row r="24" spans="2:3" ht="15.75" customHeight="1" x14ac:dyDescent="0.25">
      <c r="B24" s="2">
        <v>20</v>
      </c>
      <c r="C24" s="2">
        <v>6.1159090450000004</v>
      </c>
    </row>
    <row r="25" spans="2:3" ht="15.75" customHeight="1" x14ac:dyDescent="0.25">
      <c r="B25" s="2">
        <v>21</v>
      </c>
      <c r="C25" s="2">
        <v>6.7274999490000003</v>
      </c>
    </row>
    <row r="26" spans="2:3" ht="15.75" customHeight="1" x14ac:dyDescent="0.25">
      <c r="B26" s="2">
        <v>22</v>
      </c>
      <c r="C26" s="2">
        <v>7.4002499439999996</v>
      </c>
    </row>
    <row r="27" spans="2:3" ht="15.75" customHeight="1" x14ac:dyDescent="0.25">
      <c r="B27" s="2">
        <v>23</v>
      </c>
      <c r="C27" s="2">
        <v>8.1402749389999993</v>
      </c>
    </row>
    <row r="28" spans="2:3" ht="15.75" customHeight="1" x14ac:dyDescent="0.25">
      <c r="B28" s="2">
        <v>24</v>
      </c>
      <c r="C28" s="2">
        <v>8.9543024330000005</v>
      </c>
    </row>
    <row r="29" spans="2:3" ht="15.75" customHeight="1" x14ac:dyDescent="0.25">
      <c r="B29" s="2">
        <v>25</v>
      </c>
      <c r="C29" s="2">
        <v>9.8497326760000004</v>
      </c>
    </row>
    <row r="30" spans="2:3" ht="15.75" customHeight="1" x14ac:dyDescent="0.25">
      <c r="B30" s="2">
        <v>26</v>
      </c>
      <c r="C30" s="2">
        <v>10.834705939999999</v>
      </c>
    </row>
    <row r="31" spans="2:3" ht="15.75" customHeight="1" x14ac:dyDescent="0.25">
      <c r="B31" s="2">
        <v>27</v>
      </c>
      <c r="C31" s="2">
        <v>11.918176539999999</v>
      </c>
    </row>
    <row r="32" spans="2:3" ht="15.75" customHeight="1" x14ac:dyDescent="0.25">
      <c r="B32" s="2">
        <v>28</v>
      </c>
      <c r="C32" s="2">
        <v>13.10999419</v>
      </c>
    </row>
    <row r="33" spans="2:3" ht="15.75" customHeight="1" x14ac:dyDescent="0.25">
      <c r="B33" s="2">
        <v>29</v>
      </c>
      <c r="C33" s="2">
        <v>14.42099361</v>
      </c>
    </row>
    <row r="34" spans="2:3" ht="15.75" customHeight="1" x14ac:dyDescent="0.25">
      <c r="B34" s="2">
        <v>30</v>
      </c>
      <c r="C34" s="2">
        <v>15.86309297</v>
      </c>
    </row>
    <row r="35" spans="2:3" ht="15.75" customHeight="1" x14ac:dyDescent="0.25">
      <c r="B35" s="2">
        <v>31</v>
      </c>
      <c r="C35" s="2">
        <v>17.44940227</v>
      </c>
    </row>
    <row r="36" spans="2:3" ht="15.75" customHeight="1" x14ac:dyDescent="0.25">
      <c r="B36" s="2">
        <v>32</v>
      </c>
      <c r="C36" s="2">
        <v>19.194342500000001</v>
      </c>
    </row>
    <row r="37" spans="2:3" ht="15.75" customHeight="1" x14ac:dyDescent="0.25">
      <c r="B37" s="2">
        <v>33</v>
      </c>
      <c r="C37" s="2">
        <v>21.11377675</v>
      </c>
    </row>
    <row r="38" spans="2:3" ht="15.75" customHeight="1" x14ac:dyDescent="0.25">
      <c r="B38" s="2">
        <v>34</v>
      </c>
      <c r="C38" s="2">
        <v>23.225154419999999</v>
      </c>
    </row>
    <row r="39" spans="2:3" ht="15.75" customHeight="1" x14ac:dyDescent="0.25">
      <c r="B39" s="2">
        <v>35</v>
      </c>
      <c r="C39" s="2">
        <v>25.547669859999999</v>
      </c>
    </row>
    <row r="40" spans="2:3" ht="15.75" customHeight="1" x14ac:dyDescent="0.25">
      <c r="B40" s="2">
        <v>36</v>
      </c>
      <c r="C40" s="2">
        <v>28.10243685</v>
      </c>
    </row>
    <row r="41" spans="2:3" ht="15.75" customHeight="1" x14ac:dyDescent="0.25">
      <c r="B41" s="2">
        <v>37</v>
      </c>
      <c r="C41" s="2">
        <v>30.912680529999999</v>
      </c>
    </row>
    <row r="42" spans="2:3" ht="15.75" customHeight="1" x14ac:dyDescent="0.25">
      <c r="B42" s="2">
        <v>38</v>
      </c>
      <c r="C42" s="2">
        <v>34.00394859</v>
      </c>
    </row>
    <row r="43" spans="2:3" ht="15.75" customHeight="1" x14ac:dyDescent="0.25">
      <c r="B43" s="2">
        <v>39</v>
      </c>
      <c r="C43" s="2">
        <v>37.404343439999998</v>
      </c>
    </row>
    <row r="44" spans="2:3" ht="15.75" customHeight="1" x14ac:dyDescent="0.25">
      <c r="B44" s="2">
        <v>40</v>
      </c>
      <c r="C44" s="2">
        <v>41.144777789999999</v>
      </c>
    </row>
    <row r="45" spans="2:3" ht="15.75" customHeight="1" x14ac:dyDescent="0.25">
      <c r="B45" s="2">
        <v>41</v>
      </c>
      <c r="C45" s="2">
        <v>45.259255570000001</v>
      </c>
    </row>
    <row r="46" spans="2:3" ht="15.75" customHeight="1" x14ac:dyDescent="0.25">
      <c r="B46" s="2">
        <v>42</v>
      </c>
      <c r="C46" s="2">
        <v>49.785181119999997</v>
      </c>
    </row>
    <row r="47" spans="2:3" ht="15.75" customHeight="1" x14ac:dyDescent="0.25">
      <c r="B47" s="2">
        <v>43</v>
      </c>
      <c r="C47" s="2">
        <v>54.763699240000001</v>
      </c>
    </row>
    <row r="48" spans="2:3" ht="15.75" customHeight="1" x14ac:dyDescent="0.25">
      <c r="B48" s="2">
        <v>44</v>
      </c>
      <c r="C48" s="2">
        <v>60.240069159999997</v>
      </c>
    </row>
    <row r="49" spans="2:3" ht="15.75" customHeight="1" x14ac:dyDescent="0.25">
      <c r="B49" s="2">
        <v>45</v>
      </c>
      <c r="C49" s="2">
        <v>66.264076079999995</v>
      </c>
    </row>
    <row r="50" spans="2:3" ht="15.75" customHeight="1" x14ac:dyDescent="0.25">
      <c r="B50" s="2">
        <v>46</v>
      </c>
      <c r="C50" s="2">
        <v>72.890483689999996</v>
      </c>
    </row>
    <row r="51" spans="2:3" ht="15.75" customHeight="1" x14ac:dyDescent="0.25">
      <c r="B51" s="2">
        <v>47</v>
      </c>
      <c r="C51" s="2">
        <v>80.179532050000006</v>
      </c>
    </row>
    <row r="52" spans="2:3" ht="15.75" customHeight="1" x14ac:dyDescent="0.25">
      <c r="B52" s="2">
        <v>48</v>
      </c>
      <c r="C52" s="2">
        <v>88.197485259999993</v>
      </c>
    </row>
    <row r="53" spans="2:3" ht="15.75" customHeight="1" x14ac:dyDescent="0.25">
      <c r="B53" s="2">
        <v>49</v>
      </c>
      <c r="C53" s="2">
        <v>97.017233779999998</v>
      </c>
    </row>
    <row r="54" spans="2:3" ht="15.75" customHeight="1" x14ac:dyDescent="0.25">
      <c r="B54" s="2">
        <v>50</v>
      </c>
      <c r="C54" s="2">
        <v>106.71895720000001</v>
      </c>
    </row>
    <row r="55" spans="2:3" ht="15.75" customHeight="1" x14ac:dyDescent="0.25"/>
    <row r="56" spans="2:3" ht="15.75" customHeight="1" x14ac:dyDescent="0.25"/>
    <row r="57" spans="2:3" ht="15.75" customHeight="1" x14ac:dyDescent="0.25"/>
    <row r="58" spans="2:3" ht="15.75" customHeight="1" x14ac:dyDescent="0.25"/>
    <row r="59" spans="2:3" ht="15.75" customHeight="1" x14ac:dyDescent="0.25"/>
    <row r="60" spans="2:3" ht="15.75" customHeight="1" x14ac:dyDescent="0.25"/>
    <row r="61" spans="2:3" ht="15.75" customHeight="1" x14ac:dyDescent="0.25"/>
    <row r="62" spans="2:3" ht="15.75" customHeight="1" x14ac:dyDescent="0.25"/>
    <row r="63" spans="2:3" ht="15.75" customHeight="1" x14ac:dyDescent="0.25"/>
    <row r="64" spans="2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Micovic</dc:creator>
  <cp:lastModifiedBy>Srdjan Micovic</cp:lastModifiedBy>
  <dcterms:created xsi:type="dcterms:W3CDTF">2024-01-23T13:58:49Z</dcterms:created>
  <dcterms:modified xsi:type="dcterms:W3CDTF">2024-02-05T15:17:49Z</dcterms:modified>
</cp:coreProperties>
</file>