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edarshs\Desktop\"/>
    </mc:Choice>
  </mc:AlternateContent>
  <xr:revisionPtr revIDLastSave="0" documentId="13_ncr:1_{5F57054C-C840-45B8-8B4D-41D7A17E3082}" xr6:coauthVersionLast="45" xr6:coauthVersionMax="45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Total Systemperformance" sheetId="3" r:id="rId1"/>
    <sheet name="Systemperformance_R" sheetId="4" r:id="rId2"/>
    <sheet name="Systemperformance_L" sheetId="6" r:id="rId3"/>
    <sheet name="TCS UT N414 R - 1" sheetId="1" r:id="rId4"/>
    <sheet name="TCS UT N414 L - 2" sheetId="5" r:id="rId5"/>
    <sheet name="Total_R&amp;L" sheetId="8" r:id="rId6"/>
    <sheet name="KPI graphs" sheetId="9" r:id="rId7"/>
    <sheet name="KPI Sheet" sheetId="7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3" i="5" l="1"/>
  <c r="R14" i="5"/>
  <c r="R15" i="5"/>
  <c r="R16" i="5"/>
  <c r="R13" i="1"/>
  <c r="E3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B35" i="8" l="1"/>
  <c r="C35" i="8"/>
  <c r="F35" i="8"/>
  <c r="G35" i="8"/>
  <c r="H35" i="8"/>
  <c r="M35" i="8" s="1"/>
  <c r="I35" i="8"/>
  <c r="J35" i="8"/>
  <c r="K35" i="8"/>
  <c r="L35" i="8"/>
  <c r="N35" i="8"/>
  <c r="O35" i="8"/>
  <c r="Q35" i="8"/>
  <c r="C33" i="9" s="1"/>
  <c r="S35" i="8"/>
  <c r="D33" i="9" s="1"/>
  <c r="S37" i="5"/>
  <c r="Q37" i="5"/>
  <c r="O36" i="5"/>
  <c r="N36" i="5"/>
  <c r="M36" i="5"/>
  <c r="L36" i="5"/>
  <c r="K36" i="5"/>
  <c r="J36" i="5"/>
  <c r="I36" i="5"/>
  <c r="H36" i="5"/>
  <c r="G38" i="5"/>
  <c r="F37" i="5"/>
  <c r="E36" i="5"/>
  <c r="C36" i="5"/>
  <c r="B36" i="5"/>
  <c r="R17" i="5"/>
  <c r="R37" i="5" s="1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P13" i="5"/>
  <c r="P14" i="5"/>
  <c r="P15" i="5"/>
  <c r="P16" i="5"/>
  <c r="P37" i="5" s="1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D13" i="5"/>
  <c r="D36" i="5" s="1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S37" i="1"/>
  <c r="Q37" i="1"/>
  <c r="O36" i="1"/>
  <c r="N36" i="1"/>
  <c r="M36" i="1"/>
  <c r="L36" i="1"/>
  <c r="K36" i="1"/>
  <c r="J36" i="1"/>
  <c r="I36" i="1"/>
  <c r="H36" i="1"/>
  <c r="G38" i="1"/>
  <c r="F37" i="1"/>
  <c r="E36" i="1"/>
  <c r="C36" i="1"/>
  <c r="B36" i="1"/>
  <c r="R35" i="1"/>
  <c r="R35" i="8" s="1"/>
  <c r="P35" i="1"/>
  <c r="P35" i="8" s="1"/>
  <c r="B33" i="9" s="1"/>
  <c r="D35" i="1"/>
  <c r="R14" i="1"/>
  <c r="R37" i="1" s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P13" i="1"/>
  <c r="P37" i="1" s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D13" i="1"/>
  <c r="D36" i="1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8" l="1"/>
  <c r="I20" i="8"/>
  <c r="C20" i="8"/>
  <c r="B20" i="8"/>
  <c r="B21" i="8"/>
  <c r="F20" i="8"/>
  <c r="G20" i="8"/>
  <c r="D20" i="8" l="1"/>
  <c r="R36" i="5" l="1"/>
  <c r="R36" i="1"/>
  <c r="B34" i="8" l="1"/>
  <c r="C34" i="8"/>
  <c r="F34" i="8"/>
  <c r="G34" i="8"/>
  <c r="H34" i="8"/>
  <c r="M34" i="8" s="1"/>
  <c r="I34" i="8"/>
  <c r="J34" i="8"/>
  <c r="K34" i="8"/>
  <c r="L34" i="8"/>
  <c r="N34" i="8"/>
  <c r="O34" i="8"/>
  <c r="P34" i="8"/>
  <c r="Q34" i="8"/>
  <c r="R34" i="8"/>
  <c r="S34" i="8"/>
  <c r="D34" i="8" l="1"/>
  <c r="C21" i="4" l="1"/>
  <c r="G14" i="8" l="1"/>
  <c r="F31" i="8" l="1"/>
  <c r="F30" i="8"/>
  <c r="A1" i="7" l="1"/>
  <c r="A10" i="7"/>
  <c r="C12" i="4"/>
  <c r="H8" i="7" l="1"/>
  <c r="G8" i="7"/>
  <c r="H7" i="7"/>
  <c r="G7" i="7"/>
  <c r="H6" i="7"/>
  <c r="G6" i="7"/>
  <c r="B6" i="8"/>
  <c r="C6" i="8"/>
  <c r="F6" i="8"/>
  <c r="G6" i="8"/>
  <c r="H6" i="8"/>
  <c r="M6" i="8" s="1"/>
  <c r="I6" i="8"/>
  <c r="J6" i="8"/>
  <c r="K6" i="8"/>
  <c r="L6" i="8"/>
  <c r="N6" i="8"/>
  <c r="O6" i="8"/>
  <c r="P6" i="8"/>
  <c r="B4" i="9" s="1"/>
  <c r="Q6" i="8"/>
  <c r="C4" i="9" s="1"/>
  <c r="R6" i="8"/>
  <c r="S6" i="8"/>
  <c r="D4" i="9" s="1"/>
  <c r="B7" i="8"/>
  <c r="C7" i="8"/>
  <c r="F7" i="8"/>
  <c r="G7" i="8"/>
  <c r="H7" i="8"/>
  <c r="M7" i="8" s="1"/>
  <c r="I7" i="8"/>
  <c r="J7" i="8"/>
  <c r="K7" i="8"/>
  <c r="L7" i="8"/>
  <c r="N7" i="8"/>
  <c r="O7" i="8"/>
  <c r="P7" i="8"/>
  <c r="B5" i="9" s="1"/>
  <c r="Q7" i="8"/>
  <c r="C5" i="9" s="1"/>
  <c r="R7" i="8"/>
  <c r="S7" i="8"/>
  <c r="D5" i="9" s="1"/>
  <c r="B8" i="8"/>
  <c r="C8" i="8"/>
  <c r="F8" i="8"/>
  <c r="G8" i="8"/>
  <c r="H8" i="8"/>
  <c r="M8" i="8" s="1"/>
  <c r="I8" i="8"/>
  <c r="J8" i="8"/>
  <c r="K8" i="8"/>
  <c r="L8" i="8"/>
  <c r="N8" i="8"/>
  <c r="O8" i="8"/>
  <c r="P8" i="8"/>
  <c r="B6" i="9" s="1"/>
  <c r="Q8" i="8"/>
  <c r="C6" i="9" s="1"/>
  <c r="R8" i="8"/>
  <c r="S8" i="8"/>
  <c r="D6" i="9" s="1"/>
  <c r="B9" i="8"/>
  <c r="C9" i="8"/>
  <c r="F9" i="8"/>
  <c r="G9" i="8"/>
  <c r="H9" i="8"/>
  <c r="M9" i="8" s="1"/>
  <c r="I9" i="8"/>
  <c r="J9" i="8"/>
  <c r="K9" i="8"/>
  <c r="L9" i="8"/>
  <c r="N9" i="8"/>
  <c r="O9" i="8"/>
  <c r="P9" i="8"/>
  <c r="B7" i="9" s="1"/>
  <c r="Q9" i="8"/>
  <c r="C7" i="9" s="1"/>
  <c r="R9" i="8"/>
  <c r="S9" i="8"/>
  <c r="D7" i="9" s="1"/>
  <c r="B10" i="8"/>
  <c r="C10" i="8"/>
  <c r="F10" i="8"/>
  <c r="G10" i="8"/>
  <c r="H10" i="8"/>
  <c r="M10" i="8" s="1"/>
  <c r="I10" i="8"/>
  <c r="J10" i="8"/>
  <c r="K10" i="8"/>
  <c r="L10" i="8"/>
  <c r="N10" i="8"/>
  <c r="O10" i="8"/>
  <c r="P10" i="8"/>
  <c r="B8" i="9" s="1"/>
  <c r="Q10" i="8"/>
  <c r="C8" i="9" s="1"/>
  <c r="R10" i="8"/>
  <c r="S10" i="8"/>
  <c r="D8" i="9" s="1"/>
  <c r="B11" i="8"/>
  <c r="C11" i="8"/>
  <c r="F11" i="8"/>
  <c r="G11" i="8"/>
  <c r="H11" i="8"/>
  <c r="M11" i="8" s="1"/>
  <c r="I11" i="8"/>
  <c r="J11" i="8"/>
  <c r="K11" i="8"/>
  <c r="L11" i="8"/>
  <c r="N11" i="8"/>
  <c r="O11" i="8"/>
  <c r="P11" i="8"/>
  <c r="B9" i="9" s="1"/>
  <c r="Q11" i="8"/>
  <c r="C9" i="9" s="1"/>
  <c r="R11" i="8"/>
  <c r="S11" i="8"/>
  <c r="D9" i="9" s="1"/>
  <c r="B12" i="8"/>
  <c r="C12" i="8"/>
  <c r="F12" i="8"/>
  <c r="G12" i="8"/>
  <c r="H12" i="8"/>
  <c r="M12" i="8" s="1"/>
  <c r="I12" i="8"/>
  <c r="J12" i="8"/>
  <c r="K12" i="8"/>
  <c r="L12" i="8"/>
  <c r="N12" i="8"/>
  <c r="O12" i="8"/>
  <c r="P12" i="8"/>
  <c r="B10" i="9" s="1"/>
  <c r="Q12" i="8"/>
  <c r="C10" i="9" s="1"/>
  <c r="R12" i="8"/>
  <c r="S12" i="8"/>
  <c r="D10" i="9" s="1"/>
  <c r="B13" i="8"/>
  <c r="C13" i="8"/>
  <c r="F13" i="8"/>
  <c r="G13" i="8"/>
  <c r="H13" i="8"/>
  <c r="M13" i="8" s="1"/>
  <c r="I13" i="8"/>
  <c r="J13" i="8"/>
  <c r="K13" i="8"/>
  <c r="L13" i="8"/>
  <c r="N13" i="8"/>
  <c r="O13" i="8"/>
  <c r="P13" i="8"/>
  <c r="B11" i="9" s="1"/>
  <c r="Q13" i="8"/>
  <c r="C11" i="9" s="1"/>
  <c r="R13" i="8"/>
  <c r="S13" i="8"/>
  <c r="D11" i="9" s="1"/>
  <c r="B14" i="8"/>
  <c r="C14" i="8"/>
  <c r="F14" i="8"/>
  <c r="H14" i="8"/>
  <c r="M14" i="8" s="1"/>
  <c r="I14" i="8"/>
  <c r="J14" i="8"/>
  <c r="K14" i="8"/>
  <c r="L14" i="8"/>
  <c r="N14" i="8"/>
  <c r="O14" i="8"/>
  <c r="P14" i="8"/>
  <c r="B12" i="9" s="1"/>
  <c r="Q14" i="8"/>
  <c r="C12" i="9" s="1"/>
  <c r="R14" i="8"/>
  <c r="S14" i="8"/>
  <c r="D12" i="9" s="1"/>
  <c r="B15" i="8"/>
  <c r="C15" i="8"/>
  <c r="F15" i="8"/>
  <c r="G15" i="8"/>
  <c r="H15" i="8"/>
  <c r="M15" i="8" s="1"/>
  <c r="I15" i="8"/>
  <c r="J15" i="8"/>
  <c r="K15" i="8"/>
  <c r="L15" i="8"/>
  <c r="N15" i="8"/>
  <c r="O15" i="8"/>
  <c r="P15" i="8"/>
  <c r="B13" i="9" s="1"/>
  <c r="Q15" i="8"/>
  <c r="C13" i="9" s="1"/>
  <c r="R15" i="8"/>
  <c r="S15" i="8"/>
  <c r="D13" i="9" s="1"/>
  <c r="B16" i="8"/>
  <c r="C16" i="8"/>
  <c r="F16" i="8"/>
  <c r="G16" i="8"/>
  <c r="H16" i="8"/>
  <c r="M16" i="8" s="1"/>
  <c r="I16" i="8"/>
  <c r="J16" i="8"/>
  <c r="K16" i="8"/>
  <c r="L16" i="8"/>
  <c r="N16" i="8"/>
  <c r="O16" i="8"/>
  <c r="P16" i="8"/>
  <c r="B14" i="9" s="1"/>
  <c r="Q16" i="8"/>
  <c r="C14" i="9" s="1"/>
  <c r="R16" i="8"/>
  <c r="S16" i="8"/>
  <c r="D14" i="9" s="1"/>
  <c r="B17" i="8"/>
  <c r="C17" i="8"/>
  <c r="F17" i="8"/>
  <c r="G17" i="8"/>
  <c r="H17" i="8"/>
  <c r="M17" i="8" s="1"/>
  <c r="I17" i="8"/>
  <c r="J17" i="8"/>
  <c r="K17" i="8"/>
  <c r="L17" i="8"/>
  <c r="N17" i="8"/>
  <c r="O17" i="8"/>
  <c r="P17" i="8"/>
  <c r="B15" i="9" s="1"/>
  <c r="Q17" i="8"/>
  <c r="C15" i="9" s="1"/>
  <c r="R17" i="8"/>
  <c r="S17" i="8"/>
  <c r="D15" i="9" s="1"/>
  <c r="B18" i="8"/>
  <c r="C18" i="8"/>
  <c r="F18" i="8"/>
  <c r="G18" i="8"/>
  <c r="H18" i="8"/>
  <c r="M18" i="8" s="1"/>
  <c r="I18" i="8"/>
  <c r="J18" i="8"/>
  <c r="K18" i="8"/>
  <c r="L18" i="8"/>
  <c r="N18" i="8"/>
  <c r="O18" i="8"/>
  <c r="P18" i="8"/>
  <c r="B16" i="9" s="1"/>
  <c r="Q18" i="8"/>
  <c r="C16" i="9" s="1"/>
  <c r="R18" i="8"/>
  <c r="S18" i="8"/>
  <c r="D16" i="9" s="1"/>
  <c r="B19" i="8"/>
  <c r="C19" i="8"/>
  <c r="F19" i="8"/>
  <c r="G19" i="8"/>
  <c r="H19" i="8"/>
  <c r="M19" i="8" s="1"/>
  <c r="I19" i="8"/>
  <c r="J19" i="8"/>
  <c r="K19" i="8"/>
  <c r="L19" i="8"/>
  <c r="N19" i="8"/>
  <c r="O19" i="8"/>
  <c r="P19" i="8"/>
  <c r="B17" i="9" s="1"/>
  <c r="Q19" i="8"/>
  <c r="C17" i="9" s="1"/>
  <c r="R19" i="8"/>
  <c r="S19" i="8"/>
  <c r="D17" i="9" s="1"/>
  <c r="H20" i="8"/>
  <c r="M20" i="8" s="1"/>
  <c r="J20" i="8"/>
  <c r="K20" i="8"/>
  <c r="L20" i="8"/>
  <c r="N20" i="8"/>
  <c r="O20" i="8"/>
  <c r="P20" i="8"/>
  <c r="B18" i="9" s="1"/>
  <c r="Q20" i="8"/>
  <c r="C18" i="9" s="1"/>
  <c r="R20" i="8"/>
  <c r="S20" i="8"/>
  <c r="D18" i="9" s="1"/>
  <c r="C21" i="8"/>
  <c r="F21" i="8"/>
  <c r="G21" i="8"/>
  <c r="H21" i="8"/>
  <c r="M21" i="8" s="1"/>
  <c r="I21" i="8"/>
  <c r="J21" i="8"/>
  <c r="K21" i="8"/>
  <c r="L21" i="8"/>
  <c r="N21" i="8"/>
  <c r="O21" i="8"/>
  <c r="P21" i="8"/>
  <c r="B19" i="9" s="1"/>
  <c r="Q21" i="8"/>
  <c r="C19" i="9" s="1"/>
  <c r="R21" i="8"/>
  <c r="S21" i="8"/>
  <c r="D19" i="9" s="1"/>
  <c r="B22" i="8"/>
  <c r="C22" i="8"/>
  <c r="F22" i="8"/>
  <c r="G22" i="8"/>
  <c r="H22" i="8"/>
  <c r="M22" i="8" s="1"/>
  <c r="I22" i="8"/>
  <c r="J22" i="8"/>
  <c r="K22" i="8"/>
  <c r="L22" i="8"/>
  <c r="N22" i="8"/>
  <c r="O22" i="8"/>
  <c r="P22" i="8"/>
  <c r="B20" i="9" s="1"/>
  <c r="Q22" i="8"/>
  <c r="C20" i="9" s="1"/>
  <c r="R22" i="8"/>
  <c r="S22" i="8"/>
  <c r="D20" i="9" s="1"/>
  <c r="B23" i="8"/>
  <c r="C23" i="8"/>
  <c r="F23" i="8"/>
  <c r="G23" i="8"/>
  <c r="H23" i="8"/>
  <c r="M23" i="8" s="1"/>
  <c r="I23" i="8"/>
  <c r="J23" i="8"/>
  <c r="K23" i="8"/>
  <c r="L23" i="8"/>
  <c r="N23" i="8"/>
  <c r="O23" i="8"/>
  <c r="Q23" i="8"/>
  <c r="C21" i="9" s="1"/>
  <c r="R23" i="8"/>
  <c r="S23" i="8"/>
  <c r="D21" i="9" s="1"/>
  <c r="B24" i="8"/>
  <c r="C24" i="8"/>
  <c r="F24" i="8"/>
  <c r="G24" i="8"/>
  <c r="H24" i="8"/>
  <c r="M24" i="8" s="1"/>
  <c r="I24" i="8"/>
  <c r="J24" i="8"/>
  <c r="K24" i="8"/>
  <c r="L24" i="8"/>
  <c r="N24" i="8"/>
  <c r="O24" i="8"/>
  <c r="P24" i="8"/>
  <c r="B22" i="9" s="1"/>
  <c r="Q24" i="8"/>
  <c r="C22" i="9" s="1"/>
  <c r="S24" i="8"/>
  <c r="D22" i="9" s="1"/>
  <c r="B25" i="8"/>
  <c r="C25" i="8"/>
  <c r="F25" i="8"/>
  <c r="G25" i="8"/>
  <c r="H25" i="8"/>
  <c r="M25" i="8" s="1"/>
  <c r="I25" i="8"/>
  <c r="J25" i="8"/>
  <c r="K25" i="8"/>
  <c r="L25" i="8"/>
  <c r="N25" i="8"/>
  <c r="O25" i="8"/>
  <c r="P25" i="8"/>
  <c r="B23" i="9" s="1"/>
  <c r="Q25" i="8"/>
  <c r="C23" i="9" s="1"/>
  <c r="S25" i="8"/>
  <c r="D23" i="9" s="1"/>
  <c r="B26" i="8"/>
  <c r="C26" i="8"/>
  <c r="F26" i="8"/>
  <c r="G26" i="8"/>
  <c r="H26" i="8"/>
  <c r="M26" i="8" s="1"/>
  <c r="I26" i="8"/>
  <c r="J26" i="8"/>
  <c r="K26" i="8"/>
  <c r="L26" i="8"/>
  <c r="N26" i="8"/>
  <c r="O26" i="8"/>
  <c r="P26" i="8"/>
  <c r="B24" i="9" s="1"/>
  <c r="Q26" i="8"/>
  <c r="C24" i="9" s="1"/>
  <c r="R26" i="8"/>
  <c r="S26" i="8"/>
  <c r="D24" i="9" s="1"/>
  <c r="B27" i="8"/>
  <c r="C27" i="8"/>
  <c r="F27" i="8"/>
  <c r="G27" i="8"/>
  <c r="H27" i="8"/>
  <c r="M27" i="8" s="1"/>
  <c r="I27" i="8"/>
  <c r="J27" i="8"/>
  <c r="K27" i="8"/>
  <c r="L27" i="8"/>
  <c r="N27" i="8"/>
  <c r="O27" i="8"/>
  <c r="P27" i="8"/>
  <c r="B25" i="9" s="1"/>
  <c r="Q27" i="8"/>
  <c r="C25" i="9" s="1"/>
  <c r="S27" i="8"/>
  <c r="D25" i="9" s="1"/>
  <c r="B28" i="8"/>
  <c r="C28" i="8"/>
  <c r="F28" i="8"/>
  <c r="G28" i="8"/>
  <c r="H28" i="8"/>
  <c r="M28" i="8" s="1"/>
  <c r="I28" i="8"/>
  <c r="J28" i="8"/>
  <c r="K28" i="8"/>
  <c r="L28" i="8"/>
  <c r="N28" i="8"/>
  <c r="O28" i="8"/>
  <c r="P28" i="8"/>
  <c r="B26" i="9" s="1"/>
  <c r="Q28" i="8"/>
  <c r="C26" i="9" s="1"/>
  <c r="S28" i="8"/>
  <c r="D26" i="9" s="1"/>
  <c r="B29" i="8"/>
  <c r="C29" i="8"/>
  <c r="F29" i="8"/>
  <c r="G29" i="8"/>
  <c r="H29" i="8"/>
  <c r="M29" i="8" s="1"/>
  <c r="I29" i="8"/>
  <c r="J29" i="8"/>
  <c r="K29" i="8"/>
  <c r="L29" i="8"/>
  <c r="N29" i="8"/>
  <c r="O29" i="8"/>
  <c r="P29" i="8"/>
  <c r="B27" i="9" s="1"/>
  <c r="Q29" i="8"/>
  <c r="C27" i="9" s="1"/>
  <c r="S29" i="8"/>
  <c r="D27" i="9" s="1"/>
  <c r="B30" i="8"/>
  <c r="C30" i="8"/>
  <c r="G30" i="8"/>
  <c r="H30" i="8"/>
  <c r="M30" i="8" s="1"/>
  <c r="I30" i="8"/>
  <c r="J30" i="8"/>
  <c r="K30" i="8"/>
  <c r="L30" i="8"/>
  <c r="N30" i="8"/>
  <c r="O30" i="8"/>
  <c r="P30" i="8"/>
  <c r="B28" i="9" s="1"/>
  <c r="Q30" i="8"/>
  <c r="C28" i="9" s="1"/>
  <c r="R30" i="8"/>
  <c r="S30" i="8"/>
  <c r="D28" i="9" s="1"/>
  <c r="B31" i="8"/>
  <c r="C31" i="8"/>
  <c r="G31" i="8"/>
  <c r="H31" i="8"/>
  <c r="M31" i="8" s="1"/>
  <c r="I31" i="8"/>
  <c r="J31" i="8"/>
  <c r="K31" i="8"/>
  <c r="L31" i="8"/>
  <c r="N31" i="8"/>
  <c r="O31" i="8"/>
  <c r="P31" i="8"/>
  <c r="B29" i="9" s="1"/>
  <c r="Q31" i="8"/>
  <c r="C29" i="9" s="1"/>
  <c r="S31" i="8"/>
  <c r="D29" i="9" s="1"/>
  <c r="B32" i="8"/>
  <c r="C32" i="8"/>
  <c r="F32" i="8"/>
  <c r="G32" i="8"/>
  <c r="H32" i="8"/>
  <c r="M32" i="8" s="1"/>
  <c r="I32" i="8"/>
  <c r="J32" i="8"/>
  <c r="K32" i="8"/>
  <c r="L32" i="8"/>
  <c r="N32" i="8"/>
  <c r="O32" i="8"/>
  <c r="P32" i="8"/>
  <c r="B30" i="9" s="1"/>
  <c r="Q32" i="8"/>
  <c r="C30" i="9" s="1"/>
  <c r="R32" i="8"/>
  <c r="S32" i="8"/>
  <c r="D30" i="9" s="1"/>
  <c r="B33" i="8"/>
  <c r="C33" i="8"/>
  <c r="F33" i="8"/>
  <c r="G33" i="8"/>
  <c r="H33" i="8"/>
  <c r="M33" i="8" s="1"/>
  <c r="I33" i="8"/>
  <c r="J33" i="8"/>
  <c r="K33" i="8"/>
  <c r="L33" i="8"/>
  <c r="N33" i="8"/>
  <c r="O33" i="8"/>
  <c r="P33" i="8"/>
  <c r="B31" i="9" s="1"/>
  <c r="Q33" i="8"/>
  <c r="C31" i="9" s="1"/>
  <c r="R33" i="8"/>
  <c r="S33" i="8"/>
  <c r="D31" i="9" s="1"/>
  <c r="B32" i="9"/>
  <c r="C32" i="9"/>
  <c r="D32" i="9"/>
  <c r="R5" i="8"/>
  <c r="S5" i="8"/>
  <c r="Q5" i="8"/>
  <c r="P5" i="8"/>
  <c r="O5" i="8"/>
  <c r="N5" i="8"/>
  <c r="L5" i="8"/>
  <c r="K5" i="8"/>
  <c r="J5" i="8"/>
  <c r="I5" i="8"/>
  <c r="H5" i="8"/>
  <c r="G5" i="8"/>
  <c r="E5" i="8"/>
  <c r="E36" i="8" s="1"/>
  <c r="C5" i="8"/>
  <c r="B5" i="8"/>
  <c r="F5" i="8"/>
  <c r="F37" i="8" l="1"/>
  <c r="B36" i="8"/>
  <c r="L36" i="8"/>
  <c r="J36" i="8"/>
  <c r="O36" i="8"/>
  <c r="C36" i="8"/>
  <c r="I36" i="8"/>
  <c r="N36" i="8"/>
  <c r="G38" i="8"/>
  <c r="C8" i="3" s="1"/>
  <c r="K36" i="8"/>
  <c r="M5" i="8"/>
  <c r="M36" i="8" s="1"/>
  <c r="C14" i="3" s="1"/>
  <c r="H36" i="8"/>
  <c r="C16" i="3" s="1"/>
  <c r="C3" i="9"/>
  <c r="Q37" i="8"/>
  <c r="C11" i="3" s="1"/>
  <c r="D3" i="9"/>
  <c r="S37" i="8"/>
  <c r="C12" i="3" s="1"/>
  <c r="B3" i="9"/>
  <c r="D32" i="8"/>
  <c r="D28" i="8"/>
  <c r="D5" i="8"/>
  <c r="F7" i="7"/>
  <c r="D33" i="8"/>
  <c r="D29" i="8"/>
  <c r="F6" i="7"/>
  <c r="D26" i="8"/>
  <c r="D31" i="8"/>
  <c r="F8" i="7"/>
  <c r="D30" i="8"/>
  <c r="D24" i="8"/>
  <c r="D8" i="8"/>
  <c r="D16" i="8"/>
  <c r="D23" i="8"/>
  <c r="D10" i="8"/>
  <c r="D18" i="8"/>
  <c r="D27" i="8"/>
  <c r="D22" i="8"/>
  <c r="D14" i="8"/>
  <c r="D6" i="8"/>
  <c r="D17" i="8"/>
  <c r="D9" i="8"/>
  <c r="D12" i="8"/>
  <c r="D19" i="8"/>
  <c r="D11" i="8"/>
  <c r="D21" i="8"/>
  <c r="D13" i="8"/>
  <c r="D15" i="8"/>
  <c r="D7" i="8"/>
  <c r="D25" i="8"/>
  <c r="C7" i="3"/>
  <c r="C20" i="3"/>
  <c r="D36" i="8" l="1"/>
  <c r="C21" i="3" s="1"/>
  <c r="R31" i="8"/>
  <c r="C10" i="4" l="1"/>
  <c r="C12" i="6"/>
  <c r="E8" i="7" s="1"/>
  <c r="C11" i="6"/>
  <c r="E7" i="7" s="1"/>
  <c r="C8" i="6"/>
  <c r="C7" i="6"/>
  <c r="C14" i="6"/>
  <c r="C16" i="6"/>
  <c r="C20" i="6"/>
  <c r="C14" i="4"/>
  <c r="C11" i="4"/>
  <c r="C16" i="4"/>
  <c r="C8" i="4"/>
  <c r="C7" i="4"/>
  <c r="C20" i="4"/>
  <c r="P23" i="8" l="1"/>
  <c r="P37" i="8" s="1"/>
  <c r="R25" i="8"/>
  <c r="D8" i="7"/>
  <c r="D7" i="7"/>
  <c r="D6" i="7"/>
  <c r="C21" i="6"/>
  <c r="C10" i="6" l="1"/>
  <c r="E6" i="7" s="1"/>
  <c r="R24" i="8"/>
  <c r="C7" i="7"/>
  <c r="R28" i="8"/>
  <c r="R27" i="8"/>
  <c r="C8" i="7"/>
  <c r="R29" i="8"/>
  <c r="B21" i="9"/>
  <c r="C10" i="3"/>
  <c r="L11" i="7"/>
  <c r="F3" i="7" s="1"/>
  <c r="L10" i="7"/>
  <c r="C3" i="7" s="1"/>
  <c r="M2" i="7"/>
  <c r="R37" i="8" l="1"/>
  <c r="C6" i="7"/>
</calcChain>
</file>

<file path=xl/sharedStrings.xml><?xml version="1.0" encoding="utf-8"?>
<sst xmlns="http://schemas.openxmlformats.org/spreadsheetml/2006/main" count="173" uniqueCount="78">
  <si>
    <t>Days</t>
  </si>
  <si>
    <t>Passages</t>
  </si>
  <si>
    <t>Matches</t>
  </si>
  <si>
    <t>Snelheid</t>
  </si>
  <si>
    <t>Overtredingen</t>
  </si>
  <si>
    <t>Beschikbaarheid</t>
  </si>
  <si>
    <t>Ratio</t>
  </si>
  <si>
    <t>Begin</t>
  </si>
  <si>
    <t>Eind</t>
  </si>
  <si>
    <t>Max</t>
  </si>
  <si>
    <t>Aantal</t>
  </si>
  <si>
    <t>Gem (kmpuur)</t>
  </si>
  <si>
    <t>Max  (kmpuur)</t>
  </si>
  <si>
    <t>Total</t>
  </si>
  <si>
    <t>Hand</t>
  </si>
  <si>
    <t>Auto</t>
  </si>
  <si>
    <t>Dubbele-overtredingen-pardon</t>
  </si>
  <si>
    <t>Overig-pardon</t>
  </si>
  <si>
    <t>Totaal</t>
  </si>
  <si>
    <t>Gem</t>
  </si>
  <si>
    <t>Overtredingen ratio</t>
  </si>
  <si>
    <t>Handhaafratio</t>
  </si>
  <si>
    <t>Tijd volledig Beschikbaar(in minuten)</t>
  </si>
  <si>
    <t>Beschikbaarheids ratio</t>
  </si>
  <si>
    <t>Match ratio</t>
  </si>
  <si>
    <t>Product match ratio registratieratio</t>
  </si>
  <si>
    <t>auto ratio</t>
  </si>
  <si>
    <t>overtredingenratio</t>
  </si>
  <si>
    <t>Wegtype:</t>
  </si>
  <si>
    <t>Aantal dagen deze maand</t>
  </si>
  <si>
    <t>Gemiddelde snelheid per maand</t>
  </si>
  <si>
    <t>Maximale snelheid per maand</t>
  </si>
  <si>
    <r>
      <t>Beschikbaarheid (BS</t>
    </r>
    <r>
      <rPr>
        <b/>
        <vertAlign val="subscript"/>
        <sz val="10"/>
        <rFont val="Arial"/>
        <family val="2"/>
      </rPr>
      <t>REAL</t>
    </r>
    <r>
      <rPr>
        <b/>
        <sz val="10"/>
        <rFont val="Arial"/>
        <family val="2"/>
      </rPr>
      <t>)</t>
    </r>
  </si>
  <si>
    <r>
      <t>matchingratio (M</t>
    </r>
    <r>
      <rPr>
        <b/>
        <vertAlign val="subscript"/>
        <sz val="10"/>
        <rFont val="Arial"/>
        <family val="2"/>
      </rPr>
      <t>REAL</t>
    </r>
    <r>
      <rPr>
        <b/>
        <sz val="10"/>
        <rFont val="Arial"/>
        <family val="2"/>
      </rPr>
      <t>)</t>
    </r>
  </si>
  <si>
    <r>
      <t>autoratio (AU</t>
    </r>
    <r>
      <rPr>
        <b/>
        <vertAlign val="subscript"/>
        <sz val="10"/>
        <rFont val="Arial"/>
        <family val="2"/>
      </rPr>
      <t>REAL</t>
    </r>
    <r>
      <rPr>
        <b/>
        <sz val="10"/>
        <rFont val="Arial"/>
        <family val="2"/>
      </rPr>
      <t>)</t>
    </r>
  </si>
  <si>
    <t>Onterechte overtredingen</t>
  </si>
  <si>
    <r>
      <t>Onterechte overtredingen Ratio(OB</t>
    </r>
    <r>
      <rPr>
        <b/>
        <vertAlign val="subscript"/>
        <sz val="10"/>
        <rFont val="Arial"/>
        <family val="2"/>
      </rPr>
      <t>REAL</t>
    </r>
    <r>
      <rPr>
        <b/>
        <sz val="10"/>
        <rFont val="Arial"/>
        <family val="2"/>
      </rPr>
      <t>)</t>
    </r>
  </si>
  <si>
    <t>Aantal Matches</t>
  </si>
  <si>
    <t>Aantal Voertuigpassages (hoogst)</t>
  </si>
  <si>
    <t>Trajectcontrole_TRACO OWN</t>
  </si>
  <si>
    <t>day</t>
  </si>
  <si>
    <t>KPI</t>
  </si>
  <si>
    <t xml:space="preserve">SLA </t>
  </si>
  <si>
    <t>month</t>
  </si>
  <si>
    <t>year</t>
  </si>
  <si>
    <t>Total System</t>
  </si>
  <si>
    <t>Beschikbaarheid (BSREAL)</t>
  </si>
  <si>
    <t xml:space="preserve">Monthly Average(till </t>
  </si>
  <si>
    <t>Daily Average on</t>
  </si>
  <si>
    <t>Matching ratio (MREAL)</t>
  </si>
  <si>
    <t>Auto ratio (AUREAL)</t>
  </si>
  <si>
    <t>)</t>
  </si>
  <si>
    <r>
      <t>•</t>
    </r>
    <r>
      <rPr>
        <b/>
        <sz val="11"/>
        <color rgb="FF000000"/>
        <rFont val="Calibri"/>
        <family val="2"/>
        <scheme val="minor"/>
      </rPr>
      <t xml:space="preserve">Matching ratio (Links)            </t>
    </r>
    <r>
      <rPr>
        <sz val="11"/>
        <color rgb="FF000000"/>
        <rFont val="Calibri"/>
        <family val="2"/>
        <scheme val="minor"/>
      </rPr>
      <t>:</t>
    </r>
    <r>
      <rPr>
        <b/>
        <sz val="11"/>
        <color rgb="FFFF0000"/>
        <rFont val="Calibri"/>
        <family val="2"/>
        <scheme val="minor"/>
      </rPr>
      <t>&lt;SLA</t>
    </r>
  </si>
  <si>
    <t xml:space="preserve">Abnormalities: </t>
  </si>
  <si>
    <t>No Abnormalities noted</t>
  </si>
  <si>
    <t>TRACO OWN DAILY REPORT</t>
  </si>
  <si>
    <t>L2</t>
  </si>
  <si>
    <t>actuals</t>
  </si>
  <si>
    <t>Eis</t>
  </si>
  <si>
    <r>
      <t>Beschikbaarheid (BS</t>
    </r>
    <r>
      <rPr>
        <b/>
        <vertAlign val="subscript"/>
        <sz val="10"/>
        <color indexed="9"/>
        <rFont val="Arial"/>
        <family val="2"/>
      </rPr>
      <t>REAL</t>
    </r>
    <r>
      <rPr>
        <b/>
        <sz val="10"/>
        <color indexed="9"/>
        <rFont val="Arial"/>
        <family val="2"/>
      </rPr>
      <t>)</t>
    </r>
  </si>
  <si>
    <r>
      <t>matchingratio (M</t>
    </r>
    <r>
      <rPr>
        <b/>
        <vertAlign val="subscript"/>
        <sz val="10"/>
        <color indexed="9"/>
        <rFont val="Arial"/>
        <family val="2"/>
      </rPr>
      <t>REAL</t>
    </r>
    <r>
      <rPr>
        <b/>
        <sz val="10"/>
        <color indexed="9"/>
        <rFont val="Arial"/>
        <family val="2"/>
      </rPr>
      <t>)</t>
    </r>
  </si>
  <si>
    <r>
      <t>autoratio (AU</t>
    </r>
    <r>
      <rPr>
        <b/>
        <vertAlign val="subscript"/>
        <sz val="10"/>
        <color indexed="9"/>
        <rFont val="Arial"/>
        <family val="2"/>
      </rPr>
      <t>REAL</t>
    </r>
    <r>
      <rPr>
        <b/>
        <sz val="10"/>
        <color indexed="9"/>
        <rFont val="Arial"/>
        <family val="2"/>
      </rPr>
      <t>)</t>
    </r>
  </si>
  <si>
    <t>R1</t>
  </si>
  <si>
    <r>
      <t>•</t>
    </r>
    <r>
      <rPr>
        <b/>
        <sz val="11"/>
        <color rgb="FF000000"/>
        <rFont val="Calibri"/>
        <family val="2"/>
        <scheme val="minor"/>
      </rPr>
      <t xml:space="preserve">Beschikbaarheid (Links)         </t>
    </r>
    <r>
      <rPr>
        <sz val="11"/>
        <color rgb="FF000000"/>
        <rFont val="Calibri"/>
        <family val="2"/>
        <scheme val="minor"/>
      </rPr>
      <t>:</t>
    </r>
    <r>
      <rPr>
        <sz val="11"/>
        <color rgb="FFFF0000"/>
        <rFont val="Calibri"/>
        <family val="2"/>
        <scheme val="minor"/>
      </rPr>
      <t>&lt;</t>
    </r>
    <r>
      <rPr>
        <b/>
        <sz val="11"/>
        <color rgb="FFFF0000"/>
        <rFont val="Calibri"/>
        <family val="2"/>
        <scheme val="minor"/>
      </rPr>
      <t>SLA</t>
    </r>
  </si>
  <si>
    <r>
      <t>•</t>
    </r>
    <r>
      <rPr>
        <b/>
        <sz val="10"/>
        <color rgb="FF000000"/>
        <rFont val="Calibri"/>
        <family val="2"/>
        <scheme val="minor"/>
      </rPr>
      <t>Beschikbaarheid (Rechts)   :</t>
    </r>
    <r>
      <rPr>
        <b/>
        <sz val="10"/>
        <color rgb="FFFF0000"/>
        <rFont val="Calibri"/>
        <family val="2"/>
        <scheme val="minor"/>
      </rPr>
      <t>&lt;SLA</t>
    </r>
  </si>
  <si>
    <r>
      <t>•</t>
    </r>
    <r>
      <rPr>
        <b/>
        <sz val="11"/>
        <color rgb="FF000000"/>
        <rFont val="Calibri"/>
        <family val="2"/>
        <scheme val="minor"/>
      </rPr>
      <t>Auto ratio (Links)       </t>
    </r>
    <r>
      <rPr>
        <sz val="11"/>
        <color rgb="FF000000"/>
        <rFont val="Calibri"/>
        <family val="2"/>
        <scheme val="minor"/>
      </rPr>
      <t>       </t>
    </r>
    <r>
      <rPr>
        <sz val="11"/>
        <color rgb="FFFF0000"/>
        <rFont val="Calibri"/>
        <family val="2"/>
        <scheme val="minor"/>
      </rPr>
      <t>     :</t>
    </r>
    <r>
      <rPr>
        <b/>
        <sz val="11"/>
        <color rgb="FFFF0000"/>
        <rFont val="Calibri"/>
        <family val="2"/>
        <scheme val="minor"/>
      </rPr>
      <t>&lt;SLA</t>
    </r>
  </si>
  <si>
    <r>
      <t>•</t>
    </r>
    <r>
      <rPr>
        <b/>
        <sz val="11"/>
        <color rgb="FF000000"/>
        <rFont val="Calibri"/>
        <family val="2"/>
        <scheme val="minor"/>
      </rPr>
      <t xml:space="preserve">Auto ratio (Rechts)              </t>
    </r>
    <r>
      <rPr>
        <sz val="11"/>
        <color rgb="FF000000"/>
        <rFont val="Calibri"/>
        <family val="2"/>
        <scheme val="minor"/>
      </rPr>
      <t>  :</t>
    </r>
    <r>
      <rPr>
        <b/>
        <sz val="11"/>
        <color rgb="FFFF0000"/>
        <rFont val="Calibri"/>
        <family val="2"/>
        <scheme val="minor"/>
      </rPr>
      <t>&lt;SLA</t>
    </r>
  </si>
  <si>
    <r>
      <t>•</t>
    </r>
    <r>
      <rPr>
        <b/>
        <sz val="11"/>
        <color rgb="FF000000"/>
        <rFont val="Calibri"/>
        <family val="2"/>
        <scheme val="minor"/>
      </rPr>
      <t xml:space="preserve">Matching ratio(Rechts)         </t>
    </r>
    <r>
      <rPr>
        <sz val="11"/>
        <color rgb="FF000000"/>
        <rFont val="Calibri"/>
        <family val="2"/>
        <scheme val="minor"/>
      </rPr>
      <t>:</t>
    </r>
    <r>
      <rPr>
        <sz val="11"/>
        <color rgb="FF00B050"/>
        <rFont val="Calibri"/>
        <family val="2"/>
        <scheme val="minor"/>
      </rPr>
      <t>&gt;</t>
    </r>
    <r>
      <rPr>
        <b/>
        <sz val="11"/>
        <color rgb="FF00B050"/>
        <rFont val="Calibri"/>
        <family val="2"/>
        <scheme val="minor"/>
      </rPr>
      <t>SLA</t>
    </r>
  </si>
  <si>
    <t>registratieratio</t>
  </si>
  <si>
    <t>Datum</t>
  </si>
  <si>
    <t>OWN</t>
  </si>
  <si>
    <t>September</t>
  </si>
  <si>
    <t>Trajectcontrole_L</t>
  </si>
  <si>
    <t>Trajectcontrole_R</t>
  </si>
  <si>
    <t>Traco OWN_R&amp;L</t>
  </si>
  <si>
    <t>Traco OWN_L-2</t>
  </si>
  <si>
    <t>TRACO OWN _R-1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</si>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</sst>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_ ;[Red]\-0.000\ "/>
    <numFmt numFmtId="167" formatCode="0_ ;[Red]\-0\ "/>
    <numFmt numFmtId="168" formatCode="0.0000%"/>
  </numFmts>
  <fonts count="29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Lucida Sans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sz val="16"/>
      <color rgb="FFFFFFFF"/>
      <name val="Arial"/>
      <family val="2"/>
    </font>
    <font>
      <sz val="10"/>
      <name val="Times New Roman"/>
      <family val="1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0"/>
      <color rgb="FF00B050"/>
      <name val="Arial"/>
      <family val="2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vertAlign val="subscript"/>
      <sz val="10"/>
      <color indexed="9"/>
      <name val="Arial"/>
      <family val="2"/>
    </font>
    <font>
      <b/>
      <sz val="10"/>
      <color indexed="9"/>
      <name val="Arial"/>
      <family val="2"/>
    </font>
    <font>
      <sz val="11"/>
      <color rgb="FF00B05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10" fillId="0" borderId="0" applyFont="0" applyFill="0" applyBorder="0" applyAlignment="0" applyProtection="0"/>
    <xf numFmtId="0" fontId="10" fillId="0" borderId="0"/>
    <xf numFmtId="0" fontId="5" fillId="0" borderId="0"/>
    <xf numFmtId="0" fontId="10" fillId="0" borderId="0"/>
    <xf numFmtId="9" fontId="5" fillId="0" borderId="0" applyFont="0" applyFill="0" applyBorder="0" applyAlignment="0" applyProtection="0"/>
  </cellStyleXfs>
  <cellXfs count="173">
    <xf numFmtId="0" fontId="0" fillId="0" borderId="0" xfId="0"/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/>
    <xf numFmtId="0" fontId="3" fillId="0" borderId="4" xfId="0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10" fontId="3" fillId="0" borderId="4" xfId="0" applyNumberFormat="1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10" fontId="4" fillId="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right"/>
    </xf>
    <xf numFmtId="0" fontId="3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2" fillId="3" borderId="6" xfId="0" applyFont="1" applyFill="1" applyBorder="1" applyAlignment="1">
      <alignment horizontal="right"/>
    </xf>
    <xf numFmtId="164" fontId="2" fillId="0" borderId="8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center" vertical="center"/>
    </xf>
    <xf numFmtId="166" fontId="0" fillId="2" borderId="4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166" fontId="0" fillId="2" borderId="17" xfId="0" applyNumberFormat="1" applyFill="1" applyBorder="1" applyAlignment="1">
      <alignment horizontal="center" vertical="center"/>
    </xf>
    <xf numFmtId="167" fontId="0" fillId="2" borderId="18" xfId="0" applyNumberFormat="1" applyFill="1" applyBorder="1" applyAlignment="1">
      <alignment horizontal="center" vertical="center"/>
    </xf>
    <xf numFmtId="168" fontId="10" fillId="2" borderId="18" xfId="1" applyNumberFormat="1" applyFill="1" applyBorder="1" applyAlignment="1">
      <alignment horizontal="center" vertical="center"/>
    </xf>
    <xf numFmtId="166" fontId="7" fillId="3" borderId="19" xfId="0" applyNumberFormat="1" applyFont="1" applyFill="1" applyBorder="1" applyAlignment="1">
      <alignment horizontal="center" vertical="center"/>
    </xf>
    <xf numFmtId="10" fontId="10" fillId="2" borderId="18" xfId="1" applyNumberForma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left"/>
    </xf>
    <xf numFmtId="167" fontId="0" fillId="2" borderId="4" xfId="0" applyNumberFormat="1" applyFill="1" applyBorder="1" applyAlignment="1">
      <alignment horizontal="center" vertical="center"/>
    </xf>
    <xf numFmtId="168" fontId="10" fillId="2" borderId="4" xfId="1" applyNumberFormat="1" applyFill="1" applyBorder="1" applyAlignment="1">
      <alignment horizontal="center" vertical="center"/>
    </xf>
    <xf numFmtId="166" fontId="7" fillId="3" borderId="17" xfId="0" applyNumberFormat="1" applyFont="1" applyFill="1" applyBorder="1" applyAlignment="1">
      <alignment horizontal="center" vertical="center"/>
    </xf>
    <xf numFmtId="10" fontId="10" fillId="2" borderId="4" xfId="1" applyNumberFormat="1" applyFill="1" applyBorder="1" applyAlignment="1">
      <alignment horizontal="center" vertical="center"/>
    </xf>
    <xf numFmtId="0" fontId="0" fillId="0" borderId="0" xfId="0" applyBorder="1"/>
    <xf numFmtId="0" fontId="7" fillId="3" borderId="4" xfId="0" applyFont="1" applyFill="1" applyBorder="1" applyAlignment="1">
      <alignment horizontal="center"/>
    </xf>
    <xf numFmtId="0" fontId="12" fillId="0" borderId="0" xfId="0" applyFont="1" applyAlignment="1">
      <alignment vertical="center" wrapText="1"/>
    </xf>
    <xf numFmtId="0" fontId="10" fillId="0" borderId="0" xfId="0" applyFont="1"/>
    <xf numFmtId="14" fontId="0" fillId="0" borderId="0" xfId="0" applyNumberFormat="1"/>
    <xf numFmtId="0" fontId="14" fillId="8" borderId="4" xfId="0" applyFont="1" applyFill="1" applyBorder="1" applyAlignment="1">
      <alignment horizontal="center" vertical="center"/>
    </xf>
    <xf numFmtId="10" fontId="14" fillId="0" borderId="4" xfId="0" applyNumberFormat="1" applyFont="1" applyBorder="1" applyAlignment="1">
      <alignment horizontal="center" vertical="center" wrapText="1"/>
    </xf>
    <xf numFmtId="10" fontId="15" fillId="0" borderId="4" xfId="0" applyNumberFormat="1" applyFont="1" applyBorder="1" applyAlignment="1">
      <alignment horizontal="center" vertical="center" wrapText="1"/>
    </xf>
    <xf numFmtId="0" fontId="10" fillId="4" borderId="0" xfId="0" applyFont="1" applyFill="1"/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2" fillId="3" borderId="4" xfId="0" applyFont="1" applyFill="1" applyBorder="1" applyAlignment="1"/>
    <xf numFmtId="0" fontId="0" fillId="0" borderId="0" xfId="0" applyAlignment="1"/>
    <xf numFmtId="1" fontId="2" fillId="0" borderId="4" xfId="0" applyNumberFormat="1" applyFont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164" fontId="3" fillId="0" borderId="4" xfId="0" applyNumberFormat="1" applyFont="1" applyBorder="1" applyAlignment="1">
      <alignment horizontal="center" wrapText="1"/>
    </xf>
    <xf numFmtId="0" fontId="3" fillId="0" borderId="4" xfId="0" applyNumberFormat="1" applyFont="1" applyBorder="1" applyAlignment="1">
      <alignment horizontal="center" wrapText="1"/>
    </xf>
    <xf numFmtId="10" fontId="3" fillId="0" borderId="4" xfId="0" applyNumberFormat="1" applyFont="1" applyFill="1" applyBorder="1" applyAlignment="1">
      <alignment horizontal="center" wrapText="1"/>
    </xf>
    <xf numFmtId="10" fontId="3" fillId="0" borderId="4" xfId="0" applyNumberFormat="1" applyFont="1" applyBorder="1" applyAlignment="1">
      <alignment horizontal="center" wrapText="1"/>
    </xf>
    <xf numFmtId="1" fontId="3" fillId="0" borderId="4" xfId="0" applyNumberFormat="1" applyFont="1" applyBorder="1" applyAlignment="1">
      <alignment horizontal="center" wrapText="1"/>
    </xf>
    <xf numFmtId="0" fontId="2" fillId="3" borderId="4" xfId="4" applyFont="1" applyFill="1" applyBorder="1" applyAlignment="1">
      <alignment vertical="center" wrapText="1"/>
    </xf>
    <xf numFmtId="0" fontId="10" fillId="0" borderId="0" xfId="4"/>
    <xf numFmtId="0" fontId="23" fillId="10" borderId="12" xfId="4" applyFont="1" applyFill="1" applyBorder="1" applyAlignment="1">
      <alignment horizontal="left"/>
    </xf>
    <xf numFmtId="0" fontId="10" fillId="9" borderId="0" xfId="4" applyFill="1"/>
    <xf numFmtId="10" fontId="3" fillId="0" borderId="4" xfId="4" applyNumberFormat="1" applyFont="1" applyFill="1" applyBorder="1" applyAlignment="1">
      <alignment horizontal="center"/>
    </xf>
    <xf numFmtId="9" fontId="0" fillId="0" borderId="0" xfId="0" applyNumberFormat="1"/>
    <xf numFmtId="9" fontId="0" fillId="0" borderId="0" xfId="5" applyFont="1"/>
    <xf numFmtId="1" fontId="2" fillId="0" borderId="8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 wrapText="1"/>
    </xf>
    <xf numFmtId="10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0" fontId="3" fillId="0" borderId="4" xfId="0" applyNumberFormat="1" applyFont="1" applyBorder="1" applyAlignment="1">
      <alignment horizontal="center" vertical="center"/>
    </xf>
    <xf numFmtId="0" fontId="0" fillId="0" borderId="0" xfId="0" applyFont="1"/>
    <xf numFmtId="0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10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4" fontId="3" fillId="0" borderId="4" xfId="4" applyNumberFormat="1" applyFont="1" applyBorder="1"/>
    <xf numFmtId="10" fontId="14" fillId="0" borderId="0" xfId="0" applyNumberFormat="1" applyFont="1" applyBorder="1" applyAlignment="1">
      <alignment horizontal="center" vertical="center" wrapText="1"/>
    </xf>
    <xf numFmtId="10" fontId="15" fillId="0" borderId="0" xfId="0" applyNumberFormat="1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NumberFormat="1"/>
    <xf numFmtId="10" fontId="3" fillId="0" borderId="8" xfId="0" applyNumberFormat="1" applyFont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4" fillId="0" borderId="17" xfId="0" applyNumberFormat="1" applyFont="1" applyFill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/>
    </xf>
    <xf numFmtId="10" fontId="2" fillId="0" borderId="30" xfId="0" applyNumberFormat="1" applyFont="1" applyFill="1" applyBorder="1" applyAlignment="1">
      <alignment horizontal="center"/>
    </xf>
    <xf numFmtId="1" fontId="2" fillId="0" borderId="30" xfId="0" applyNumberFormat="1" applyFont="1" applyFill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 wrapText="1"/>
    </xf>
    <xf numFmtId="9" fontId="0" fillId="2" borderId="4" xfId="5" applyFon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10" fontId="3" fillId="0" borderId="3" xfId="0" applyNumberFormat="1" applyFont="1" applyFill="1" applyBorder="1" applyAlignment="1">
      <alignment horizontal="center"/>
    </xf>
    <xf numFmtId="10" fontId="3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0" fontId="3" fillId="0" borderId="17" xfId="0" applyNumberFormat="1" applyFont="1" applyBorder="1" applyAlignment="1">
      <alignment horizontal="center"/>
    </xf>
    <xf numFmtId="10" fontId="3" fillId="0" borderId="17" xfId="0" applyNumberFormat="1" applyFont="1" applyFill="1" applyBorder="1" applyAlignment="1">
      <alignment horizontal="center"/>
    </xf>
    <xf numFmtId="0" fontId="2" fillId="3" borderId="3" xfId="0" applyFont="1" applyFill="1" applyBorder="1"/>
    <xf numFmtId="0" fontId="4" fillId="0" borderId="3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right"/>
    </xf>
    <xf numFmtId="0" fontId="2" fillId="3" borderId="17" xfId="0" applyFont="1" applyFill="1" applyBorder="1"/>
    <xf numFmtId="0" fontId="3" fillId="0" borderId="17" xfId="0" applyFont="1" applyFill="1" applyBorder="1" applyAlignment="1">
      <alignment horizontal="center" wrapText="1"/>
    </xf>
    <xf numFmtId="164" fontId="3" fillId="0" borderId="17" xfId="0" applyNumberFormat="1" applyFont="1" applyBorder="1" applyAlignment="1">
      <alignment horizontal="center" wrapText="1"/>
    </xf>
    <xf numFmtId="0" fontId="3" fillId="0" borderId="17" xfId="0" applyNumberFormat="1" applyFont="1" applyBorder="1" applyAlignment="1">
      <alignment horizontal="center" wrapText="1"/>
    </xf>
    <xf numFmtId="10" fontId="3" fillId="0" borderId="17" xfId="0" applyNumberFormat="1" applyFont="1" applyFill="1" applyBorder="1" applyAlignment="1">
      <alignment horizontal="center" wrapText="1"/>
    </xf>
    <xf numFmtId="10" fontId="3" fillId="0" borderId="17" xfId="0" applyNumberFormat="1" applyFont="1" applyBorder="1" applyAlignment="1">
      <alignment horizontal="center" wrapText="1"/>
    </xf>
    <xf numFmtId="0" fontId="7" fillId="3" borderId="12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7" fillId="3" borderId="15" xfId="0" applyFont="1" applyFill="1" applyBorder="1" applyAlignment="1">
      <alignment horizontal="left"/>
    </xf>
    <xf numFmtId="0" fontId="7" fillId="3" borderId="16" xfId="0" applyFont="1" applyFill="1" applyBorder="1" applyAlignment="1">
      <alignment horizontal="left"/>
    </xf>
    <xf numFmtId="0" fontId="7" fillId="3" borderId="15" xfId="0" applyFont="1" applyFill="1" applyBorder="1" applyAlignment="1">
      <alignment horizontal="right"/>
    </xf>
    <xf numFmtId="0" fontId="7" fillId="3" borderId="16" xfId="0" applyFont="1" applyFill="1" applyBorder="1" applyAlignment="1">
      <alignment horizontal="right"/>
    </xf>
    <xf numFmtId="0" fontId="7" fillId="3" borderId="20" xfId="0" applyFont="1" applyFill="1" applyBorder="1" applyAlignment="1">
      <alignment horizontal="left"/>
    </xf>
    <xf numFmtId="0" fontId="7" fillId="3" borderId="21" xfId="0" applyFont="1" applyFill="1" applyBorder="1" applyAlignment="1">
      <alignment horizontal="left"/>
    </xf>
    <xf numFmtId="0" fontId="7" fillId="3" borderId="12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0" fontId="0" fillId="3" borderId="1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7" fillId="3" borderId="9" xfId="0" applyFont="1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7" fillId="0" borderId="28" xfId="3" applyFont="1" applyBorder="1" applyAlignment="1">
      <alignment wrapText="1"/>
    </xf>
    <xf numFmtId="0" fontId="17" fillId="0" borderId="0" xfId="3" applyFont="1" applyBorder="1" applyAlignment="1">
      <alignment wrapText="1"/>
    </xf>
    <xf numFmtId="0" fontId="17" fillId="0" borderId="29" xfId="3" applyFont="1" applyBorder="1" applyAlignment="1">
      <alignment wrapText="1"/>
    </xf>
    <xf numFmtId="0" fontId="27" fillId="0" borderId="28" xfId="3" applyFont="1" applyBorder="1" applyAlignment="1">
      <alignment wrapText="1"/>
    </xf>
    <xf numFmtId="0" fontId="21" fillId="0" borderId="0" xfId="3" applyFont="1" applyBorder="1" applyAlignment="1">
      <alignment wrapText="1"/>
    </xf>
    <xf numFmtId="0" fontId="21" fillId="0" borderId="29" xfId="3" applyFont="1" applyBorder="1" applyAlignment="1">
      <alignment wrapText="1"/>
    </xf>
    <xf numFmtId="0" fontId="17" fillId="0" borderId="23" xfId="3" applyFont="1" applyBorder="1" applyAlignment="1">
      <alignment vertical="top" wrapText="1"/>
    </xf>
    <xf numFmtId="0" fontId="17" fillId="0" borderId="22" xfId="3" applyFont="1" applyBorder="1" applyAlignment="1">
      <alignment vertical="top" wrapText="1"/>
    </xf>
    <xf numFmtId="0" fontId="17" fillId="0" borderId="24" xfId="3" applyFont="1" applyBorder="1" applyAlignment="1">
      <alignment vertical="top" wrapText="1"/>
    </xf>
    <xf numFmtId="0" fontId="20" fillId="0" borderId="28" xfId="3" applyFont="1" applyBorder="1" applyAlignment="1">
      <alignment wrapText="1"/>
    </xf>
    <xf numFmtId="0" fontId="20" fillId="0" borderId="0" xfId="3" applyFont="1" applyBorder="1" applyAlignment="1">
      <alignment wrapText="1"/>
    </xf>
    <xf numFmtId="0" fontId="20" fillId="0" borderId="29" xfId="3" applyFont="1" applyBorder="1" applyAlignment="1">
      <alignment wrapText="1"/>
    </xf>
    <xf numFmtId="0" fontId="11" fillId="6" borderId="4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 wrapText="1"/>
    </xf>
    <xf numFmtId="0" fontId="13" fillId="7" borderId="4" xfId="2" applyFont="1" applyFill="1" applyBorder="1" applyAlignment="1">
      <alignment horizontal="center" vertical="center" wrapText="1"/>
    </xf>
    <xf numFmtId="0" fontId="16" fillId="7" borderId="23" xfId="3" applyFont="1" applyFill="1" applyBorder="1" applyAlignment="1">
      <alignment horizontal="center" wrapText="1"/>
    </xf>
    <xf numFmtId="0" fontId="16" fillId="7" borderId="22" xfId="3" applyFont="1" applyFill="1" applyBorder="1" applyAlignment="1">
      <alignment horizontal="center" wrapText="1"/>
    </xf>
    <xf numFmtId="0" fontId="16" fillId="7" borderId="24" xfId="3" applyFont="1" applyFill="1" applyBorder="1" applyAlignment="1">
      <alignment horizontal="center" wrapText="1"/>
    </xf>
    <xf numFmtId="0" fontId="17" fillId="0" borderId="25" xfId="3" applyFont="1" applyBorder="1" applyAlignment="1">
      <alignment wrapText="1"/>
    </xf>
    <xf numFmtId="0" fontId="17" fillId="0" borderId="26" xfId="3" applyFont="1" applyBorder="1" applyAlignment="1">
      <alignment wrapText="1"/>
    </xf>
    <xf numFmtId="0" fontId="17" fillId="0" borderId="27" xfId="3" applyFont="1" applyBorder="1" applyAlignment="1">
      <alignment wrapText="1"/>
    </xf>
  </cellXfs>
  <cellStyles count="6">
    <cellStyle name="Normal" xfId="0" builtinId="0"/>
    <cellStyle name="Normal 10" xfId="4" xr:uid="{00000000-0005-0000-0000-000001000000}"/>
    <cellStyle name="Normal 2 59" xfId="2" xr:uid="{00000000-0005-0000-0000-000002000000}"/>
    <cellStyle name="Normal 4" xfId="3" xr:uid="{00000000-0005-0000-0000-000003000000}"/>
    <cellStyle name="Percent" xfId="5" builtinId="5"/>
    <cellStyle name="Percent 2 2" xfId="1" xr:uid="{00000000-0005-0000-0000-000005000000}"/>
  </cellStyles>
  <dxfs count="11">
    <dxf>
      <font>
        <color rgb="FF00B05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00B05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837997054494342E-2"/>
          <c:y val="7.0707070707070704E-2"/>
          <c:w val="0.76583210603829865"/>
          <c:h val="0.58080808080808077"/>
        </c:manualLayout>
      </c:layout>
      <c:lineChart>
        <c:grouping val="standard"/>
        <c:varyColors val="0"/>
        <c:ser>
          <c:idx val="0"/>
          <c:order val="0"/>
          <c:tx>
            <c:strRef>
              <c:f>'KPI graphs'!$B$2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'KPI graphs'!$A$3:$A$33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'KPI graphs'!$B$3:$B$10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D-4DC8-8C5D-935E50D10B75}"/>
            </c:ext>
          </c:extLst>
        </c:ser>
        <c:ser>
          <c:idx val="1"/>
          <c:order val="1"/>
          <c:tx>
            <c:strRef>
              <c:f>'KPI graphs'!$E$2</c:f>
              <c:strCache>
                <c:ptCount val="1"/>
                <c:pt idx="0">
                  <c:v>Eis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'KPI graphs'!$A$3:$A$33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'KPI graphs'!$E$3:$E$33</c:f>
              <c:numCache>
                <c:formatCode>0.00%</c:formatCode>
                <c:ptCount val="31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D-4DC8-8C5D-935E50D10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92448"/>
        <c:axId val="81193984"/>
      </c:lineChart>
      <c:dateAx>
        <c:axId val="811924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3984"/>
        <c:crosses val="autoZero"/>
        <c:auto val="1"/>
        <c:lblOffset val="100"/>
        <c:baseTimeUnit val="days"/>
        <c:majorUnit val="1"/>
        <c:majorTimeUnit val="days"/>
      </c:dateAx>
      <c:valAx>
        <c:axId val="811939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2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988" l="0.70000000000000062" r="0.70000000000000062" t="0.750000000000009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63582966226266E-2"/>
          <c:y val="5.9322033898307126E-2"/>
          <c:w val="0.77386196769458504"/>
          <c:h val="0.64830508474576276"/>
        </c:manualLayout>
      </c:layout>
      <c:lineChart>
        <c:grouping val="standard"/>
        <c:varyColors val="0"/>
        <c:ser>
          <c:idx val="1"/>
          <c:order val="0"/>
          <c:tx>
            <c:strRef>
              <c:f>'KPI graphs'!$C$2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'KPI graphs'!$A$3:$A$33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'KPI graphs'!$C$3:$C$10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C-4509-A586-7BFA629B96A6}"/>
            </c:ext>
          </c:extLst>
        </c:ser>
        <c:ser>
          <c:idx val="5"/>
          <c:order val="1"/>
          <c:tx>
            <c:strRef>
              <c:f>'KPI graphs'!$F$2</c:f>
              <c:strCache>
                <c:ptCount val="1"/>
                <c:pt idx="0">
                  <c:v>Eis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'KPI graphs'!$A$3:$A$33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'KPI graphs'!$F$3:$F$33</c:f>
              <c:numCache>
                <c:formatCode>0.00%</c:formatCode>
                <c:ptCount val="31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C-4509-A586-7BFA629B9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40640"/>
        <c:axId val="82242176"/>
      </c:lineChart>
      <c:dateAx>
        <c:axId val="822406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2176"/>
        <c:crosses val="autoZero"/>
        <c:auto val="1"/>
        <c:lblOffset val="100"/>
        <c:baseTimeUnit val="days"/>
        <c:majorUnit val="1"/>
      </c:dateAx>
      <c:valAx>
        <c:axId val="822421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0640"/>
        <c:crosses val="autoZero"/>
        <c:crossBetween val="between"/>
        <c:majorUnit val="0.2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988" l="0.70000000000000062" r="0.70000000000000062" t="0.750000000000009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42815249266866E-2"/>
          <c:y val="5.4901960784313732E-2"/>
          <c:w val="0.76686217008797652"/>
          <c:h val="0.67450980392158677"/>
        </c:manualLayout>
      </c:layout>
      <c:lineChart>
        <c:grouping val="standard"/>
        <c:varyColors val="0"/>
        <c:ser>
          <c:idx val="2"/>
          <c:order val="0"/>
          <c:tx>
            <c:strRef>
              <c:f>'KPI graphs'!$D$2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'KPI graphs'!$A$3:$A$33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'KPI graphs'!$D$3:$D$10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D-490D-B026-1984A2EA3F60}"/>
            </c:ext>
          </c:extLst>
        </c:ser>
        <c:ser>
          <c:idx val="7"/>
          <c:order val="1"/>
          <c:tx>
            <c:strRef>
              <c:f>'KPI graphs'!$G$2</c:f>
              <c:strCache>
                <c:ptCount val="1"/>
                <c:pt idx="0">
                  <c:v>Eis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'KPI graphs'!$A$3:$A$33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'KPI graphs'!$G$3:$G$33</c:f>
              <c:numCache>
                <c:formatCode>0.00%</c:formatCode>
                <c:ptCount val="3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D-490D-B026-1984A2EA3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3984"/>
        <c:axId val="82315520"/>
      </c:lineChart>
      <c:dateAx>
        <c:axId val="82313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5520"/>
        <c:crosses val="autoZero"/>
        <c:auto val="1"/>
        <c:lblOffset val="100"/>
        <c:baseTimeUnit val="days"/>
        <c:majorUnit val="1"/>
        <c:majorTimeUnit val="days"/>
      </c:dateAx>
      <c:valAx>
        <c:axId val="823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3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0</xdr:rowOff>
    </xdr:from>
    <xdr:to>
      <xdr:col>16</xdr:col>
      <xdr:colOff>600075</xdr:colOff>
      <xdr:row>13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5389C-3430-4A80-B320-44D80C0B0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609600</xdr:colOff>
      <xdr:row>15</xdr:row>
      <xdr:rowOff>9525</xdr:rowOff>
    </xdr:from>
    <xdr:to>
      <xdr:col>16</xdr:col>
      <xdr:colOff>600075</xdr:colOff>
      <xdr:row>28</xdr:row>
      <xdr:rowOff>152400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F5B8289-2E82-485F-8269-3EE709B9F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30</xdr:row>
      <xdr:rowOff>9525</xdr:rowOff>
    </xdr:from>
    <xdr:to>
      <xdr:col>17</xdr:col>
      <xdr:colOff>9525</xdr:colOff>
      <xdr:row>44</xdr:row>
      <xdr:rowOff>9525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EE63718D-64E6-48C0-B2BA-DCAE6351C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sqref="A1:B1"/>
    </sheetView>
  </sheetViews>
  <sheetFormatPr defaultRowHeight="15" x14ac:dyDescent="0.25"/>
  <cols>
    <col min="1" max="1" width="9.5703125" bestFit="1" customWidth="1"/>
    <col min="2" max="2" width="36.7109375" customWidth="1"/>
    <col min="3" max="3" width="10.140625" customWidth="1"/>
  </cols>
  <sheetData>
    <row r="1" spans="1:3" ht="28.5" customHeight="1" thickBot="1" x14ac:dyDescent="0.35">
      <c r="A1" s="128" t="s">
        <v>39</v>
      </c>
      <c r="B1" s="129"/>
      <c r="C1" s="119"/>
    </row>
    <row r="2" spans="1:3" ht="15.75" x14ac:dyDescent="0.25">
      <c r="A2" s="22" t="s">
        <v>28</v>
      </c>
      <c r="B2" s="34" t="s">
        <v>70</v>
      </c>
      <c r="C2" s="119"/>
    </row>
    <row r="3" spans="1:3" x14ac:dyDescent="0.25">
      <c r="A3" s="130"/>
      <c r="B3" s="131"/>
      <c r="C3" s="41">
        <v>2020</v>
      </c>
    </row>
    <row r="4" spans="1:3" x14ac:dyDescent="0.25">
      <c r="A4" s="130"/>
      <c r="B4" s="131"/>
      <c r="C4" s="41" t="s">
        <v>77</v>
      </c>
    </row>
    <row r="5" spans="1:3" x14ac:dyDescent="0.25">
      <c r="A5" s="117" t="s">
        <v>29</v>
      </c>
      <c r="B5" s="132"/>
      <c r="C5" s="23">
        <v>31</v>
      </c>
    </row>
    <row r="6" spans="1:3" x14ac:dyDescent="0.25">
      <c r="A6" s="117" t="s">
        <v>68</v>
      </c>
      <c r="B6" s="118"/>
      <c r="C6" s="96">
        <v>0.95430000000000004</v>
      </c>
    </row>
    <row r="7" spans="1:3" x14ac:dyDescent="0.25">
      <c r="A7" s="117" t="s">
        <v>30</v>
      </c>
      <c r="B7" s="118"/>
      <c r="C7" s="97" t="e">
        <f>'Total_R&amp;L'!F37</f>
        <v>#DIV/0!</v>
      </c>
    </row>
    <row r="8" spans="1:3" x14ac:dyDescent="0.25">
      <c r="A8" s="117" t="s">
        <v>31</v>
      </c>
      <c r="B8" s="118"/>
      <c r="C8" s="25">
        <f>'Total_R&amp;L'!G38</f>
        <v>0</v>
      </c>
    </row>
    <row r="9" spans="1:3" x14ac:dyDescent="0.25">
      <c r="A9" s="126"/>
      <c r="B9" s="127"/>
      <c r="C9" s="24"/>
    </row>
    <row r="10" spans="1:3" x14ac:dyDescent="0.25">
      <c r="A10" s="117" t="s">
        <v>32</v>
      </c>
      <c r="B10" s="118"/>
      <c r="C10" s="26" t="e">
        <f>'Total_R&amp;L'!P37</f>
        <v>#DIV/0!</v>
      </c>
    </row>
    <row r="11" spans="1:3" x14ac:dyDescent="0.25">
      <c r="A11" s="117" t="s">
        <v>33</v>
      </c>
      <c r="B11" s="118"/>
      <c r="C11" s="26" t="e">
        <f>'Total_R&amp;L'!Q37</f>
        <v>#DIV/0!</v>
      </c>
    </row>
    <row r="12" spans="1:3" x14ac:dyDescent="0.25">
      <c r="A12" s="117" t="s">
        <v>34</v>
      </c>
      <c r="B12" s="118"/>
      <c r="C12" s="26" t="e">
        <f>'Total_R&amp;L'!S37</f>
        <v>#DIV/0!</v>
      </c>
    </row>
    <row r="13" spans="1:3" x14ac:dyDescent="0.25">
      <c r="A13" s="27"/>
      <c r="B13" s="28"/>
      <c r="C13" s="26"/>
    </row>
    <row r="14" spans="1:3" x14ac:dyDescent="0.25">
      <c r="A14" s="117" t="s">
        <v>27</v>
      </c>
      <c r="B14" s="118"/>
      <c r="C14" s="26" t="e">
        <f>'Total_R&amp;L'!M36</f>
        <v>#DIV/0!</v>
      </c>
    </row>
    <row r="15" spans="1:3" ht="15.75" thickBot="1" x14ac:dyDescent="0.3">
      <c r="A15" s="120"/>
      <c r="B15" s="121"/>
      <c r="C15" s="29"/>
    </row>
    <row r="16" spans="1:3" x14ac:dyDescent="0.25">
      <c r="A16" s="117" t="s">
        <v>4</v>
      </c>
      <c r="B16" s="118"/>
      <c r="C16" s="30">
        <f>'Total_R&amp;L'!H36</f>
        <v>0</v>
      </c>
    </row>
    <row r="17" spans="1:3" x14ac:dyDescent="0.25">
      <c r="A17" s="117" t="s">
        <v>35</v>
      </c>
      <c r="B17" s="118"/>
      <c r="C17" s="31"/>
    </row>
    <row r="18" spans="1:3" ht="15.75" thickBot="1" x14ac:dyDescent="0.3">
      <c r="A18" s="117" t="s">
        <v>36</v>
      </c>
      <c r="B18" s="118"/>
      <c r="C18" s="32"/>
    </row>
    <row r="19" spans="1:3" ht="15.75" thickBot="1" x14ac:dyDescent="0.3">
      <c r="A19" s="122"/>
      <c r="B19" s="123"/>
      <c r="C19" s="32"/>
    </row>
    <row r="20" spans="1:3" x14ac:dyDescent="0.25">
      <c r="A20" s="124" t="s">
        <v>37</v>
      </c>
      <c r="B20" s="125"/>
      <c r="C20" s="30">
        <f>'Total_R&amp;L'!E36</f>
        <v>0</v>
      </c>
    </row>
    <row r="21" spans="1:3" x14ac:dyDescent="0.25">
      <c r="A21" s="117" t="s">
        <v>38</v>
      </c>
      <c r="B21" s="118"/>
      <c r="C21" s="30">
        <f>'Total_R&amp;L'!D36</f>
        <v>0</v>
      </c>
    </row>
    <row r="22" spans="1:3" x14ac:dyDescent="0.25">
      <c r="A22" s="117"/>
      <c r="B22" s="118"/>
      <c r="C22" s="33"/>
    </row>
  </sheetData>
  <mergeCells count="21">
    <mergeCell ref="A3:B3"/>
    <mergeCell ref="A4:B4"/>
    <mergeCell ref="A5:B5"/>
    <mergeCell ref="A6:B6"/>
    <mergeCell ref="A7:B7"/>
    <mergeCell ref="A21:B21"/>
    <mergeCell ref="A22:B22"/>
    <mergeCell ref="C1:C2"/>
    <mergeCell ref="A15:B15"/>
    <mergeCell ref="A16:B16"/>
    <mergeCell ref="A17:B17"/>
    <mergeCell ref="A18:B18"/>
    <mergeCell ref="A19:B19"/>
    <mergeCell ref="A20:B20"/>
    <mergeCell ref="A8:B8"/>
    <mergeCell ref="A9:B9"/>
    <mergeCell ref="A10:B10"/>
    <mergeCell ref="A11:B11"/>
    <mergeCell ref="A12:B12"/>
    <mergeCell ref="A14:B14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sqref="A1:B1"/>
    </sheetView>
  </sheetViews>
  <sheetFormatPr defaultRowHeight="15" x14ac:dyDescent="0.25"/>
  <cols>
    <col min="2" max="2" width="29.42578125" style="40" customWidth="1"/>
    <col min="3" max="3" width="10.28515625" style="40" customWidth="1"/>
    <col min="4" max="4" width="9.140625" style="40"/>
  </cols>
  <sheetData>
    <row r="1" spans="1:3" customFormat="1" ht="31.5" customHeight="1" thickBot="1" x14ac:dyDescent="0.35">
      <c r="A1" s="128" t="s">
        <v>73</v>
      </c>
      <c r="B1" s="129"/>
      <c r="C1" s="133"/>
    </row>
    <row r="2" spans="1:3" customFormat="1" ht="15.75" x14ac:dyDescent="0.25">
      <c r="A2" s="22" t="s">
        <v>28</v>
      </c>
      <c r="B2" s="34" t="s">
        <v>70</v>
      </c>
      <c r="C2" s="134"/>
    </row>
    <row r="3" spans="1:3" customFormat="1" x14ac:dyDescent="0.25">
      <c r="A3" s="130"/>
      <c r="B3" s="135"/>
      <c r="C3" s="41">
        <v>2020</v>
      </c>
    </row>
    <row r="4" spans="1:3" customFormat="1" x14ac:dyDescent="0.25">
      <c r="A4" s="130"/>
      <c r="B4" s="135"/>
      <c r="C4" s="41" t="s">
        <v>77</v>
      </c>
    </row>
    <row r="5" spans="1:3" customFormat="1" x14ac:dyDescent="0.25">
      <c r="A5" s="117" t="s">
        <v>29</v>
      </c>
      <c r="B5" s="118"/>
      <c r="C5" s="23">
        <v>31</v>
      </c>
    </row>
    <row r="6" spans="1:3" customFormat="1" x14ac:dyDescent="0.25">
      <c r="A6" s="126"/>
      <c r="B6" s="127"/>
      <c r="C6" s="24"/>
    </row>
    <row r="7" spans="1:3" customFormat="1" x14ac:dyDescent="0.25">
      <c r="A7" s="117" t="s">
        <v>30</v>
      </c>
      <c r="B7" s="118"/>
      <c r="C7" s="25" t="e">
        <f>'TCS UT N414 R - 1'!F37</f>
        <v>#DIV/0!</v>
      </c>
    </row>
    <row r="8" spans="1:3" customFormat="1" x14ac:dyDescent="0.25">
      <c r="A8" s="117" t="s">
        <v>31</v>
      </c>
      <c r="B8" s="118"/>
      <c r="C8" s="25">
        <f>'TCS UT N414 R - 1'!G38</f>
        <v>0</v>
      </c>
    </row>
    <row r="9" spans="1:3" customFormat="1" x14ac:dyDescent="0.25">
      <c r="A9" s="126"/>
      <c r="B9" s="127"/>
      <c r="C9" s="24"/>
    </row>
    <row r="10" spans="1:3" customFormat="1" x14ac:dyDescent="0.25">
      <c r="A10" s="117" t="s">
        <v>32</v>
      </c>
      <c r="B10" s="118"/>
      <c r="C10" s="26" t="e">
        <f>'TCS UT N414 R - 1'!P37</f>
        <v>#DIV/0!</v>
      </c>
    </row>
    <row r="11" spans="1:3" customFormat="1" x14ac:dyDescent="0.25">
      <c r="A11" s="117" t="s">
        <v>33</v>
      </c>
      <c r="B11" s="118"/>
      <c r="C11" s="26" t="e">
        <f>'TCS UT N414 R - 1'!Q37</f>
        <v>#DIV/0!</v>
      </c>
    </row>
    <row r="12" spans="1:3" customFormat="1" x14ac:dyDescent="0.25">
      <c r="A12" s="117" t="s">
        <v>34</v>
      </c>
      <c r="B12" s="118"/>
      <c r="C12" s="26" t="e">
        <f>'TCS UT N414 R - 1'!S37</f>
        <v>#DIV/0!</v>
      </c>
    </row>
    <row r="13" spans="1:3" customFormat="1" x14ac:dyDescent="0.25">
      <c r="A13" s="27"/>
      <c r="B13" s="35"/>
      <c r="C13" s="26"/>
    </row>
    <row r="14" spans="1:3" customFormat="1" x14ac:dyDescent="0.25">
      <c r="A14" s="117" t="s">
        <v>27</v>
      </c>
      <c r="B14" s="118"/>
      <c r="C14" s="26" t="e">
        <f>'TCS UT N414 R - 1'!M36</f>
        <v>#DIV/0!</v>
      </c>
    </row>
    <row r="15" spans="1:3" customFormat="1" ht="15.75" thickBot="1" x14ac:dyDescent="0.3">
      <c r="A15" s="120"/>
      <c r="B15" s="121"/>
      <c r="C15" s="29"/>
    </row>
    <row r="16" spans="1:3" customFormat="1" x14ac:dyDescent="0.25">
      <c r="A16" s="117" t="s">
        <v>4</v>
      </c>
      <c r="B16" s="118"/>
      <c r="C16" s="36">
        <f>'TCS UT N414 R - 1'!H36</f>
        <v>0</v>
      </c>
    </row>
    <row r="17" spans="1:4" x14ac:dyDescent="0.25">
      <c r="A17" s="117" t="s">
        <v>35</v>
      </c>
      <c r="B17" s="118"/>
      <c r="C17" s="37"/>
      <c r="D17"/>
    </row>
    <row r="18" spans="1:4" ht="15.75" thickBot="1" x14ac:dyDescent="0.3">
      <c r="A18" s="117" t="s">
        <v>36</v>
      </c>
      <c r="B18" s="118"/>
      <c r="C18" s="38"/>
      <c r="D18"/>
    </row>
    <row r="19" spans="1:4" ht="15.75" thickBot="1" x14ac:dyDescent="0.3">
      <c r="A19" s="122"/>
      <c r="B19" s="123"/>
      <c r="C19" s="38"/>
      <c r="D19"/>
    </row>
    <row r="20" spans="1:4" x14ac:dyDescent="0.25">
      <c r="A20" s="124" t="s">
        <v>37</v>
      </c>
      <c r="B20" s="125"/>
      <c r="C20" s="36">
        <f>'TCS UT N414 R - 1'!E36</f>
        <v>0</v>
      </c>
      <c r="D20"/>
    </row>
    <row r="21" spans="1:4" x14ac:dyDescent="0.25">
      <c r="A21" s="117" t="s">
        <v>38</v>
      </c>
      <c r="B21" s="118"/>
      <c r="C21" s="36">
        <f>'TCS UT N414 R - 1'!D36</f>
        <v>0</v>
      </c>
      <c r="D21"/>
    </row>
    <row r="22" spans="1:4" x14ac:dyDescent="0.25">
      <c r="A22" s="117"/>
      <c r="B22" s="118"/>
      <c r="C22" s="39"/>
      <c r="D22"/>
    </row>
  </sheetData>
  <mergeCells count="21">
    <mergeCell ref="A3:B3"/>
    <mergeCell ref="A4:B4"/>
    <mergeCell ref="A5:B5"/>
    <mergeCell ref="A6:B6"/>
    <mergeCell ref="A7:B7"/>
    <mergeCell ref="A21:B21"/>
    <mergeCell ref="A22:B22"/>
    <mergeCell ref="C1:C2"/>
    <mergeCell ref="A15:B15"/>
    <mergeCell ref="A16:B16"/>
    <mergeCell ref="A17:B17"/>
    <mergeCell ref="A18:B18"/>
    <mergeCell ref="A19:B19"/>
    <mergeCell ref="A20:B20"/>
    <mergeCell ref="A8:B8"/>
    <mergeCell ref="A9:B9"/>
    <mergeCell ref="A10:B10"/>
    <mergeCell ref="A11:B11"/>
    <mergeCell ref="A12:B12"/>
    <mergeCell ref="A14:B14"/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sqref="A1:B1"/>
    </sheetView>
  </sheetViews>
  <sheetFormatPr defaultRowHeight="15" x14ac:dyDescent="0.25"/>
  <cols>
    <col min="2" max="2" width="29.5703125" customWidth="1"/>
    <col min="3" max="3" width="11.140625" customWidth="1"/>
  </cols>
  <sheetData>
    <row r="1" spans="1:3" ht="32.25" customHeight="1" thickBot="1" x14ac:dyDescent="0.35">
      <c r="A1" s="128" t="s">
        <v>72</v>
      </c>
      <c r="B1" s="129"/>
      <c r="C1" s="119"/>
    </row>
    <row r="2" spans="1:3" ht="15.75" x14ac:dyDescent="0.25">
      <c r="A2" s="22" t="s">
        <v>28</v>
      </c>
      <c r="B2" s="34" t="s">
        <v>70</v>
      </c>
      <c r="C2" s="119"/>
    </row>
    <row r="3" spans="1:3" x14ac:dyDescent="0.25">
      <c r="A3" s="130"/>
      <c r="B3" s="131"/>
      <c r="C3" s="41">
        <v>2020</v>
      </c>
    </row>
    <row r="4" spans="1:3" x14ac:dyDescent="0.25">
      <c r="A4" s="130"/>
      <c r="B4" s="131"/>
      <c r="C4" s="41" t="s">
        <v>77</v>
      </c>
    </row>
    <row r="5" spans="1:3" x14ac:dyDescent="0.25">
      <c r="A5" s="117" t="s">
        <v>29</v>
      </c>
      <c r="B5" s="132"/>
      <c r="C5" s="23">
        <v>31</v>
      </c>
    </row>
    <row r="6" spans="1:3" x14ac:dyDescent="0.25">
      <c r="A6" s="126"/>
      <c r="B6" s="127"/>
      <c r="C6" s="24"/>
    </row>
    <row r="7" spans="1:3" x14ac:dyDescent="0.25">
      <c r="A7" s="117" t="s">
        <v>30</v>
      </c>
      <c r="B7" s="118"/>
      <c r="C7" s="25" t="e">
        <f>'TCS UT N414 L - 2'!F37</f>
        <v>#DIV/0!</v>
      </c>
    </row>
    <row r="8" spans="1:3" x14ac:dyDescent="0.25">
      <c r="A8" s="117" t="s">
        <v>31</v>
      </c>
      <c r="B8" s="118"/>
      <c r="C8" s="25">
        <f>'TCS UT N414 L - 2'!G38</f>
        <v>0</v>
      </c>
    </row>
    <row r="9" spans="1:3" x14ac:dyDescent="0.25">
      <c r="A9" s="126"/>
      <c r="B9" s="127"/>
      <c r="C9" s="24"/>
    </row>
    <row r="10" spans="1:3" x14ac:dyDescent="0.25">
      <c r="A10" s="117" t="s">
        <v>32</v>
      </c>
      <c r="B10" s="118"/>
      <c r="C10" s="26" t="e">
        <f>'TCS UT N414 L - 2'!P37</f>
        <v>#DIV/0!</v>
      </c>
    </row>
    <row r="11" spans="1:3" x14ac:dyDescent="0.25">
      <c r="A11" s="117" t="s">
        <v>33</v>
      </c>
      <c r="B11" s="118"/>
      <c r="C11" s="26" t="e">
        <f>'TCS UT N414 L - 2'!Q37</f>
        <v>#DIV/0!</v>
      </c>
    </row>
    <row r="12" spans="1:3" x14ac:dyDescent="0.25">
      <c r="A12" s="117" t="s">
        <v>34</v>
      </c>
      <c r="B12" s="118"/>
      <c r="C12" s="26" t="e">
        <f>'TCS UT N414 L - 2'!S37</f>
        <v>#DIV/0!</v>
      </c>
    </row>
    <row r="13" spans="1:3" x14ac:dyDescent="0.25">
      <c r="A13" s="27"/>
      <c r="B13" s="28"/>
      <c r="C13" s="26"/>
    </row>
    <row r="14" spans="1:3" x14ac:dyDescent="0.25">
      <c r="A14" s="117" t="s">
        <v>27</v>
      </c>
      <c r="B14" s="118"/>
      <c r="C14" s="26" t="e">
        <f>'TCS UT N414 L - 2'!M36</f>
        <v>#DIV/0!</v>
      </c>
    </row>
    <row r="15" spans="1:3" ht="15.75" thickBot="1" x14ac:dyDescent="0.3">
      <c r="A15" s="120"/>
      <c r="B15" s="121"/>
      <c r="C15" s="29"/>
    </row>
    <row r="16" spans="1:3" x14ac:dyDescent="0.25">
      <c r="A16" s="117" t="s">
        <v>4</v>
      </c>
      <c r="B16" s="118"/>
      <c r="C16" s="30">
        <f>'TCS UT N414 L - 2'!H36</f>
        <v>0</v>
      </c>
    </row>
    <row r="17" spans="1:3" x14ac:dyDescent="0.25">
      <c r="A17" s="117" t="s">
        <v>35</v>
      </c>
      <c r="B17" s="118"/>
      <c r="C17" s="31"/>
    </row>
    <row r="18" spans="1:3" ht="15.75" thickBot="1" x14ac:dyDescent="0.3">
      <c r="A18" s="117" t="s">
        <v>36</v>
      </c>
      <c r="B18" s="118"/>
      <c r="C18" s="32"/>
    </row>
    <row r="19" spans="1:3" ht="15.75" thickBot="1" x14ac:dyDescent="0.3">
      <c r="A19" s="122"/>
      <c r="B19" s="123"/>
      <c r="C19" s="32"/>
    </row>
    <row r="20" spans="1:3" x14ac:dyDescent="0.25">
      <c r="A20" s="124" t="s">
        <v>37</v>
      </c>
      <c r="B20" s="125"/>
      <c r="C20" s="30">
        <f>'TCS UT N414 L - 2'!E36</f>
        <v>0</v>
      </c>
    </row>
    <row r="21" spans="1:3" x14ac:dyDescent="0.25">
      <c r="A21" s="117" t="s">
        <v>38</v>
      </c>
      <c r="B21" s="118"/>
      <c r="C21" s="30">
        <f>'TCS UT N414 L - 2'!D36</f>
        <v>0</v>
      </c>
    </row>
    <row r="22" spans="1:3" x14ac:dyDescent="0.25">
      <c r="A22" s="117"/>
      <c r="B22" s="118"/>
      <c r="C22" s="33"/>
    </row>
  </sheetData>
  <mergeCells count="21">
    <mergeCell ref="A3:B3"/>
    <mergeCell ref="A4:B4"/>
    <mergeCell ref="A5:B5"/>
    <mergeCell ref="A6:B6"/>
    <mergeCell ref="A7:B7"/>
    <mergeCell ref="A21:B21"/>
    <mergeCell ref="A22:B22"/>
    <mergeCell ref="C1:C2"/>
    <mergeCell ref="A15:B15"/>
    <mergeCell ref="A16:B16"/>
    <mergeCell ref="A17:B17"/>
    <mergeCell ref="A18:B18"/>
    <mergeCell ref="A19:B19"/>
    <mergeCell ref="A20:B20"/>
    <mergeCell ref="A8:B8"/>
    <mergeCell ref="A9:B9"/>
    <mergeCell ref="A10:B10"/>
    <mergeCell ref="A11:B11"/>
    <mergeCell ref="A12:B12"/>
    <mergeCell ref="A14:B14"/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8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S12"/>
    </sheetView>
  </sheetViews>
  <sheetFormatPr defaultRowHeight="15" x14ac:dyDescent="0.25"/>
  <cols>
    <col min="5" max="5" width="10" customWidth="1"/>
    <col min="6" max="6" width="11.7109375" customWidth="1"/>
    <col min="7" max="7" width="11.42578125" customWidth="1"/>
    <col min="11" max="11" width="11.42578125" customWidth="1"/>
    <col min="13" max="13" width="13.7109375" customWidth="1"/>
    <col min="14" max="14" width="13.28515625" customWidth="1"/>
    <col min="15" max="15" width="14.42578125" style="54" customWidth="1"/>
    <col min="16" max="16" width="17" customWidth="1"/>
    <col min="17" max="17" width="11" customWidth="1"/>
    <col min="18" max="18" width="14" customWidth="1"/>
    <col min="19" max="19" width="10.140625" customWidth="1"/>
  </cols>
  <sheetData>
    <row r="1" spans="1:19" ht="20.25" x14ac:dyDescent="0.25">
      <c r="A1" s="136" t="s">
        <v>76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</row>
    <row r="2" spans="1:19" x14ac:dyDescent="0.25">
      <c r="A2" s="138" t="s">
        <v>0</v>
      </c>
      <c r="B2" s="141" t="s">
        <v>1</v>
      </c>
      <c r="C2" s="141"/>
      <c r="D2" s="141"/>
      <c r="E2" s="1" t="s">
        <v>2</v>
      </c>
      <c r="F2" s="142" t="s">
        <v>3</v>
      </c>
      <c r="G2" s="143"/>
      <c r="H2" s="144" t="s">
        <v>4</v>
      </c>
      <c r="I2" s="144"/>
      <c r="J2" s="144"/>
      <c r="K2" s="144"/>
      <c r="L2" s="144"/>
      <c r="M2" s="144"/>
      <c r="N2" s="145" t="s">
        <v>5</v>
      </c>
      <c r="O2" s="146"/>
      <c r="P2" s="147"/>
      <c r="Q2" s="20"/>
      <c r="R2" s="144" t="s">
        <v>6</v>
      </c>
      <c r="S2" s="144"/>
    </row>
    <row r="3" spans="1:19" ht="33.75" customHeight="1" x14ac:dyDescent="0.25">
      <c r="A3" s="139"/>
      <c r="B3" s="139" t="s">
        <v>7</v>
      </c>
      <c r="C3" s="139" t="s">
        <v>8</v>
      </c>
      <c r="D3" s="149" t="s">
        <v>9</v>
      </c>
      <c r="E3" s="138" t="s">
        <v>10</v>
      </c>
      <c r="F3" s="151" t="s">
        <v>11</v>
      </c>
      <c r="G3" s="151" t="s">
        <v>12</v>
      </c>
      <c r="H3" s="139" t="s">
        <v>13</v>
      </c>
      <c r="I3" s="139" t="s">
        <v>14</v>
      </c>
      <c r="J3" s="139" t="s">
        <v>15</v>
      </c>
      <c r="K3" s="149" t="s">
        <v>16</v>
      </c>
      <c r="L3" s="151" t="s">
        <v>17</v>
      </c>
      <c r="M3" s="151" t="s">
        <v>20</v>
      </c>
      <c r="N3" s="151" t="s">
        <v>21</v>
      </c>
      <c r="O3" s="151" t="s">
        <v>22</v>
      </c>
      <c r="P3" s="151" t="s">
        <v>23</v>
      </c>
      <c r="Q3" s="151" t="s">
        <v>24</v>
      </c>
      <c r="R3" s="151" t="s">
        <v>25</v>
      </c>
      <c r="S3" s="151" t="s">
        <v>26</v>
      </c>
    </row>
    <row r="4" spans="1:19" ht="16.5" customHeight="1" x14ac:dyDescent="0.25">
      <c r="A4" s="140"/>
      <c r="B4" s="148"/>
      <c r="C4" s="148"/>
      <c r="D4" s="150"/>
      <c r="E4" s="148"/>
      <c r="F4" s="150"/>
      <c r="G4" s="150"/>
      <c r="H4" s="148"/>
      <c r="I4" s="148"/>
      <c r="J4" s="140"/>
      <c r="K4" s="150"/>
      <c r="L4" s="150"/>
      <c r="M4" s="150"/>
      <c r="N4" s="150"/>
      <c r="O4" s="150"/>
      <c r="P4" s="150"/>
      <c r="Q4" s="150"/>
      <c r="R4" s="150"/>
      <c r="S4" s="150"/>
    </row>
    <row r="5" spans="1:19" s="76" customFormat="1" ht="15.75" customHeight="1" x14ac:dyDescent="0.25">
      <c r="A5" s="3">
        <v>1</v>
      </c>
      <c r="B5" s="58"/>
      <c r="C5" s="72"/>
      <c r="D5" s="4"/>
      <c r="E5" s="72"/>
      <c r="F5" s="59"/>
      <c r="G5" s="59"/>
      <c r="H5" s="60"/>
      <c r="I5" s="4"/>
      <c r="J5" s="4"/>
      <c r="K5" s="58"/>
      <c r="L5" s="58"/>
      <c r="M5" s="61"/>
      <c r="N5" s="73"/>
      <c r="O5" s="74"/>
      <c r="P5" s="8"/>
      <c r="Q5" s="75"/>
      <c r="R5" s="8"/>
      <c r="S5" s="75"/>
    </row>
    <row r="6" spans="1:19" x14ac:dyDescent="0.25">
      <c r="A6" s="3">
        <v>2</v>
      </c>
      <c r="B6" s="4"/>
      <c r="C6" s="4"/>
      <c r="D6" s="4"/>
      <c r="E6" s="4"/>
      <c r="F6" s="5"/>
      <c r="G6" s="5"/>
      <c r="H6" s="6"/>
      <c r="I6" s="4"/>
      <c r="J6" s="4"/>
      <c r="K6" s="58"/>
      <c r="L6" s="58"/>
      <c r="M6" s="7"/>
      <c r="N6" s="8"/>
      <c r="O6" s="74"/>
      <c r="P6" s="8"/>
      <c r="Q6" s="8"/>
      <c r="R6" s="8"/>
      <c r="S6" s="8"/>
    </row>
    <row r="7" spans="1:19" x14ac:dyDescent="0.25">
      <c r="A7" s="3">
        <v>3</v>
      </c>
      <c r="B7" s="4"/>
      <c r="C7" s="4"/>
      <c r="D7" s="4"/>
      <c r="E7" s="4"/>
      <c r="F7" s="5"/>
      <c r="G7" s="5"/>
      <c r="H7" s="6"/>
      <c r="I7" s="4"/>
      <c r="J7" s="4"/>
      <c r="K7" s="4"/>
      <c r="L7" s="4"/>
      <c r="M7" s="7"/>
      <c r="N7" s="8"/>
      <c r="O7" s="74"/>
      <c r="P7" s="8"/>
      <c r="Q7" s="8"/>
      <c r="R7" s="8"/>
      <c r="S7" s="8"/>
    </row>
    <row r="8" spans="1:19" x14ac:dyDescent="0.25">
      <c r="A8" s="3">
        <v>4</v>
      </c>
      <c r="B8" s="4"/>
      <c r="C8" s="4"/>
      <c r="D8" s="4"/>
      <c r="E8" s="4"/>
      <c r="F8" s="5"/>
      <c r="G8" s="5"/>
      <c r="H8" s="6"/>
      <c r="I8" s="4"/>
      <c r="J8" s="4"/>
      <c r="K8" s="4"/>
      <c r="L8" s="4"/>
      <c r="M8" s="7"/>
      <c r="N8" s="8"/>
      <c r="O8" s="74"/>
      <c r="P8" s="8"/>
      <c r="Q8" s="8"/>
      <c r="R8" s="8"/>
      <c r="S8" s="8"/>
    </row>
    <row r="9" spans="1:19" x14ac:dyDescent="0.25">
      <c r="A9" s="3">
        <v>5</v>
      </c>
      <c r="B9" s="9"/>
      <c r="C9" s="9"/>
      <c r="D9" s="4"/>
      <c r="E9" s="9"/>
      <c r="F9" s="5"/>
      <c r="G9" s="10"/>
      <c r="H9" s="11"/>
      <c r="I9" s="11"/>
      <c r="J9" s="11"/>
      <c r="K9" s="9"/>
      <c r="L9" s="9"/>
      <c r="M9" s="12"/>
      <c r="N9" s="12"/>
      <c r="O9" s="74"/>
      <c r="P9" s="8"/>
      <c r="Q9" s="12"/>
      <c r="R9" s="8"/>
      <c r="S9" s="8"/>
    </row>
    <row r="10" spans="1:19" x14ac:dyDescent="0.25">
      <c r="A10" s="3">
        <v>6</v>
      </c>
      <c r="B10" s="9"/>
      <c r="C10" s="9"/>
      <c r="D10" s="4"/>
      <c r="E10" s="9"/>
      <c r="F10" s="5"/>
      <c r="G10" s="10"/>
      <c r="H10" s="11"/>
      <c r="I10" s="11"/>
      <c r="J10" s="11"/>
      <c r="K10" s="9"/>
      <c r="L10" s="9"/>
      <c r="M10" s="12"/>
      <c r="N10" s="12"/>
      <c r="O10" s="53"/>
      <c r="P10" s="8"/>
      <c r="Q10" s="12"/>
      <c r="R10" s="8"/>
      <c r="S10" s="8"/>
    </row>
    <row r="11" spans="1:19" x14ac:dyDescent="0.25">
      <c r="A11" s="3">
        <v>7</v>
      </c>
      <c r="B11" s="78"/>
      <c r="C11" s="78"/>
      <c r="D11" s="4"/>
      <c r="E11" s="78"/>
      <c r="F11" s="5"/>
      <c r="G11" s="79"/>
      <c r="H11" s="80"/>
      <c r="I11" s="80"/>
      <c r="J11" s="80"/>
      <c r="K11" s="78"/>
      <c r="L11" s="78"/>
      <c r="M11" s="81"/>
      <c r="N11" s="81"/>
      <c r="O11" s="53"/>
      <c r="P11" s="8"/>
      <c r="Q11" s="81"/>
      <c r="R11" s="8"/>
      <c r="S11" s="8"/>
    </row>
    <row r="12" spans="1:19" x14ac:dyDescent="0.25">
      <c r="A12" s="3">
        <v>8</v>
      </c>
      <c r="B12" s="78"/>
      <c r="C12" s="78"/>
      <c r="D12" s="4"/>
      <c r="E12" s="78"/>
      <c r="F12" s="5"/>
      <c r="G12" s="79"/>
      <c r="H12" s="80"/>
      <c r="I12" s="80"/>
      <c r="J12" s="80"/>
      <c r="K12" s="78"/>
      <c r="L12" s="78"/>
      <c r="M12" s="81"/>
      <c r="N12" s="81"/>
      <c r="O12" s="53"/>
      <c r="P12" s="8"/>
      <c r="Q12" s="81"/>
      <c r="R12" s="8"/>
      <c r="S12" s="8"/>
    </row>
    <row r="13" spans="1:19" x14ac:dyDescent="0.25">
      <c r="A13" s="3">
        <v>9</v>
      </c>
      <c r="B13" s="78"/>
      <c r="C13" s="78"/>
      <c r="D13" s="4" t="str">
        <f t="shared" ref="D13:D35" si="0">IF(MAX(B13:C13)=0,"",MAX(B13:C13))</f>
        <v/>
      </c>
      <c r="E13" s="78"/>
      <c r="F13" s="5"/>
      <c r="G13" s="79"/>
      <c r="H13" s="80"/>
      <c r="I13" s="80"/>
      <c r="J13" s="80"/>
      <c r="K13" s="78"/>
      <c r="L13" s="78"/>
      <c r="M13" s="81"/>
      <c r="N13" s="81"/>
      <c r="O13" s="82"/>
      <c r="P13" s="8" t="str">
        <f t="shared" ref="P5:P35" si="1">IF((O13/1440)=0,"",(O13/1440))</f>
        <v/>
      </c>
      <c r="Q13" s="81"/>
      <c r="R13" s="8" t="str">
        <f>IF((Q13*'Total Systemperformance'!$C$6)=0,"",(Q13*'Total Systemperformance'!$C$6))</f>
        <v/>
      </c>
      <c r="S13" s="8"/>
    </row>
    <row r="14" spans="1:19" x14ac:dyDescent="0.25">
      <c r="A14" s="3">
        <v>10</v>
      </c>
      <c r="B14" s="78"/>
      <c r="C14" s="78"/>
      <c r="D14" s="4" t="str">
        <f t="shared" si="0"/>
        <v/>
      </c>
      <c r="E14" s="78"/>
      <c r="F14" s="78"/>
      <c r="G14" s="5"/>
      <c r="H14" s="80"/>
      <c r="I14" s="80"/>
      <c r="J14" s="80"/>
      <c r="K14" s="78"/>
      <c r="L14" s="78"/>
      <c r="M14" s="81"/>
      <c r="N14" s="81"/>
      <c r="O14" s="82"/>
      <c r="P14" s="8" t="str">
        <f t="shared" si="1"/>
        <v/>
      </c>
      <c r="Q14" s="81"/>
      <c r="R14" s="8" t="str">
        <f>IF((Q14*'Total Systemperformance'!$C$6)=0,"",(Q14*'Total Systemperformance'!$C$6))</f>
        <v/>
      </c>
      <c r="S14" s="8"/>
    </row>
    <row r="15" spans="1:19" x14ac:dyDescent="0.25">
      <c r="A15" s="3">
        <v>11</v>
      </c>
      <c r="B15" s="78"/>
      <c r="C15" s="78"/>
      <c r="D15" s="4" t="str">
        <f t="shared" si="0"/>
        <v/>
      </c>
      <c r="E15" s="78"/>
      <c r="F15" s="78"/>
      <c r="G15" s="78"/>
      <c r="H15" s="78"/>
      <c r="I15" s="78"/>
      <c r="J15" s="78"/>
      <c r="K15" s="78"/>
      <c r="L15" s="78"/>
      <c r="M15" s="78"/>
      <c r="N15" s="81"/>
      <c r="O15" s="82"/>
      <c r="P15" s="8" t="str">
        <f t="shared" si="1"/>
        <v/>
      </c>
      <c r="Q15" s="81"/>
      <c r="R15" s="8" t="str">
        <f>IF((Q15*'Total Systemperformance'!$C$6)=0,"",(Q15*'Total Systemperformance'!$C$6))</f>
        <v/>
      </c>
      <c r="S15" s="81"/>
    </row>
    <row r="16" spans="1:19" x14ac:dyDescent="0.25">
      <c r="A16" s="3">
        <v>12</v>
      </c>
      <c r="B16" s="78"/>
      <c r="C16" s="78"/>
      <c r="D16" s="4" t="str">
        <f t="shared" si="0"/>
        <v/>
      </c>
      <c r="E16" s="78"/>
      <c r="F16" s="5"/>
      <c r="G16" s="79"/>
      <c r="H16" s="80"/>
      <c r="I16" s="80"/>
      <c r="J16" s="80"/>
      <c r="K16" s="78"/>
      <c r="L16" s="78"/>
      <c r="M16" s="81"/>
      <c r="N16" s="81"/>
      <c r="O16" s="82"/>
      <c r="P16" s="8" t="str">
        <f t="shared" si="1"/>
        <v/>
      </c>
      <c r="Q16" s="81"/>
      <c r="R16" s="8" t="str">
        <f>IF((Q16*'Total Systemperformance'!$C$6)=0,"",(Q16*'Total Systemperformance'!$C$6))</f>
        <v/>
      </c>
      <c r="S16" s="8"/>
    </row>
    <row r="17" spans="1:20" x14ac:dyDescent="0.25">
      <c r="A17" s="3">
        <v>13</v>
      </c>
      <c r="B17" s="78"/>
      <c r="C17" s="78"/>
      <c r="D17" s="4" t="str">
        <f t="shared" si="0"/>
        <v/>
      </c>
      <c r="E17" s="78"/>
      <c r="F17" s="5"/>
      <c r="G17" s="79"/>
      <c r="H17" s="80"/>
      <c r="I17" s="80"/>
      <c r="J17" s="80"/>
      <c r="K17" s="78"/>
      <c r="L17" s="78"/>
      <c r="M17" s="81"/>
      <c r="N17" s="81"/>
      <c r="O17" s="82"/>
      <c r="P17" s="8" t="str">
        <f t="shared" si="1"/>
        <v/>
      </c>
      <c r="Q17" s="81"/>
      <c r="R17" s="8" t="str">
        <f>IF((Q17*'Total Systemperformance'!$C$6)=0,"",(Q17*'Total Systemperformance'!$C$6))</f>
        <v/>
      </c>
      <c r="S17" s="8"/>
    </row>
    <row r="18" spans="1:20" x14ac:dyDescent="0.25">
      <c r="A18" s="3">
        <v>14</v>
      </c>
      <c r="B18" s="4"/>
      <c r="C18" s="4"/>
      <c r="D18" s="4" t="str">
        <f t="shared" si="0"/>
        <v/>
      </c>
      <c r="E18" s="78"/>
      <c r="F18" s="5"/>
      <c r="G18" s="5"/>
      <c r="H18" s="6"/>
      <c r="I18" s="4"/>
      <c r="J18" s="4"/>
      <c r="K18" s="4"/>
      <c r="L18" s="4"/>
      <c r="M18" s="7"/>
      <c r="N18" s="81"/>
      <c r="O18" s="82"/>
      <c r="P18" s="8" t="str">
        <f t="shared" si="1"/>
        <v/>
      </c>
      <c r="Q18" s="8"/>
      <c r="R18" s="8" t="str">
        <f>IF((Q18*'Total Systemperformance'!$C$6)=0,"",(Q18*'Total Systemperformance'!$C$6))</f>
        <v/>
      </c>
      <c r="S18" s="8"/>
      <c r="T18" s="70"/>
    </row>
    <row r="19" spans="1:20" x14ac:dyDescent="0.25">
      <c r="A19" s="3">
        <v>15</v>
      </c>
      <c r="B19" s="4"/>
      <c r="C19" s="4"/>
      <c r="D19" s="4" t="str">
        <f t="shared" si="0"/>
        <v/>
      </c>
      <c r="E19" s="78"/>
      <c r="F19" s="5"/>
      <c r="G19" s="5"/>
      <c r="H19" s="6"/>
      <c r="I19" s="4"/>
      <c r="J19" s="4"/>
      <c r="K19" s="4"/>
      <c r="L19" s="4"/>
      <c r="M19" s="7"/>
      <c r="N19" s="8"/>
      <c r="O19" s="82"/>
      <c r="P19" s="8" t="str">
        <f t="shared" si="1"/>
        <v/>
      </c>
      <c r="Q19" s="8"/>
      <c r="R19" s="8" t="str">
        <f>IF((Q19*'Total Systemperformance'!$C$6)=0,"",(Q19*'Total Systemperformance'!$C$6))</f>
        <v/>
      </c>
      <c r="S19" s="8"/>
      <c r="T19" s="69"/>
    </row>
    <row r="20" spans="1:20" x14ac:dyDescent="0.25">
      <c r="A20" s="3">
        <v>16</v>
      </c>
      <c r="B20" s="4"/>
      <c r="C20" s="4"/>
      <c r="D20" s="4" t="str">
        <f t="shared" si="0"/>
        <v/>
      </c>
      <c r="E20" s="78"/>
      <c r="F20" s="4"/>
      <c r="G20" s="5"/>
      <c r="H20" s="6"/>
      <c r="I20" s="4"/>
      <c r="J20" s="4"/>
      <c r="K20" s="4"/>
      <c r="L20" s="4"/>
      <c r="M20" s="7"/>
      <c r="N20" s="8"/>
      <c r="O20" s="52"/>
      <c r="P20" s="8" t="str">
        <f t="shared" si="1"/>
        <v/>
      </c>
      <c r="Q20" s="8"/>
      <c r="R20" s="8" t="str">
        <f>IF((Q20*'Total Systemperformance'!$C$6)=0,"",(Q20*'Total Systemperformance'!$C$6))</f>
        <v/>
      </c>
      <c r="S20" s="8"/>
      <c r="T20" s="69"/>
    </row>
    <row r="21" spans="1:20" x14ac:dyDescent="0.25">
      <c r="A21" s="3">
        <v>17</v>
      </c>
      <c r="B21" s="4"/>
      <c r="C21" s="4"/>
      <c r="D21" s="4" t="str">
        <f t="shared" si="0"/>
        <v/>
      </c>
      <c r="E21" s="4"/>
      <c r="F21" s="5"/>
      <c r="G21" s="5"/>
      <c r="H21" s="6"/>
      <c r="I21" s="4"/>
      <c r="J21" s="4"/>
      <c r="K21" s="4"/>
      <c r="L21" s="4"/>
      <c r="M21" s="7"/>
      <c r="N21" s="8"/>
      <c r="O21" s="52"/>
      <c r="P21" s="8" t="str">
        <f t="shared" si="1"/>
        <v/>
      </c>
      <c r="Q21" s="8"/>
      <c r="R21" s="8" t="str">
        <f>IF((Q21*'Total Systemperformance'!$C$6)=0,"",(Q21*'Total Systemperformance'!$C$6))</f>
        <v/>
      </c>
      <c r="S21" s="8"/>
      <c r="T21" s="69"/>
    </row>
    <row r="22" spans="1:20" x14ac:dyDescent="0.25">
      <c r="A22" s="3">
        <v>18</v>
      </c>
      <c r="B22" s="4"/>
      <c r="C22" s="4"/>
      <c r="D22" s="4" t="str">
        <f t="shared" si="0"/>
        <v/>
      </c>
      <c r="E22" s="4"/>
      <c r="F22" s="5"/>
      <c r="G22" s="5"/>
      <c r="H22" s="6"/>
      <c r="I22" s="4"/>
      <c r="J22" s="4"/>
      <c r="K22" s="4"/>
      <c r="L22" s="4"/>
      <c r="M22" s="7"/>
      <c r="N22" s="8"/>
      <c r="O22" s="52"/>
      <c r="P22" s="8" t="str">
        <f t="shared" si="1"/>
        <v/>
      </c>
      <c r="Q22" s="8"/>
      <c r="R22" s="8" t="str">
        <f>IF((Q22*'Total Systemperformance'!$C$6)=0,"",(Q22*'Total Systemperformance'!$C$6))</f>
        <v/>
      </c>
      <c r="S22" s="8"/>
      <c r="T22" s="69"/>
    </row>
    <row r="23" spans="1:20" x14ac:dyDescent="0.25">
      <c r="A23" s="3">
        <v>19</v>
      </c>
      <c r="B23" s="4"/>
      <c r="C23" s="4"/>
      <c r="D23" s="4" t="str">
        <f t="shared" si="0"/>
        <v/>
      </c>
      <c r="E23" s="4"/>
      <c r="F23" s="5"/>
      <c r="G23" s="5"/>
      <c r="H23" s="6"/>
      <c r="I23" s="4"/>
      <c r="J23" s="4"/>
      <c r="K23" s="4"/>
      <c r="L23" s="4"/>
      <c r="M23" s="7"/>
      <c r="N23" s="8"/>
      <c r="O23" s="51"/>
      <c r="P23" s="8" t="str">
        <f t="shared" si="1"/>
        <v/>
      </c>
      <c r="Q23" s="8"/>
      <c r="R23" s="8" t="str">
        <f>IF((Q23*'Total Systemperformance'!$C$6)=0,"",(Q23*'Total Systemperformance'!$C$6))</f>
        <v/>
      </c>
      <c r="S23" s="8"/>
      <c r="T23" s="69"/>
    </row>
    <row r="24" spans="1:20" x14ac:dyDescent="0.25">
      <c r="A24" s="3">
        <v>20</v>
      </c>
      <c r="B24" s="4"/>
      <c r="C24" s="4"/>
      <c r="D24" s="4" t="str">
        <f t="shared" si="0"/>
        <v/>
      </c>
      <c r="E24" s="4"/>
      <c r="F24" s="5"/>
      <c r="G24" s="5"/>
      <c r="H24" s="6"/>
      <c r="I24" s="4"/>
      <c r="J24" s="4"/>
      <c r="K24" s="4"/>
      <c r="L24" s="4"/>
      <c r="M24" s="7"/>
      <c r="N24" s="8"/>
      <c r="O24" s="52"/>
      <c r="P24" s="8" t="str">
        <f t="shared" si="1"/>
        <v/>
      </c>
      <c r="Q24" s="8"/>
      <c r="R24" s="8" t="str">
        <f>IF((Q24*'Total Systemperformance'!$C$6)=0,"",(Q24*'Total Systemperformance'!$C$6))</f>
        <v/>
      </c>
      <c r="S24" s="8"/>
      <c r="T24" s="69"/>
    </row>
    <row r="25" spans="1:20" x14ac:dyDescent="0.25">
      <c r="A25" s="3">
        <v>21</v>
      </c>
      <c r="B25" s="4"/>
      <c r="C25" s="4"/>
      <c r="D25" s="4" t="str">
        <f t="shared" si="0"/>
        <v/>
      </c>
      <c r="E25" s="4"/>
      <c r="F25" s="5"/>
      <c r="G25" s="5"/>
      <c r="H25" s="6"/>
      <c r="I25" s="4"/>
      <c r="J25" s="4"/>
      <c r="K25" s="4"/>
      <c r="L25" s="4"/>
      <c r="M25" s="7"/>
      <c r="N25" s="8"/>
      <c r="O25" s="52"/>
      <c r="P25" s="8" t="str">
        <f t="shared" si="1"/>
        <v/>
      </c>
      <c r="Q25" s="8"/>
      <c r="R25" s="8" t="str">
        <f>IF((Q25*'Total Systemperformance'!$C$6)=0,"",(Q25*'Total Systemperformance'!$C$6))</f>
        <v/>
      </c>
      <c r="S25" s="8"/>
      <c r="T25" s="69"/>
    </row>
    <row r="26" spans="1:20" x14ac:dyDescent="0.25">
      <c r="A26" s="3">
        <v>22</v>
      </c>
      <c r="B26" s="4"/>
      <c r="C26" s="4"/>
      <c r="D26" s="4" t="str">
        <f t="shared" si="0"/>
        <v/>
      </c>
      <c r="E26" s="4"/>
      <c r="F26" s="5"/>
      <c r="G26" s="5"/>
      <c r="H26" s="6"/>
      <c r="I26" s="4"/>
      <c r="J26" s="4"/>
      <c r="K26" s="4"/>
      <c r="L26" s="4"/>
      <c r="M26" s="7"/>
      <c r="N26" s="8"/>
      <c r="O26" s="52"/>
      <c r="P26" s="8" t="str">
        <f t="shared" si="1"/>
        <v/>
      </c>
      <c r="Q26" s="8"/>
      <c r="R26" s="8" t="str">
        <f>IF((Q26*'Total Systemperformance'!$C$6)=0,"",(Q26*'Total Systemperformance'!$C$6))</f>
        <v/>
      </c>
      <c r="S26" s="8"/>
    </row>
    <row r="27" spans="1:20" x14ac:dyDescent="0.25">
      <c r="A27" s="3">
        <v>23</v>
      </c>
      <c r="B27" s="4"/>
      <c r="C27" s="4"/>
      <c r="D27" s="4" t="str">
        <f t="shared" si="0"/>
        <v/>
      </c>
      <c r="E27" s="4"/>
      <c r="F27" s="5"/>
      <c r="G27" s="5"/>
      <c r="H27" s="6"/>
      <c r="I27" s="4"/>
      <c r="J27" s="4"/>
      <c r="K27" s="4"/>
      <c r="L27" s="4"/>
      <c r="M27" s="7"/>
      <c r="N27" s="8"/>
      <c r="O27" s="52"/>
      <c r="P27" s="8" t="str">
        <f t="shared" si="1"/>
        <v/>
      </c>
      <c r="Q27" s="8"/>
      <c r="R27" s="8" t="str">
        <f>IF((Q27*'Total Systemperformance'!$C$6)=0,"",(Q27*'Total Systemperformance'!$C$6))</f>
        <v/>
      </c>
      <c r="S27" s="8"/>
    </row>
    <row r="28" spans="1:20" x14ac:dyDescent="0.25">
      <c r="A28" s="3">
        <v>24</v>
      </c>
      <c r="B28" s="4"/>
      <c r="C28" s="4"/>
      <c r="D28" s="4" t="str">
        <f t="shared" si="0"/>
        <v/>
      </c>
      <c r="E28" s="4"/>
      <c r="F28" s="5"/>
      <c r="G28" s="5"/>
      <c r="H28" s="6"/>
      <c r="I28" s="4"/>
      <c r="J28" s="4"/>
      <c r="K28" s="4"/>
      <c r="L28" s="4"/>
      <c r="M28" s="7"/>
      <c r="N28" s="8"/>
      <c r="O28" s="52"/>
      <c r="P28" s="8" t="str">
        <f t="shared" si="1"/>
        <v/>
      </c>
      <c r="Q28" s="8"/>
      <c r="R28" s="8" t="str">
        <f>IF((Q28*'Total Systemperformance'!$C$6)=0,"",(Q28*'Total Systemperformance'!$C$6))</f>
        <v/>
      </c>
      <c r="S28" s="8"/>
    </row>
    <row r="29" spans="1:20" x14ac:dyDescent="0.25">
      <c r="A29" s="3">
        <v>25</v>
      </c>
      <c r="B29" s="4"/>
      <c r="C29" s="4"/>
      <c r="D29" s="4" t="str">
        <f t="shared" si="0"/>
        <v/>
      </c>
      <c r="E29" s="4"/>
      <c r="F29" s="5"/>
      <c r="G29" s="5"/>
      <c r="H29" s="6"/>
      <c r="I29" s="4"/>
      <c r="J29" s="4"/>
      <c r="K29" s="4"/>
      <c r="L29" s="4"/>
      <c r="M29" s="7"/>
      <c r="N29" s="8"/>
      <c r="O29" s="52"/>
      <c r="P29" s="8" t="str">
        <f t="shared" si="1"/>
        <v/>
      </c>
      <c r="Q29" s="8"/>
      <c r="R29" s="8" t="str">
        <f>IF((Q29*'Total Systemperformance'!$C$6)=0,"",(Q29*'Total Systemperformance'!$C$6))</f>
        <v/>
      </c>
      <c r="S29" s="8"/>
    </row>
    <row r="30" spans="1:20" x14ac:dyDescent="0.25">
      <c r="A30" s="3">
        <v>26</v>
      </c>
      <c r="B30" s="4"/>
      <c r="C30" s="4"/>
      <c r="D30" s="4" t="str">
        <f t="shared" si="0"/>
        <v/>
      </c>
      <c r="E30" s="4"/>
      <c r="F30" s="5"/>
      <c r="G30" s="5"/>
      <c r="H30" s="6"/>
      <c r="I30" s="4"/>
      <c r="J30" s="4"/>
      <c r="K30" s="4"/>
      <c r="L30" s="4"/>
      <c r="M30" s="7"/>
      <c r="N30" s="8"/>
      <c r="O30" s="52"/>
      <c r="P30" s="8" t="str">
        <f t="shared" si="1"/>
        <v/>
      </c>
      <c r="Q30" s="8"/>
      <c r="R30" s="8" t="str">
        <f>IF((Q30*'Total Systemperformance'!$C$6)=0,"",(Q30*'Total Systemperformance'!$C$6))</f>
        <v/>
      </c>
      <c r="S30" s="8"/>
    </row>
    <row r="31" spans="1:20" x14ac:dyDescent="0.25">
      <c r="A31" s="3">
        <v>27</v>
      </c>
      <c r="B31" s="4"/>
      <c r="C31" s="4"/>
      <c r="D31" s="4" t="str">
        <f t="shared" si="0"/>
        <v/>
      </c>
      <c r="E31" s="4"/>
      <c r="F31" s="5"/>
      <c r="G31" s="5"/>
      <c r="H31" s="6"/>
      <c r="I31" s="4"/>
      <c r="J31" s="4"/>
      <c r="K31" s="4"/>
      <c r="L31" s="4"/>
      <c r="M31" s="7"/>
      <c r="N31" s="8"/>
      <c r="O31" s="52"/>
      <c r="P31" s="8" t="str">
        <f t="shared" si="1"/>
        <v/>
      </c>
      <c r="Q31" s="8"/>
      <c r="R31" s="8" t="str">
        <f>IF((Q31*'Total Systemperformance'!$C$6)=0,"",(Q31*'Total Systemperformance'!$C$6))</f>
        <v/>
      </c>
      <c r="S31" s="8"/>
    </row>
    <row r="32" spans="1:20" x14ac:dyDescent="0.25">
      <c r="A32" s="3">
        <v>28</v>
      </c>
      <c r="B32" s="4"/>
      <c r="C32" s="4"/>
      <c r="D32" s="4" t="str">
        <f t="shared" si="0"/>
        <v/>
      </c>
      <c r="E32" s="4"/>
      <c r="F32" s="5"/>
      <c r="G32" s="5"/>
      <c r="H32" s="6"/>
      <c r="I32" s="4"/>
      <c r="J32" s="4"/>
      <c r="K32" s="4"/>
      <c r="L32" s="4"/>
      <c r="M32" s="7"/>
      <c r="N32" s="8"/>
      <c r="O32" s="52"/>
      <c r="P32" s="8" t="str">
        <f t="shared" si="1"/>
        <v/>
      </c>
      <c r="Q32" s="8"/>
      <c r="R32" s="8" t="str">
        <f>IF((Q32*'Total Systemperformance'!$C$6)=0,"",(Q32*'Total Systemperformance'!$C$6))</f>
        <v/>
      </c>
      <c r="S32" s="8"/>
    </row>
    <row r="33" spans="1:19" x14ac:dyDescent="0.25">
      <c r="A33" s="3">
        <v>29</v>
      </c>
      <c r="B33" s="4"/>
      <c r="C33" s="4"/>
      <c r="D33" s="4" t="str">
        <f t="shared" si="0"/>
        <v/>
      </c>
      <c r="E33" s="4"/>
      <c r="F33" s="5"/>
      <c r="G33" s="5"/>
      <c r="H33" s="6"/>
      <c r="I33" s="4"/>
      <c r="J33" s="4"/>
      <c r="K33" s="4"/>
      <c r="L33" s="4"/>
      <c r="M33" s="7"/>
      <c r="N33" s="8"/>
      <c r="O33" s="52"/>
      <c r="P33" s="8" t="str">
        <f t="shared" si="1"/>
        <v/>
      </c>
      <c r="Q33" s="8"/>
      <c r="R33" s="8" t="str">
        <f>IF((Q33*'Total Systemperformance'!$C$6)=0,"",(Q33*'Total Systemperformance'!$C$6))</f>
        <v/>
      </c>
      <c r="S33" s="8"/>
    </row>
    <row r="34" spans="1:19" x14ac:dyDescent="0.25">
      <c r="A34" s="3">
        <v>30</v>
      </c>
      <c r="B34" s="98"/>
      <c r="C34" s="98"/>
      <c r="D34" s="98" t="str">
        <f t="shared" si="0"/>
        <v/>
      </c>
      <c r="E34" s="98"/>
      <c r="F34" s="99"/>
      <c r="G34" s="99"/>
      <c r="H34" s="100"/>
      <c r="I34" s="98"/>
      <c r="J34" s="98"/>
      <c r="K34" s="98"/>
      <c r="L34" s="98"/>
      <c r="M34" s="101"/>
      <c r="N34" s="102"/>
      <c r="O34" s="103"/>
      <c r="P34" s="102" t="str">
        <f t="shared" si="1"/>
        <v/>
      </c>
      <c r="Q34" s="102"/>
      <c r="R34" s="102" t="str">
        <f>IF((Q34*'Total Systemperformance'!$C$6)=0,"",(Q34*'Total Systemperformance'!$C$6))</f>
        <v/>
      </c>
      <c r="S34" s="102"/>
    </row>
    <row r="35" spans="1:19" ht="15.75" thickBot="1" x14ac:dyDescent="0.3">
      <c r="A35" s="111">
        <v>31</v>
      </c>
      <c r="B35" s="104"/>
      <c r="C35" s="104"/>
      <c r="D35" s="104" t="str">
        <f t="shared" si="0"/>
        <v/>
      </c>
      <c r="E35" s="104"/>
      <c r="F35" s="105"/>
      <c r="G35" s="105"/>
      <c r="H35" s="106"/>
      <c r="I35" s="104"/>
      <c r="J35" s="104"/>
      <c r="K35" s="104"/>
      <c r="L35" s="104"/>
      <c r="M35" s="107"/>
      <c r="N35" s="91"/>
      <c r="O35" s="94"/>
      <c r="P35" s="91" t="str">
        <f t="shared" si="1"/>
        <v/>
      </c>
      <c r="Q35" s="91"/>
      <c r="R35" s="91" t="str">
        <f>IF((Q35*'Total Systemperformance'!$C$6)=0,"",(Q35*'Total Systemperformance'!$C$6))</f>
        <v/>
      </c>
      <c r="S35" s="91"/>
    </row>
    <row r="36" spans="1:19" x14ac:dyDescent="0.25">
      <c r="A36" s="110" t="s">
        <v>18</v>
      </c>
      <c r="B36" s="89">
        <f>SUM(B5:B35)</f>
        <v>0</v>
      </c>
      <c r="C36" s="89">
        <f>SUM(C5:C35)</f>
        <v>0</v>
      </c>
      <c r="D36" s="89">
        <f>SUM(D5:D35)</f>
        <v>0</v>
      </c>
      <c r="E36" s="89">
        <f>SUM(E5:E35)</f>
        <v>0</v>
      </c>
      <c r="F36" s="89"/>
      <c r="G36" s="89"/>
      <c r="H36" s="89">
        <f>SUM(H5:H35)</f>
        <v>0</v>
      </c>
      <c r="I36" s="89">
        <f>SUM(I5:I35)</f>
        <v>0</v>
      </c>
      <c r="J36" s="89">
        <f>SUM(J5:J35)</f>
        <v>0</v>
      </c>
      <c r="K36" s="89">
        <f>SUM(K5:K35)</f>
        <v>0</v>
      </c>
      <c r="L36" s="89">
        <f>SUM(L5:L35)</f>
        <v>0</v>
      </c>
      <c r="M36" s="92" t="e">
        <f>AVERAGE(M5:M35)</f>
        <v>#DIV/0!</v>
      </c>
      <c r="N36" s="92" t="e">
        <f>AVERAGE(N5:N35)</f>
        <v>#DIV/0!</v>
      </c>
      <c r="O36" s="93" t="e">
        <f>AVERAGE(O5:O35)</f>
        <v>#DIV/0!</v>
      </c>
      <c r="P36" s="88"/>
      <c r="Q36" s="89"/>
      <c r="R36" s="88" t="str">
        <f>IF((Q36*'Total Systemperformance'!$C$6)=0,"",(Q36*'Total Systemperformance'!$C$6))</f>
        <v/>
      </c>
      <c r="S36" s="89"/>
    </row>
    <row r="37" spans="1:19" x14ac:dyDescent="0.25">
      <c r="A37" s="13" t="s">
        <v>19</v>
      </c>
      <c r="B37" s="4"/>
      <c r="C37" s="14"/>
      <c r="D37" s="14"/>
      <c r="E37" s="14"/>
      <c r="F37" s="15" t="e">
        <f>AVERAGE(F5:F35)</f>
        <v>#DIV/0!</v>
      </c>
      <c r="G37" s="14"/>
      <c r="H37" s="14"/>
      <c r="I37" s="14"/>
      <c r="J37" s="14"/>
      <c r="K37" s="14"/>
      <c r="L37" s="14"/>
      <c r="M37" s="14"/>
      <c r="N37" s="14"/>
      <c r="O37" s="52"/>
      <c r="P37" s="16" t="e">
        <f>AVERAGE(P5:P35)</f>
        <v>#DIV/0!</v>
      </c>
      <c r="Q37" s="16" t="e">
        <f>AVERAGE(Q5:Q35)</f>
        <v>#DIV/0!</v>
      </c>
      <c r="R37" s="16" t="e">
        <f>AVERAGE(R5:R35)</f>
        <v>#DIV/0!</v>
      </c>
      <c r="S37" s="16" t="e">
        <f>AVERAGE(S5:S35)</f>
        <v>#DIV/0!</v>
      </c>
    </row>
    <row r="38" spans="1:19" x14ac:dyDescent="0.25">
      <c r="A38" s="17" t="s">
        <v>9</v>
      </c>
      <c r="B38" s="14"/>
      <c r="C38" s="14"/>
      <c r="D38" s="14"/>
      <c r="E38" s="14"/>
      <c r="F38" s="14"/>
      <c r="G38" s="18">
        <f>MAX(G5:G35)</f>
        <v>0</v>
      </c>
      <c r="H38" s="14"/>
      <c r="I38" s="14"/>
      <c r="J38" s="14"/>
      <c r="K38" s="14"/>
      <c r="L38" s="14"/>
      <c r="M38" s="14"/>
      <c r="N38" s="14"/>
      <c r="O38" s="52"/>
      <c r="P38" s="14"/>
      <c r="Q38" s="19"/>
      <c r="R38" s="19"/>
      <c r="S38" s="19"/>
    </row>
  </sheetData>
  <mergeCells count="25">
    <mergeCell ref="R3:R4"/>
    <mergeCell ref="S3:S4"/>
    <mergeCell ref="Q3:Q4"/>
    <mergeCell ref="H3:H4"/>
    <mergeCell ref="I3:I4"/>
    <mergeCell ref="J3:J4"/>
    <mergeCell ref="N3:N4"/>
    <mergeCell ref="P3:P4"/>
    <mergeCell ref="O3:O4"/>
    <mergeCell ref="A1:S1"/>
    <mergeCell ref="A2:A4"/>
    <mergeCell ref="B2:D2"/>
    <mergeCell ref="F2:G2"/>
    <mergeCell ref="H2:M2"/>
    <mergeCell ref="N2:P2"/>
    <mergeCell ref="R2:S2"/>
    <mergeCell ref="B3:B4"/>
    <mergeCell ref="C3:C4"/>
    <mergeCell ref="D3:D4"/>
    <mergeCell ref="K3:K4"/>
    <mergeCell ref="L3:L4"/>
    <mergeCell ref="M3:M4"/>
    <mergeCell ref="E3:E4"/>
    <mergeCell ref="F3:F4"/>
    <mergeCell ref="G3:G4"/>
  </mergeCells>
  <pageMargins left="0.7" right="0.7" top="0.75" bottom="0.75" header="0.3" footer="0.3"/>
  <pageSetup orientation="portrait" r:id="rId1"/>
  <ignoredErrors>
    <ignoredError sqref="D13:D3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8"/>
  <sheetViews>
    <sheetView tabSelected="1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S12"/>
    </sheetView>
  </sheetViews>
  <sheetFormatPr defaultRowHeight="15" x14ac:dyDescent="0.25"/>
  <cols>
    <col min="5" max="5" width="10" customWidth="1"/>
    <col min="6" max="6" width="11.7109375" customWidth="1"/>
    <col min="7" max="7" width="11.42578125" customWidth="1"/>
    <col min="11" max="11" width="11.42578125" customWidth="1"/>
    <col min="12" max="12" width="9.42578125" customWidth="1"/>
    <col min="13" max="13" width="13.7109375" customWidth="1"/>
    <col min="14" max="14" width="13.28515625" customWidth="1"/>
    <col min="15" max="15" width="14.42578125" customWidth="1"/>
    <col min="16" max="16" width="17" customWidth="1"/>
    <col min="17" max="17" width="11" customWidth="1"/>
    <col min="18" max="18" width="14" customWidth="1"/>
    <col min="19" max="19" width="10.140625" customWidth="1"/>
  </cols>
  <sheetData>
    <row r="1" spans="1:19" ht="20.25" x14ac:dyDescent="0.25">
      <c r="A1" s="136" t="s">
        <v>75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</row>
    <row r="2" spans="1:19" x14ac:dyDescent="0.25">
      <c r="A2" s="138" t="s">
        <v>0</v>
      </c>
      <c r="B2" s="141" t="s">
        <v>1</v>
      </c>
      <c r="C2" s="141"/>
      <c r="D2" s="141"/>
      <c r="E2" s="2" t="s">
        <v>2</v>
      </c>
      <c r="F2" s="142" t="s">
        <v>3</v>
      </c>
      <c r="G2" s="143"/>
      <c r="H2" s="144" t="s">
        <v>4</v>
      </c>
      <c r="I2" s="144"/>
      <c r="J2" s="144"/>
      <c r="K2" s="144"/>
      <c r="L2" s="144"/>
      <c r="M2" s="144"/>
      <c r="N2" s="145" t="s">
        <v>5</v>
      </c>
      <c r="O2" s="146"/>
      <c r="P2" s="147"/>
      <c r="Q2" s="20"/>
      <c r="R2" s="144" t="s">
        <v>6</v>
      </c>
      <c r="S2" s="144"/>
    </row>
    <row r="3" spans="1:19" ht="33.75" customHeight="1" x14ac:dyDescent="0.25">
      <c r="A3" s="139"/>
      <c r="B3" s="139" t="s">
        <v>7</v>
      </c>
      <c r="C3" s="139" t="s">
        <v>8</v>
      </c>
      <c r="D3" s="149" t="s">
        <v>9</v>
      </c>
      <c r="E3" s="138" t="s">
        <v>10</v>
      </c>
      <c r="F3" s="151" t="s">
        <v>11</v>
      </c>
      <c r="G3" s="151" t="s">
        <v>12</v>
      </c>
      <c r="H3" s="139" t="s">
        <v>13</v>
      </c>
      <c r="I3" s="139" t="s">
        <v>14</v>
      </c>
      <c r="J3" s="139" t="s">
        <v>15</v>
      </c>
      <c r="K3" s="149" t="s">
        <v>16</v>
      </c>
      <c r="L3" s="151" t="s">
        <v>17</v>
      </c>
      <c r="M3" s="151" t="s">
        <v>20</v>
      </c>
      <c r="N3" s="151" t="s">
        <v>21</v>
      </c>
      <c r="O3" s="151" t="s">
        <v>22</v>
      </c>
      <c r="P3" s="151" t="s">
        <v>23</v>
      </c>
      <c r="Q3" s="151" t="s">
        <v>24</v>
      </c>
      <c r="R3" s="151" t="s">
        <v>25</v>
      </c>
      <c r="S3" s="151" t="s">
        <v>26</v>
      </c>
    </row>
    <row r="4" spans="1:19" ht="16.5" customHeight="1" x14ac:dyDescent="0.25">
      <c r="A4" s="140"/>
      <c r="B4" s="148"/>
      <c r="C4" s="148"/>
      <c r="D4" s="150"/>
      <c r="E4" s="148"/>
      <c r="F4" s="150"/>
      <c r="G4" s="150"/>
      <c r="H4" s="148"/>
      <c r="I4" s="148"/>
      <c r="J4" s="140"/>
      <c r="K4" s="150"/>
      <c r="L4" s="150"/>
      <c r="M4" s="150"/>
      <c r="N4" s="150"/>
      <c r="O4" s="150"/>
      <c r="P4" s="150"/>
      <c r="Q4" s="150"/>
      <c r="R4" s="150"/>
      <c r="S4" s="150"/>
    </row>
    <row r="5" spans="1:19" s="76" customFormat="1" ht="15" customHeight="1" x14ac:dyDescent="0.25">
      <c r="A5" s="3">
        <v>1</v>
      </c>
      <c r="B5" s="58"/>
      <c r="C5" s="72"/>
      <c r="D5" s="4"/>
      <c r="E5" s="72"/>
      <c r="F5" s="59"/>
      <c r="G5" s="59"/>
      <c r="H5" s="60"/>
      <c r="I5" s="4"/>
      <c r="J5" s="4"/>
      <c r="K5" s="58"/>
      <c r="L5" s="58"/>
      <c r="M5" s="61"/>
      <c r="N5" s="73"/>
      <c r="O5" s="6"/>
      <c r="P5" s="8"/>
      <c r="Q5" s="75"/>
      <c r="R5" s="8"/>
      <c r="S5" s="75"/>
    </row>
    <row r="6" spans="1:19" x14ac:dyDescent="0.25">
      <c r="A6" s="3">
        <v>2</v>
      </c>
      <c r="B6" s="4"/>
      <c r="C6" s="4"/>
      <c r="D6" s="4"/>
      <c r="E6" s="4"/>
      <c r="F6" s="5"/>
      <c r="G6" s="5"/>
      <c r="H6" s="6"/>
      <c r="I6" s="4"/>
      <c r="J6" s="4"/>
      <c r="K6" s="4"/>
      <c r="L6" s="4"/>
      <c r="M6" s="7"/>
      <c r="N6" s="8"/>
      <c r="O6" s="6"/>
      <c r="P6" s="8"/>
      <c r="Q6" s="8"/>
      <c r="R6" s="8"/>
      <c r="S6" s="8"/>
    </row>
    <row r="7" spans="1:19" x14ac:dyDescent="0.25">
      <c r="A7" s="3">
        <v>3</v>
      </c>
      <c r="B7" s="4"/>
      <c r="C7" s="4"/>
      <c r="D7" s="4"/>
      <c r="E7" s="4"/>
      <c r="F7" s="5"/>
      <c r="G7" s="5"/>
      <c r="H7" s="6"/>
      <c r="I7" s="4"/>
      <c r="J7" s="4"/>
      <c r="K7" s="4"/>
      <c r="L7" s="4"/>
      <c r="M7" s="7"/>
      <c r="N7" s="8"/>
      <c r="O7" s="6"/>
      <c r="P7" s="8"/>
      <c r="Q7" s="8"/>
      <c r="R7" s="8"/>
      <c r="S7" s="8"/>
    </row>
    <row r="8" spans="1:19" x14ac:dyDescent="0.25">
      <c r="A8" s="3">
        <v>4</v>
      </c>
      <c r="B8" s="4"/>
      <c r="C8" s="4"/>
      <c r="D8" s="4"/>
      <c r="E8" s="4"/>
      <c r="F8" s="5"/>
      <c r="G8" s="5"/>
      <c r="H8" s="6"/>
      <c r="I8" s="4"/>
      <c r="J8" s="4"/>
      <c r="K8" s="4"/>
      <c r="L8" s="4"/>
      <c r="M8" s="7"/>
      <c r="N8" s="8"/>
      <c r="O8" s="6"/>
      <c r="P8" s="8"/>
      <c r="Q8" s="8"/>
      <c r="R8" s="8"/>
      <c r="S8" s="8"/>
    </row>
    <row r="9" spans="1:19" x14ac:dyDescent="0.25">
      <c r="A9" s="3">
        <v>5</v>
      </c>
      <c r="B9" s="9"/>
      <c r="C9" s="9"/>
      <c r="D9" s="4"/>
      <c r="E9" s="9"/>
      <c r="F9" s="5"/>
      <c r="G9" s="10"/>
      <c r="H9" s="11"/>
      <c r="I9" s="11"/>
      <c r="J9" s="11"/>
      <c r="K9" s="9"/>
      <c r="L9" s="9"/>
      <c r="M9" s="12"/>
      <c r="N9" s="12"/>
      <c r="O9" s="6"/>
      <c r="P9" s="8"/>
      <c r="Q9" s="12"/>
      <c r="R9" s="8"/>
      <c r="S9" s="8"/>
    </row>
    <row r="10" spans="1:19" x14ac:dyDescent="0.25">
      <c r="A10" s="3">
        <v>6</v>
      </c>
      <c r="B10" s="9"/>
      <c r="C10" s="9"/>
      <c r="D10" s="4"/>
      <c r="E10" s="9"/>
      <c r="F10" s="5"/>
      <c r="G10" s="10"/>
      <c r="H10" s="11"/>
      <c r="I10" s="11"/>
      <c r="J10" s="11"/>
      <c r="K10" s="9"/>
      <c r="L10" s="9"/>
      <c r="M10" s="12"/>
      <c r="N10" s="12"/>
      <c r="O10" s="77"/>
      <c r="P10" s="8"/>
      <c r="Q10" s="12"/>
      <c r="R10" s="8"/>
      <c r="S10" s="8"/>
    </row>
    <row r="11" spans="1:19" x14ac:dyDescent="0.25">
      <c r="A11" s="3">
        <v>7</v>
      </c>
      <c r="B11" s="78"/>
      <c r="C11" s="78"/>
      <c r="D11" s="4"/>
      <c r="E11" s="78"/>
      <c r="F11" s="5"/>
      <c r="G11" s="79"/>
      <c r="H11" s="80"/>
      <c r="I11" s="80"/>
      <c r="J11" s="80"/>
      <c r="K11" s="78"/>
      <c r="L11" s="78"/>
      <c r="M11" s="81"/>
      <c r="N11" s="81"/>
      <c r="O11" s="77"/>
      <c r="P11" s="8"/>
      <c r="Q11" s="81"/>
      <c r="R11" s="8"/>
      <c r="S11" s="8"/>
    </row>
    <row r="12" spans="1:19" x14ac:dyDescent="0.25">
      <c r="A12" s="3">
        <v>8</v>
      </c>
      <c r="B12" s="78"/>
      <c r="C12" s="78"/>
      <c r="D12" s="4"/>
      <c r="E12" s="78"/>
      <c r="F12" s="5"/>
      <c r="G12" s="79"/>
      <c r="H12" s="80"/>
      <c r="I12" s="80"/>
      <c r="J12" s="80"/>
      <c r="K12" s="78"/>
      <c r="L12" s="78"/>
      <c r="M12" s="81"/>
      <c r="N12" s="81"/>
      <c r="O12" s="77"/>
      <c r="P12" s="8"/>
      <c r="Q12" s="81"/>
      <c r="R12" s="8"/>
      <c r="S12" s="8"/>
    </row>
    <row r="13" spans="1:19" x14ac:dyDescent="0.25">
      <c r="A13" s="3">
        <v>9</v>
      </c>
      <c r="B13" s="78"/>
      <c r="C13" s="78"/>
      <c r="D13" s="4" t="str">
        <f t="shared" ref="D13:D35" si="0">IF(MAX(B13:C13)=0,"",MAX(B13:C13))</f>
        <v/>
      </c>
      <c r="E13" s="78"/>
      <c r="F13" s="5"/>
      <c r="G13" s="79"/>
      <c r="H13" s="80"/>
      <c r="I13" s="80"/>
      <c r="J13" s="80"/>
      <c r="K13" s="78"/>
      <c r="L13" s="78"/>
      <c r="M13" s="81"/>
      <c r="N13" s="81"/>
      <c r="O13" s="77"/>
      <c r="P13" s="8" t="str">
        <f t="shared" ref="P5:P35" si="1">IF((O13/1440)=0,"",(O13/1440))</f>
        <v/>
      </c>
      <c r="Q13" s="81"/>
      <c r="R13" s="8" t="str">
        <f>IF((Q13*'Total Systemperformance'!$C$6)=0,"",(Q13*'Total Systemperformance'!$C$6))</f>
        <v/>
      </c>
      <c r="S13" s="8"/>
    </row>
    <row r="14" spans="1:19" x14ac:dyDescent="0.25">
      <c r="A14" s="3">
        <v>10</v>
      </c>
      <c r="B14" s="78"/>
      <c r="C14" s="78"/>
      <c r="D14" s="4" t="str">
        <f t="shared" si="0"/>
        <v/>
      </c>
      <c r="E14" s="78"/>
      <c r="F14" s="5"/>
      <c r="G14" s="79"/>
      <c r="H14" s="80"/>
      <c r="I14" s="80"/>
      <c r="J14" s="80"/>
      <c r="K14" s="78"/>
      <c r="L14" s="78"/>
      <c r="M14" s="81"/>
      <c r="N14" s="81"/>
      <c r="O14" s="77"/>
      <c r="P14" s="8" t="str">
        <f t="shared" si="1"/>
        <v/>
      </c>
      <c r="Q14" s="81"/>
      <c r="R14" s="8" t="str">
        <f>IF((Q14*'Total Systemperformance'!$C$6)=0,"",(Q14*'Total Systemperformance'!$C$6))</f>
        <v/>
      </c>
      <c r="S14" s="8"/>
    </row>
    <row r="15" spans="1:19" x14ac:dyDescent="0.25">
      <c r="A15" s="3">
        <v>11</v>
      </c>
      <c r="B15" s="78"/>
      <c r="C15" s="78"/>
      <c r="D15" s="4" t="str">
        <f t="shared" si="0"/>
        <v/>
      </c>
      <c r="E15" s="78"/>
      <c r="F15" s="78"/>
      <c r="G15" s="78"/>
      <c r="H15" s="78"/>
      <c r="I15" s="78"/>
      <c r="J15" s="78"/>
      <c r="K15" s="78"/>
      <c r="L15" s="78"/>
      <c r="M15" s="81"/>
      <c r="N15" s="81"/>
      <c r="O15" s="77"/>
      <c r="P15" s="8" t="str">
        <f t="shared" si="1"/>
        <v/>
      </c>
      <c r="Q15" s="81"/>
      <c r="R15" s="8" t="str">
        <f>IF((Q15*'Total Systemperformance'!$C$6)=0,"",(Q15*'Total Systemperformance'!$C$6))</f>
        <v/>
      </c>
      <c r="S15" s="81"/>
    </row>
    <row r="16" spans="1:19" x14ac:dyDescent="0.25">
      <c r="A16" s="3">
        <v>12</v>
      </c>
      <c r="B16" s="78"/>
      <c r="C16" s="78"/>
      <c r="D16" s="4" t="str">
        <f t="shared" si="0"/>
        <v/>
      </c>
      <c r="E16" s="78"/>
      <c r="F16" s="5"/>
      <c r="G16" s="79"/>
      <c r="H16" s="80"/>
      <c r="I16" s="80"/>
      <c r="J16" s="80"/>
      <c r="K16" s="78"/>
      <c r="L16" s="78"/>
      <c r="M16" s="81"/>
      <c r="N16" s="81"/>
      <c r="O16" s="77"/>
      <c r="P16" s="8" t="str">
        <f t="shared" si="1"/>
        <v/>
      </c>
      <c r="Q16" s="81"/>
      <c r="R16" s="8" t="str">
        <f>IF((Q16*'Total Systemperformance'!$C$6)=0,"",(Q16*'Total Systemperformance'!$C$6))</f>
        <v/>
      </c>
      <c r="S16" s="8"/>
    </row>
    <row r="17" spans="1:19" x14ac:dyDescent="0.25">
      <c r="A17" s="3">
        <v>13</v>
      </c>
      <c r="B17" s="78"/>
      <c r="C17" s="78"/>
      <c r="D17" s="4" t="str">
        <f t="shared" si="0"/>
        <v/>
      </c>
      <c r="E17" s="78"/>
      <c r="F17" s="5"/>
      <c r="G17" s="79"/>
      <c r="H17" s="80"/>
      <c r="I17" s="80"/>
      <c r="J17" s="80"/>
      <c r="K17" s="78"/>
      <c r="L17" s="78"/>
      <c r="M17" s="81"/>
      <c r="N17" s="81"/>
      <c r="O17" s="77"/>
      <c r="P17" s="8" t="str">
        <f t="shared" si="1"/>
        <v/>
      </c>
      <c r="Q17" s="81"/>
      <c r="R17" s="8" t="str">
        <f>IF((Q17*'Total Systemperformance'!$C$6)=0,"",(Q17*'Total Systemperformance'!$C$6))</f>
        <v/>
      </c>
      <c r="S17" s="8"/>
    </row>
    <row r="18" spans="1:19" x14ac:dyDescent="0.25">
      <c r="A18" s="3">
        <v>14</v>
      </c>
      <c r="B18" s="4"/>
      <c r="C18" s="4"/>
      <c r="D18" s="4" t="str">
        <f t="shared" si="0"/>
        <v/>
      </c>
      <c r="E18" s="4"/>
      <c r="F18" s="5"/>
      <c r="G18" s="5"/>
      <c r="H18" s="6"/>
      <c r="I18" s="4"/>
      <c r="J18" s="4"/>
      <c r="K18" s="78"/>
      <c r="L18" s="78"/>
      <c r="M18" s="7"/>
      <c r="N18" s="8"/>
      <c r="O18" s="77"/>
      <c r="P18" s="8" t="str">
        <f t="shared" si="1"/>
        <v/>
      </c>
      <c r="Q18" s="8"/>
      <c r="R18" s="8" t="str">
        <f>IF((Q18*'Total Systemperformance'!$C$6)=0,"",(Q18*'Total Systemperformance'!$C$6))</f>
        <v/>
      </c>
      <c r="S18" s="8"/>
    </row>
    <row r="19" spans="1:19" x14ac:dyDescent="0.25">
      <c r="A19" s="3">
        <v>15</v>
      </c>
      <c r="B19" s="4"/>
      <c r="C19" s="4"/>
      <c r="D19" s="4" t="str">
        <f t="shared" si="0"/>
        <v/>
      </c>
      <c r="E19" s="4"/>
      <c r="F19" s="5"/>
      <c r="G19" s="5"/>
      <c r="H19" s="6"/>
      <c r="I19" s="4"/>
      <c r="J19" s="4"/>
      <c r="K19" s="78"/>
      <c r="L19" s="78"/>
      <c r="M19" s="7"/>
      <c r="N19" s="8"/>
      <c r="O19" s="77"/>
      <c r="P19" s="8" t="str">
        <f t="shared" si="1"/>
        <v/>
      </c>
      <c r="Q19" s="8"/>
      <c r="R19" s="8" t="str">
        <f>IF((Q19*'Total Systemperformance'!$C$6)=0,"",(Q19*'Total Systemperformance'!$C$6))</f>
        <v/>
      </c>
      <c r="S19" s="8"/>
    </row>
    <row r="20" spans="1:19" x14ac:dyDescent="0.25">
      <c r="A20" s="3">
        <v>16</v>
      </c>
      <c r="B20" s="4"/>
      <c r="C20" s="4"/>
      <c r="D20" s="4" t="str">
        <f t="shared" si="0"/>
        <v/>
      </c>
      <c r="E20" s="4"/>
      <c r="F20" s="5"/>
      <c r="G20" s="5"/>
      <c r="H20" s="6"/>
      <c r="I20" s="4"/>
      <c r="J20" s="4"/>
      <c r="K20" s="4"/>
      <c r="L20" s="4"/>
      <c r="M20" s="7"/>
      <c r="N20" s="8"/>
      <c r="O20" s="77"/>
      <c r="P20" s="8" t="str">
        <f t="shared" si="1"/>
        <v/>
      </c>
      <c r="Q20" s="8"/>
      <c r="R20" s="8" t="str">
        <f>IF((Q20*'Total Systemperformance'!$C$6)=0,"",(Q20*'Total Systemperformance'!$C$6))</f>
        <v/>
      </c>
      <c r="S20" s="8"/>
    </row>
    <row r="21" spans="1:19" x14ac:dyDescent="0.25">
      <c r="A21" s="3">
        <v>17</v>
      </c>
      <c r="B21" s="4"/>
      <c r="C21" s="4"/>
      <c r="D21" s="4" t="str">
        <f t="shared" si="0"/>
        <v/>
      </c>
      <c r="E21" s="4"/>
      <c r="F21" s="5"/>
      <c r="G21" s="5"/>
      <c r="H21" s="6"/>
      <c r="I21" s="4"/>
      <c r="J21" s="4"/>
      <c r="K21" s="4"/>
      <c r="L21" s="4"/>
      <c r="M21" s="7"/>
      <c r="N21" s="8"/>
      <c r="O21" s="77"/>
      <c r="P21" s="8" t="str">
        <f t="shared" si="1"/>
        <v/>
      </c>
      <c r="Q21" s="8"/>
      <c r="R21" s="8" t="str">
        <f>IF((Q21*'Total Systemperformance'!$C$6)=0,"",(Q21*'Total Systemperformance'!$C$6))</f>
        <v/>
      </c>
      <c r="S21" s="8"/>
    </row>
    <row r="22" spans="1:19" x14ac:dyDescent="0.25">
      <c r="A22" s="3">
        <v>18</v>
      </c>
      <c r="B22" s="4"/>
      <c r="C22" s="4"/>
      <c r="D22" s="4" t="str">
        <f t="shared" si="0"/>
        <v/>
      </c>
      <c r="E22" s="4"/>
      <c r="F22" s="5"/>
      <c r="G22" s="5"/>
      <c r="H22" s="6"/>
      <c r="I22" s="4"/>
      <c r="J22" s="4"/>
      <c r="K22" s="4"/>
      <c r="L22" s="4"/>
      <c r="M22" s="7"/>
      <c r="N22" s="8"/>
      <c r="O22" s="77"/>
      <c r="P22" s="8" t="str">
        <f t="shared" si="1"/>
        <v/>
      </c>
      <c r="Q22" s="8"/>
      <c r="R22" s="8" t="str">
        <f>IF((Q22*'Total Systemperformance'!$C$6)=0,"",(Q22*'Total Systemperformance'!$C$6))</f>
        <v/>
      </c>
      <c r="S22" s="8"/>
    </row>
    <row r="23" spans="1:19" x14ac:dyDescent="0.25">
      <c r="A23" s="3">
        <v>19</v>
      </c>
      <c r="B23" s="4"/>
      <c r="C23" s="4"/>
      <c r="D23" s="4" t="str">
        <f t="shared" si="0"/>
        <v/>
      </c>
      <c r="E23" s="4"/>
      <c r="F23" s="5"/>
      <c r="G23" s="5"/>
      <c r="H23" s="6"/>
      <c r="I23" s="4"/>
      <c r="J23" s="4"/>
      <c r="K23" s="4"/>
      <c r="L23" s="4"/>
      <c r="M23" s="7"/>
      <c r="N23" s="8"/>
      <c r="O23" s="77"/>
      <c r="P23" s="8" t="str">
        <f t="shared" si="1"/>
        <v/>
      </c>
      <c r="Q23" s="8"/>
      <c r="R23" s="8" t="str">
        <f>IF((Q23*'Total Systemperformance'!$C$6)=0,"",(Q23*'Total Systemperformance'!$C$6))</f>
        <v/>
      </c>
      <c r="S23" s="8"/>
    </row>
    <row r="24" spans="1:19" x14ac:dyDescent="0.25">
      <c r="A24" s="3">
        <v>20</v>
      </c>
      <c r="B24" s="4"/>
      <c r="C24" s="4"/>
      <c r="D24" s="4" t="str">
        <f t="shared" si="0"/>
        <v/>
      </c>
      <c r="E24" s="4"/>
      <c r="F24" s="5"/>
      <c r="G24" s="5"/>
      <c r="H24" s="6"/>
      <c r="I24" s="4"/>
      <c r="J24" s="4"/>
      <c r="K24" s="4"/>
      <c r="L24" s="4"/>
      <c r="M24" s="7"/>
      <c r="N24" s="8"/>
      <c r="O24" s="77"/>
      <c r="P24" s="8" t="str">
        <f t="shared" si="1"/>
        <v/>
      </c>
      <c r="Q24" s="8"/>
      <c r="R24" s="8" t="str">
        <f>IF((Q24*'Total Systemperformance'!$C$6)=0,"",(Q24*'Total Systemperformance'!$C$6))</f>
        <v/>
      </c>
      <c r="S24" s="8"/>
    </row>
    <row r="25" spans="1:19" x14ac:dyDescent="0.25">
      <c r="A25" s="3">
        <v>21</v>
      </c>
      <c r="B25" s="4"/>
      <c r="C25" s="4"/>
      <c r="D25" s="4" t="str">
        <f t="shared" si="0"/>
        <v/>
      </c>
      <c r="E25" s="4"/>
      <c r="F25" s="5"/>
      <c r="G25" s="5"/>
      <c r="H25" s="6"/>
      <c r="I25" s="4"/>
      <c r="J25" s="4"/>
      <c r="K25" s="4"/>
      <c r="L25" s="4"/>
      <c r="M25" s="7"/>
      <c r="N25" s="8"/>
      <c r="O25" s="77"/>
      <c r="P25" s="8" t="str">
        <f t="shared" si="1"/>
        <v/>
      </c>
      <c r="Q25" s="8"/>
      <c r="R25" s="8" t="str">
        <f>IF((Q25*'Total Systemperformance'!$C$6)=0,"",(Q25*'Total Systemperformance'!$C$6))</f>
        <v/>
      </c>
      <c r="S25" s="8"/>
    </row>
    <row r="26" spans="1:19" x14ac:dyDescent="0.25">
      <c r="A26" s="3">
        <v>22</v>
      </c>
      <c r="B26" s="4"/>
      <c r="C26" s="4"/>
      <c r="D26" s="4" t="str">
        <f t="shared" si="0"/>
        <v/>
      </c>
      <c r="E26" s="4"/>
      <c r="F26" s="5"/>
      <c r="G26" s="5"/>
      <c r="H26" s="6"/>
      <c r="I26" s="4"/>
      <c r="J26" s="4"/>
      <c r="K26" s="4"/>
      <c r="L26" s="4"/>
      <c r="M26" s="7"/>
      <c r="N26" s="8"/>
      <c r="O26" s="77"/>
      <c r="P26" s="8" t="str">
        <f t="shared" si="1"/>
        <v/>
      </c>
      <c r="Q26" s="8"/>
      <c r="R26" s="8" t="str">
        <f>IF((Q26*'Total Systemperformance'!$C$6)=0,"",(Q26*'Total Systemperformance'!$C$6))</f>
        <v/>
      </c>
      <c r="S26" s="8"/>
    </row>
    <row r="27" spans="1:19" x14ac:dyDescent="0.25">
      <c r="A27" s="3">
        <v>23</v>
      </c>
      <c r="B27" s="4"/>
      <c r="C27" s="4"/>
      <c r="D27" s="4" t="str">
        <f t="shared" si="0"/>
        <v/>
      </c>
      <c r="E27" s="4"/>
      <c r="F27" s="5"/>
      <c r="G27" s="5"/>
      <c r="H27" s="6"/>
      <c r="I27" s="4"/>
      <c r="J27" s="4"/>
      <c r="K27" s="4"/>
      <c r="L27" s="4"/>
      <c r="M27" s="7"/>
      <c r="N27" s="8"/>
      <c r="O27" s="77"/>
      <c r="P27" s="8" t="str">
        <f t="shared" si="1"/>
        <v/>
      </c>
      <c r="Q27" s="8"/>
      <c r="R27" s="8" t="str">
        <f>IF((Q27*'Total Systemperformance'!$C$6)=0,"",(Q27*'Total Systemperformance'!$C$6))</f>
        <v/>
      </c>
      <c r="S27" s="8"/>
    </row>
    <row r="28" spans="1:19" x14ac:dyDescent="0.25">
      <c r="A28" s="3">
        <v>24</v>
      </c>
      <c r="B28" s="4"/>
      <c r="C28" s="4"/>
      <c r="D28" s="4" t="str">
        <f t="shared" si="0"/>
        <v/>
      </c>
      <c r="E28" s="4"/>
      <c r="F28" s="5"/>
      <c r="G28" s="5"/>
      <c r="H28" s="6"/>
      <c r="I28" s="4"/>
      <c r="J28" s="4"/>
      <c r="K28" s="4"/>
      <c r="L28" s="4"/>
      <c r="M28" s="7"/>
      <c r="N28" s="8"/>
      <c r="O28" s="77"/>
      <c r="P28" s="8" t="str">
        <f t="shared" si="1"/>
        <v/>
      </c>
      <c r="Q28" s="8"/>
      <c r="R28" s="8" t="str">
        <f>IF((Q28*'Total Systemperformance'!$C$6)=0,"",(Q28*'Total Systemperformance'!$C$6))</f>
        <v/>
      </c>
      <c r="S28" s="8"/>
    </row>
    <row r="29" spans="1:19" x14ac:dyDescent="0.25">
      <c r="A29" s="3">
        <v>25</v>
      </c>
      <c r="B29" s="4"/>
      <c r="C29" s="4"/>
      <c r="D29" s="4" t="str">
        <f t="shared" si="0"/>
        <v/>
      </c>
      <c r="E29" s="4"/>
      <c r="F29" s="5"/>
      <c r="G29" s="5"/>
      <c r="H29" s="6"/>
      <c r="I29" s="4"/>
      <c r="J29" s="4"/>
      <c r="K29" s="4"/>
      <c r="L29" s="4"/>
      <c r="M29" s="7"/>
      <c r="N29" s="8"/>
      <c r="O29" s="77"/>
      <c r="P29" s="8" t="str">
        <f t="shared" si="1"/>
        <v/>
      </c>
      <c r="Q29" s="8"/>
      <c r="R29" s="8" t="str">
        <f>IF((Q29*'Total Systemperformance'!$C$6)=0,"",(Q29*'Total Systemperformance'!$C$6))</f>
        <v/>
      </c>
      <c r="S29" s="8"/>
    </row>
    <row r="30" spans="1:19" x14ac:dyDescent="0.25">
      <c r="A30" s="3">
        <v>26</v>
      </c>
      <c r="B30" s="4"/>
      <c r="C30" s="4"/>
      <c r="D30" s="4" t="str">
        <f t="shared" si="0"/>
        <v/>
      </c>
      <c r="E30" s="4"/>
      <c r="F30" s="4"/>
      <c r="G30" s="5"/>
      <c r="H30" s="6"/>
      <c r="I30" s="4"/>
      <c r="J30" s="4"/>
      <c r="K30" s="4"/>
      <c r="L30" s="4"/>
      <c r="M30" s="7"/>
      <c r="N30" s="8"/>
      <c r="O30" s="77"/>
      <c r="P30" s="8" t="str">
        <f t="shared" si="1"/>
        <v/>
      </c>
      <c r="Q30" s="8"/>
      <c r="R30" s="8" t="str">
        <f>IF((Q30*'Total Systemperformance'!$C$6)=0,"",(Q30*'Total Systemperformance'!$C$6))</f>
        <v/>
      </c>
      <c r="S30" s="8"/>
    </row>
    <row r="31" spans="1:19" x14ac:dyDescent="0.25">
      <c r="A31" s="3">
        <v>27</v>
      </c>
      <c r="B31" s="4"/>
      <c r="C31" s="4"/>
      <c r="D31" s="4" t="str">
        <f t="shared" si="0"/>
        <v/>
      </c>
      <c r="E31" s="4"/>
      <c r="F31" s="5"/>
      <c r="G31" s="5"/>
      <c r="H31" s="6"/>
      <c r="I31" s="4"/>
      <c r="J31" s="4"/>
      <c r="K31" s="4"/>
      <c r="L31" s="4"/>
      <c r="M31" s="7"/>
      <c r="N31" s="8"/>
      <c r="O31" s="77"/>
      <c r="P31" s="8" t="str">
        <f t="shared" si="1"/>
        <v/>
      </c>
      <c r="Q31" s="8"/>
      <c r="R31" s="8" t="str">
        <f>IF((Q31*'Total Systemperformance'!$C$6)=0,"",(Q31*'Total Systemperformance'!$C$6))</f>
        <v/>
      </c>
      <c r="S31" s="8"/>
    </row>
    <row r="32" spans="1:19" x14ac:dyDescent="0.25">
      <c r="A32" s="3">
        <v>28</v>
      </c>
      <c r="B32" s="4"/>
      <c r="C32" s="4"/>
      <c r="D32" s="4" t="str">
        <f t="shared" si="0"/>
        <v/>
      </c>
      <c r="E32" s="4"/>
      <c r="F32" s="5"/>
      <c r="G32" s="5"/>
      <c r="H32" s="6"/>
      <c r="I32" s="4"/>
      <c r="J32" s="4"/>
      <c r="K32" s="4"/>
      <c r="L32" s="4"/>
      <c r="M32" s="7"/>
      <c r="N32" s="8"/>
      <c r="O32" s="77"/>
      <c r="P32" s="8" t="str">
        <f t="shared" si="1"/>
        <v/>
      </c>
      <c r="Q32" s="8"/>
      <c r="R32" s="8" t="str">
        <f>IF((Q32*'Total Systemperformance'!$C$6)=0,"",(Q32*'Total Systemperformance'!$C$6))</f>
        <v/>
      </c>
      <c r="S32" s="8"/>
    </row>
    <row r="33" spans="1:19" x14ac:dyDescent="0.25">
      <c r="A33" s="3">
        <v>29</v>
      </c>
      <c r="B33" s="4"/>
      <c r="C33" s="4"/>
      <c r="D33" s="4" t="str">
        <f t="shared" si="0"/>
        <v/>
      </c>
      <c r="E33" s="4"/>
      <c r="F33" s="5"/>
      <c r="G33" s="5"/>
      <c r="H33" s="6"/>
      <c r="I33" s="4"/>
      <c r="J33" s="4"/>
      <c r="K33" s="4"/>
      <c r="L33" s="4"/>
      <c r="M33" s="7"/>
      <c r="N33" s="8"/>
      <c r="O33" s="77"/>
      <c r="P33" s="8" t="str">
        <f t="shared" si="1"/>
        <v/>
      </c>
      <c r="Q33" s="8"/>
      <c r="R33" s="8" t="str">
        <f>IF((Q33*'Total Systemperformance'!$C$6)=0,"",(Q33*'Total Systemperformance'!$C$6))</f>
        <v/>
      </c>
      <c r="S33" s="8"/>
    </row>
    <row r="34" spans="1:19" x14ac:dyDescent="0.25">
      <c r="A34" s="108">
        <v>30</v>
      </c>
      <c r="B34" s="98"/>
      <c r="C34" s="98"/>
      <c r="D34" s="98" t="str">
        <f t="shared" si="0"/>
        <v/>
      </c>
      <c r="E34" s="98"/>
      <c r="F34" s="99"/>
      <c r="G34" s="99"/>
      <c r="H34" s="100"/>
      <c r="I34" s="98"/>
      <c r="J34" s="98"/>
      <c r="K34" s="98"/>
      <c r="L34" s="98"/>
      <c r="M34" s="101"/>
      <c r="N34" s="102"/>
      <c r="O34" s="109"/>
      <c r="P34" s="102" t="str">
        <f t="shared" si="1"/>
        <v/>
      </c>
      <c r="Q34" s="102"/>
      <c r="R34" s="102" t="str">
        <f>IF((Q34*'Total Systemperformance'!$C$6)=0,"",(Q34*'Total Systemperformance'!$C$6))</f>
        <v/>
      </c>
      <c r="S34" s="102"/>
    </row>
    <row r="35" spans="1:19" ht="15.75" thickBot="1" x14ac:dyDescent="0.3">
      <c r="A35" s="111">
        <v>31</v>
      </c>
      <c r="B35" s="104"/>
      <c r="C35" s="104"/>
      <c r="D35" s="104" t="str">
        <f t="shared" si="0"/>
        <v/>
      </c>
      <c r="E35" s="104"/>
      <c r="F35" s="105"/>
      <c r="G35" s="105"/>
      <c r="H35" s="106"/>
      <c r="I35" s="104"/>
      <c r="J35" s="104"/>
      <c r="K35" s="104"/>
      <c r="L35" s="104"/>
      <c r="M35" s="107"/>
      <c r="N35" s="91"/>
      <c r="O35" s="90"/>
      <c r="P35" s="91" t="str">
        <f t="shared" si="1"/>
        <v/>
      </c>
      <c r="Q35" s="91"/>
      <c r="R35" s="91" t="str">
        <f>IF((Q35*'Total Systemperformance'!$C$6)=0,"",(Q35*'Total Systemperformance'!$C$6))</f>
        <v/>
      </c>
      <c r="S35" s="91"/>
    </row>
    <row r="36" spans="1:19" x14ac:dyDescent="0.25">
      <c r="A36" s="110" t="s">
        <v>18</v>
      </c>
      <c r="B36" s="89">
        <f>SUM(B5:B35)</f>
        <v>0</v>
      </c>
      <c r="C36" s="89">
        <f>SUM(C5:C35)</f>
        <v>0</v>
      </c>
      <c r="D36" s="89">
        <f>SUM(D5:D35)</f>
        <v>0</v>
      </c>
      <c r="E36" s="89">
        <f>SUM(E5:E35)</f>
        <v>0</v>
      </c>
      <c r="F36" s="89"/>
      <c r="G36" s="89"/>
      <c r="H36" s="89">
        <f>SUM(H5:H35)</f>
        <v>0</v>
      </c>
      <c r="I36" s="89">
        <f>SUM(I5:I35)</f>
        <v>0</v>
      </c>
      <c r="J36" s="89">
        <f>SUM(J5:J35)</f>
        <v>0</v>
      </c>
      <c r="K36" s="89">
        <f>SUM(K5:K35)</f>
        <v>0</v>
      </c>
      <c r="L36" s="89">
        <f>SUM(L5:L35)</f>
        <v>0</v>
      </c>
      <c r="M36" s="92" t="e">
        <f>AVERAGE(M5:M35)</f>
        <v>#DIV/0!</v>
      </c>
      <c r="N36" s="92" t="e">
        <f>AVERAGE(N5:N35)</f>
        <v>#DIV/0!</v>
      </c>
      <c r="O36" s="71" t="e">
        <f>AVERAGE(O5:O35)</f>
        <v>#DIV/0!</v>
      </c>
      <c r="P36" s="88"/>
      <c r="Q36" s="89"/>
      <c r="R36" s="88" t="str">
        <f>IF((Q36*'Total Systemperformance'!$C$6)=0,"",(Q36*'Total Systemperformance'!$C$6))</f>
        <v/>
      </c>
      <c r="S36" s="89"/>
    </row>
    <row r="37" spans="1:19" x14ac:dyDescent="0.25">
      <c r="A37" s="13" t="s">
        <v>19</v>
      </c>
      <c r="B37" s="4"/>
      <c r="C37" s="14"/>
      <c r="D37" s="14"/>
      <c r="E37" s="14"/>
      <c r="F37" s="15" t="e">
        <f>AVERAGE(F5:F35)</f>
        <v>#DIV/0!</v>
      </c>
      <c r="G37" s="14"/>
      <c r="H37" s="14"/>
      <c r="I37" s="14"/>
      <c r="J37" s="14"/>
      <c r="K37" s="14"/>
      <c r="L37" s="14"/>
      <c r="M37" s="14"/>
      <c r="N37" s="14"/>
      <c r="O37" s="14"/>
      <c r="P37" s="16" t="e">
        <f>AVERAGE(P5:P35)</f>
        <v>#DIV/0!</v>
      </c>
      <c r="Q37" s="16" t="e">
        <f>AVERAGE(Q5:Q35)</f>
        <v>#DIV/0!</v>
      </c>
      <c r="R37" s="16" t="e">
        <f>AVERAGE(R5:R35)</f>
        <v>#DIV/0!</v>
      </c>
      <c r="S37" s="16" t="e">
        <f>AVERAGE(S5:S35)</f>
        <v>#DIV/0!</v>
      </c>
    </row>
    <row r="38" spans="1:19" x14ac:dyDescent="0.25">
      <c r="A38" s="17" t="s">
        <v>9</v>
      </c>
      <c r="B38" s="14"/>
      <c r="C38" s="14"/>
      <c r="D38" s="14"/>
      <c r="E38" s="14"/>
      <c r="F38" s="14"/>
      <c r="G38" s="18">
        <f>MAX(G5:G35)</f>
        <v>0</v>
      </c>
      <c r="H38" s="14"/>
      <c r="I38" s="14"/>
      <c r="J38" s="14"/>
      <c r="K38" s="14"/>
      <c r="L38" s="14"/>
      <c r="M38" s="14"/>
      <c r="N38" s="14"/>
      <c r="O38" s="14"/>
      <c r="P38" s="14"/>
      <c r="Q38" s="19"/>
      <c r="R38" s="19"/>
      <c r="S38" s="19"/>
    </row>
  </sheetData>
  <mergeCells count="25">
    <mergeCell ref="J3:J4"/>
    <mergeCell ref="A1:S1"/>
    <mergeCell ref="A2:A4"/>
    <mergeCell ref="B2:D2"/>
    <mergeCell ref="F2:G2"/>
    <mergeCell ref="H2:M2"/>
    <mergeCell ref="N2:P2"/>
    <mergeCell ref="R2:S2"/>
    <mergeCell ref="B3:B4"/>
    <mergeCell ref="C3:C4"/>
    <mergeCell ref="D3:D4"/>
    <mergeCell ref="E3:E4"/>
    <mergeCell ref="F3:F4"/>
    <mergeCell ref="G3:G4"/>
    <mergeCell ref="H3:H4"/>
    <mergeCell ref="I3:I4"/>
    <mergeCell ref="R3:R4"/>
    <mergeCell ref="S3:S4"/>
    <mergeCell ref="K3:K4"/>
    <mergeCell ref="L3:L4"/>
    <mergeCell ref="M3:M4"/>
    <mergeCell ref="N3:N4"/>
    <mergeCell ref="P3:P4"/>
    <mergeCell ref="Q3:Q4"/>
    <mergeCell ref="O3:O4"/>
  </mergeCells>
  <pageMargins left="0.7" right="0.7" top="0.75" bottom="0.75" header="0.3" footer="0.3"/>
  <pageSetup orientation="portrait" r:id="rId1"/>
  <ignoredErrors>
    <ignoredError sqref="D13:D3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8"/>
  <sheetViews>
    <sheetView zoomScale="84" zoomScaleNormal="84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S1"/>
    </sheetView>
  </sheetViews>
  <sheetFormatPr defaultRowHeight="15" x14ac:dyDescent="0.25"/>
  <cols>
    <col min="5" max="5" width="10" customWidth="1"/>
    <col min="6" max="6" width="9.7109375" customWidth="1"/>
    <col min="7" max="7" width="11.42578125" customWidth="1"/>
    <col min="11" max="11" width="11.42578125" customWidth="1"/>
    <col min="12" max="12" width="9.42578125" customWidth="1"/>
    <col min="13" max="13" width="13.7109375" customWidth="1"/>
    <col min="14" max="14" width="13.28515625" customWidth="1"/>
    <col min="15" max="15" width="14.42578125" style="54" customWidth="1"/>
    <col min="16" max="16" width="17" customWidth="1"/>
    <col min="17" max="17" width="11" customWidth="1"/>
    <col min="18" max="18" width="14" customWidth="1"/>
    <col min="19" max="19" width="10.140625" customWidth="1"/>
  </cols>
  <sheetData>
    <row r="1" spans="1:19" ht="20.25" x14ac:dyDescent="0.25">
      <c r="A1" s="136" t="s">
        <v>74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</row>
    <row r="2" spans="1:19" x14ac:dyDescent="0.25">
      <c r="A2" s="138" t="s">
        <v>0</v>
      </c>
      <c r="B2" s="141" t="s">
        <v>1</v>
      </c>
      <c r="C2" s="141"/>
      <c r="D2" s="141"/>
      <c r="E2" s="49" t="s">
        <v>2</v>
      </c>
      <c r="F2" s="142" t="s">
        <v>3</v>
      </c>
      <c r="G2" s="143"/>
      <c r="H2" s="144" t="s">
        <v>4</v>
      </c>
      <c r="I2" s="144"/>
      <c r="J2" s="144"/>
      <c r="K2" s="144"/>
      <c r="L2" s="144"/>
      <c r="M2" s="144"/>
      <c r="N2" s="145" t="s">
        <v>5</v>
      </c>
      <c r="O2" s="146"/>
      <c r="P2" s="147"/>
      <c r="Q2" s="50"/>
      <c r="R2" s="144" t="s">
        <v>6</v>
      </c>
      <c r="S2" s="144"/>
    </row>
    <row r="3" spans="1:19" ht="33.75" customHeight="1" x14ac:dyDescent="0.25">
      <c r="A3" s="139"/>
      <c r="B3" s="139" t="s">
        <v>7</v>
      </c>
      <c r="C3" s="139" t="s">
        <v>8</v>
      </c>
      <c r="D3" s="149" t="s">
        <v>9</v>
      </c>
      <c r="E3" s="138" t="s">
        <v>10</v>
      </c>
      <c r="F3" s="151" t="s">
        <v>11</v>
      </c>
      <c r="G3" s="151" t="s">
        <v>12</v>
      </c>
      <c r="H3" s="139" t="s">
        <v>13</v>
      </c>
      <c r="I3" s="139" t="s">
        <v>14</v>
      </c>
      <c r="J3" s="139" t="s">
        <v>15</v>
      </c>
      <c r="K3" s="149" t="s">
        <v>16</v>
      </c>
      <c r="L3" s="151" t="s">
        <v>17</v>
      </c>
      <c r="M3" s="151" t="s">
        <v>20</v>
      </c>
      <c r="N3" s="151" t="s">
        <v>21</v>
      </c>
      <c r="O3" s="151" t="s">
        <v>22</v>
      </c>
      <c r="P3" s="151" t="s">
        <v>23</v>
      </c>
      <c r="Q3" s="151" t="s">
        <v>24</v>
      </c>
      <c r="R3" s="151" t="s">
        <v>25</v>
      </c>
      <c r="S3" s="151" t="s">
        <v>26</v>
      </c>
    </row>
    <row r="4" spans="1:19" ht="16.5" customHeight="1" x14ac:dyDescent="0.25">
      <c r="A4" s="140"/>
      <c r="B4" s="148"/>
      <c r="C4" s="148"/>
      <c r="D4" s="150"/>
      <c r="E4" s="148"/>
      <c r="F4" s="150"/>
      <c r="G4" s="150"/>
      <c r="H4" s="148"/>
      <c r="I4" s="148"/>
      <c r="J4" s="140"/>
      <c r="K4" s="150"/>
      <c r="L4" s="150"/>
      <c r="M4" s="150"/>
      <c r="N4" s="150"/>
      <c r="O4" s="150"/>
      <c r="P4" s="150"/>
      <c r="Q4" s="150"/>
      <c r="R4" s="150"/>
      <c r="S4" s="150"/>
    </row>
    <row r="5" spans="1:19" s="56" customFormat="1" ht="12.75" customHeight="1" x14ac:dyDescent="0.25">
      <c r="A5" s="55">
        <v>1</v>
      </c>
      <c r="B5" s="58">
        <f>'TCS UT N414 R - 1'!B5+'TCS UT N414 L - 2'!B5</f>
        <v>0</v>
      </c>
      <c r="C5" s="58">
        <f>'TCS UT N414 R - 1'!C5+'TCS UT N414 L - 2'!C5</f>
        <v>0</v>
      </c>
      <c r="D5" s="4">
        <f>MAX(B5:C5)</f>
        <v>0</v>
      </c>
      <c r="E5" s="58">
        <f>'TCS UT N414 R - 1'!E5+'TCS UT N414 L - 2'!E5</f>
        <v>0</v>
      </c>
      <c r="F5" s="59" t="str">
        <f>IFERROR(AVERAGE('TCS UT N414 R - 1'!F5,'TCS UT N414 L - 2'!F5),"")</f>
        <v/>
      </c>
      <c r="G5" s="59">
        <f>MAX('TCS UT N414 R - 1'!G5,'TCS UT N414 L - 2'!G5)</f>
        <v>0</v>
      </c>
      <c r="H5" s="60">
        <f>'TCS UT N414 R - 1'!H5+'TCS UT N414 L - 2'!H5</f>
        <v>0</v>
      </c>
      <c r="I5" s="4">
        <f>'TCS UT N414 R - 1'!I5+'TCS UT N414 L - 2'!I5</f>
        <v>0</v>
      </c>
      <c r="J5" s="4">
        <f>'TCS UT N414 R - 1'!J5+'TCS UT N414 L - 2'!J5</f>
        <v>0</v>
      </c>
      <c r="K5" s="58">
        <f>'TCS UT N414 R - 1'!K5+'TCS UT N414 L - 2'!K5</f>
        <v>0</v>
      </c>
      <c r="L5" s="58">
        <f>'TCS UT N414 R - 1'!L5+'TCS UT N414 L - 2'!L5</f>
        <v>0</v>
      </c>
      <c r="M5" s="61" t="str">
        <f>IF(H5=0,"",AVERAGE('TCS UT N414 R - 1'!M5,'TCS UT N414 L - 2'!M5))</f>
        <v/>
      </c>
      <c r="N5" s="62" t="str">
        <f>IFERROR(AVERAGE('TCS UT N414 R - 1'!N5,'TCS UT N414 L - 2'!N5),"")</f>
        <v/>
      </c>
      <c r="O5" s="63" t="str">
        <f>IFERROR(AVERAGE('TCS UT N414 R - 1'!O5,'TCS UT N414 L - 2'!O5),"")</f>
        <v/>
      </c>
      <c r="P5" s="8" t="str">
        <f>IFERROR(AVERAGE('TCS UT N414 R - 1'!P5,'TCS UT N414 L - 2'!P5),"")</f>
        <v/>
      </c>
      <c r="Q5" s="8" t="str">
        <f>IFERROR(AVERAGE('TCS UT N414 R - 1'!Q5,'TCS UT N414 L - 2'!Q5),"")</f>
        <v/>
      </c>
      <c r="R5" s="8" t="str">
        <f>IFERROR(AVERAGE('TCS UT N414 R - 1'!R5,'TCS UT N414 L - 2'!R5),"")</f>
        <v/>
      </c>
      <c r="S5" s="8" t="str">
        <f>IFERROR(AVERAGE('TCS UT N414 R - 1'!S5,'TCS UT N414 L - 2'!S5),"")</f>
        <v/>
      </c>
    </row>
    <row r="6" spans="1:19" x14ac:dyDescent="0.25">
      <c r="A6" s="3">
        <v>2</v>
      </c>
      <c r="B6" s="58">
        <f>'TCS UT N414 R - 1'!B6+'TCS UT N414 L - 2'!B6</f>
        <v>0</v>
      </c>
      <c r="C6" s="58">
        <f>'TCS UT N414 R - 1'!C6+'TCS UT N414 L - 2'!C6</f>
        <v>0</v>
      </c>
      <c r="D6" s="4">
        <f t="shared" ref="D6:D33" si="0">MAX(B6:C6)</f>
        <v>0</v>
      </c>
      <c r="E6" s="58">
        <f>'TCS UT N414 R - 1'!E6+'TCS UT N414 L - 2'!E6</f>
        <v>0</v>
      </c>
      <c r="F6" s="59" t="str">
        <f>IFERROR(AVERAGE('TCS UT N414 R - 1'!F6,'TCS UT N414 L - 2'!F6),"")</f>
        <v/>
      </c>
      <c r="G6" s="59">
        <f>MAX('TCS UT N414 R - 1'!G6,'TCS UT N414 L - 2'!G6)</f>
        <v>0</v>
      </c>
      <c r="H6" s="60">
        <f>'TCS UT N414 R - 1'!H6+'TCS UT N414 L - 2'!H6</f>
        <v>0</v>
      </c>
      <c r="I6" s="4">
        <f>'TCS UT N414 R - 1'!I6+'TCS UT N414 L - 2'!I6</f>
        <v>0</v>
      </c>
      <c r="J6" s="4">
        <f>'TCS UT N414 R - 1'!J6+'TCS UT N414 L - 2'!J6</f>
        <v>0</v>
      </c>
      <c r="K6" s="58">
        <f>'TCS UT N414 R - 1'!K6+'TCS UT N414 L - 2'!K6</f>
        <v>0</v>
      </c>
      <c r="L6" s="58">
        <f>'TCS UT N414 R - 1'!L6+'TCS UT N414 L - 2'!L6</f>
        <v>0</v>
      </c>
      <c r="M6" s="61" t="str">
        <f>IF(H6=0,"",AVERAGE('TCS UT N414 R - 1'!M6,'TCS UT N414 L - 2'!M6))</f>
        <v/>
      </c>
      <c r="N6" s="62" t="str">
        <f>IFERROR(AVERAGE('TCS UT N414 R - 1'!N6,'TCS UT N414 L - 2'!N6),"")</f>
        <v/>
      </c>
      <c r="O6" s="63" t="str">
        <f>IFERROR(AVERAGE('TCS UT N414 R - 1'!O6,'TCS UT N414 L - 2'!O6),"")</f>
        <v/>
      </c>
      <c r="P6" s="8" t="str">
        <f>IFERROR(AVERAGE('TCS UT N414 R - 1'!P6,'TCS UT N414 L - 2'!P6),"")</f>
        <v/>
      </c>
      <c r="Q6" s="8" t="str">
        <f>IFERROR(AVERAGE('TCS UT N414 R - 1'!Q6,'TCS UT N414 L - 2'!Q6),"")</f>
        <v/>
      </c>
      <c r="R6" s="8" t="str">
        <f>IFERROR(AVERAGE('TCS UT N414 R - 1'!R6,'TCS UT N414 L - 2'!R6),"")</f>
        <v/>
      </c>
      <c r="S6" s="8" t="str">
        <f>IFERROR(AVERAGE('TCS UT N414 R - 1'!S6,'TCS UT N414 L - 2'!S6),"")</f>
        <v/>
      </c>
    </row>
    <row r="7" spans="1:19" x14ac:dyDescent="0.25">
      <c r="A7" s="3">
        <v>3</v>
      </c>
      <c r="B7" s="58">
        <f>'TCS UT N414 R - 1'!B7+'TCS UT N414 L - 2'!B7</f>
        <v>0</v>
      </c>
      <c r="C7" s="58">
        <f>'TCS UT N414 R - 1'!C7+'TCS UT N414 L - 2'!C7</f>
        <v>0</v>
      </c>
      <c r="D7" s="4">
        <f t="shared" si="0"/>
        <v>0</v>
      </c>
      <c r="E7" s="58">
        <f>'TCS UT N414 R - 1'!E7+'TCS UT N414 L - 2'!E7</f>
        <v>0</v>
      </c>
      <c r="F7" s="59" t="str">
        <f>IFERROR(AVERAGE('TCS UT N414 R - 1'!F7,'TCS UT N414 L - 2'!F7),"")</f>
        <v/>
      </c>
      <c r="G7" s="59">
        <f>MAX('TCS UT N414 R - 1'!G7,'TCS UT N414 L - 2'!G7)</f>
        <v>0</v>
      </c>
      <c r="H7" s="60">
        <f>'TCS UT N414 R - 1'!H7+'TCS UT N414 L - 2'!H7</f>
        <v>0</v>
      </c>
      <c r="I7" s="4">
        <f>'TCS UT N414 R - 1'!I7+'TCS UT N414 L - 2'!I7</f>
        <v>0</v>
      </c>
      <c r="J7" s="4">
        <f>'TCS UT N414 R - 1'!J7+'TCS UT N414 L - 2'!J7</f>
        <v>0</v>
      </c>
      <c r="K7" s="58">
        <f>'TCS UT N414 R - 1'!K7+'TCS UT N414 L - 2'!K7</f>
        <v>0</v>
      </c>
      <c r="L7" s="58">
        <f>'TCS UT N414 R - 1'!L7+'TCS UT N414 L - 2'!L7</f>
        <v>0</v>
      </c>
      <c r="M7" s="61" t="str">
        <f>IF(H7=0,"",AVERAGE('TCS UT N414 R - 1'!M7,'TCS UT N414 L - 2'!M7))</f>
        <v/>
      </c>
      <c r="N7" s="62" t="str">
        <f>IFERROR(AVERAGE('TCS UT N414 R - 1'!N7,'TCS UT N414 L - 2'!N7),"")</f>
        <v/>
      </c>
      <c r="O7" s="63" t="str">
        <f>IFERROR(AVERAGE('TCS UT N414 R - 1'!O7,'TCS UT N414 L - 2'!O7),"")</f>
        <v/>
      </c>
      <c r="P7" s="8" t="str">
        <f>IFERROR(AVERAGE('TCS UT N414 R - 1'!P7,'TCS UT N414 L - 2'!P7),"")</f>
        <v/>
      </c>
      <c r="Q7" s="8" t="str">
        <f>IFERROR(AVERAGE('TCS UT N414 R - 1'!Q7,'TCS UT N414 L - 2'!Q7),"")</f>
        <v/>
      </c>
      <c r="R7" s="8" t="str">
        <f>IFERROR(AVERAGE('TCS UT N414 R - 1'!R7,'TCS UT N414 L - 2'!R7),"")</f>
        <v/>
      </c>
      <c r="S7" s="8" t="str">
        <f>IFERROR(AVERAGE('TCS UT N414 R - 1'!S7,'TCS UT N414 L - 2'!S7),"")</f>
        <v/>
      </c>
    </row>
    <row r="8" spans="1:19" x14ac:dyDescent="0.25">
      <c r="A8" s="3">
        <v>4</v>
      </c>
      <c r="B8" s="58">
        <f>'TCS UT N414 R - 1'!B8+'TCS UT N414 L - 2'!B8</f>
        <v>0</v>
      </c>
      <c r="C8" s="58">
        <f>'TCS UT N414 R - 1'!C8+'TCS UT N414 L - 2'!C8</f>
        <v>0</v>
      </c>
      <c r="D8" s="4">
        <f t="shared" si="0"/>
        <v>0</v>
      </c>
      <c r="E8" s="58">
        <f>'TCS UT N414 R - 1'!E8+'TCS UT N414 L - 2'!E8</f>
        <v>0</v>
      </c>
      <c r="F8" s="59" t="str">
        <f>IFERROR(AVERAGE('TCS UT N414 R - 1'!F8,'TCS UT N414 L - 2'!F8),"")</f>
        <v/>
      </c>
      <c r="G8" s="59">
        <f>MAX('TCS UT N414 R - 1'!G8,'TCS UT N414 L - 2'!G8)</f>
        <v>0</v>
      </c>
      <c r="H8" s="60">
        <f>'TCS UT N414 R - 1'!H8+'TCS UT N414 L - 2'!H8</f>
        <v>0</v>
      </c>
      <c r="I8" s="4">
        <f>'TCS UT N414 R - 1'!I8+'TCS UT N414 L - 2'!I8</f>
        <v>0</v>
      </c>
      <c r="J8" s="4">
        <f>'TCS UT N414 R - 1'!J8+'TCS UT N414 L - 2'!J8</f>
        <v>0</v>
      </c>
      <c r="K8" s="58">
        <f>'TCS UT N414 R - 1'!K8+'TCS UT N414 L - 2'!K8</f>
        <v>0</v>
      </c>
      <c r="L8" s="58">
        <f>'TCS UT N414 R - 1'!L8+'TCS UT N414 L - 2'!L8</f>
        <v>0</v>
      </c>
      <c r="M8" s="61" t="str">
        <f>IF(H8=0,"",AVERAGE('TCS UT N414 R - 1'!M8,'TCS UT N414 L - 2'!M8))</f>
        <v/>
      </c>
      <c r="N8" s="62" t="str">
        <f>IFERROR(AVERAGE('TCS UT N414 R - 1'!N8,'TCS UT N414 L - 2'!N8),"")</f>
        <v/>
      </c>
      <c r="O8" s="63" t="str">
        <f>IFERROR(AVERAGE('TCS UT N414 R - 1'!O8,'TCS UT N414 L - 2'!O8),"")</f>
        <v/>
      </c>
      <c r="P8" s="8" t="str">
        <f>IFERROR(AVERAGE('TCS UT N414 R - 1'!P8,'TCS UT N414 L - 2'!P8),"")</f>
        <v/>
      </c>
      <c r="Q8" s="8" t="str">
        <f>IFERROR(AVERAGE('TCS UT N414 R - 1'!Q8,'TCS UT N414 L - 2'!Q8),"")</f>
        <v/>
      </c>
      <c r="R8" s="8" t="str">
        <f>IFERROR(AVERAGE('TCS UT N414 R - 1'!R8,'TCS UT N414 L - 2'!R8),"")</f>
        <v/>
      </c>
      <c r="S8" s="8" t="str">
        <f>IFERROR(AVERAGE('TCS UT N414 R - 1'!S8,'TCS UT N414 L - 2'!S8),"")</f>
        <v/>
      </c>
    </row>
    <row r="9" spans="1:19" x14ac:dyDescent="0.25">
      <c r="A9" s="3">
        <v>5</v>
      </c>
      <c r="B9" s="58">
        <f>'TCS UT N414 R - 1'!B9+'TCS UT N414 L - 2'!B9</f>
        <v>0</v>
      </c>
      <c r="C9" s="58">
        <f>'TCS UT N414 R - 1'!C9+'TCS UT N414 L - 2'!C9</f>
        <v>0</v>
      </c>
      <c r="D9" s="4">
        <f t="shared" si="0"/>
        <v>0</v>
      </c>
      <c r="E9" s="58">
        <f>'TCS UT N414 R - 1'!E9+'TCS UT N414 L - 2'!E9</f>
        <v>0</v>
      </c>
      <c r="F9" s="59" t="str">
        <f>IFERROR(AVERAGE('TCS UT N414 R - 1'!F9,'TCS UT N414 L - 2'!F9),"")</f>
        <v/>
      </c>
      <c r="G9" s="59">
        <f>MAX('TCS UT N414 R - 1'!G9,'TCS UT N414 L - 2'!G9)</f>
        <v>0</v>
      </c>
      <c r="H9" s="60">
        <f>'TCS UT N414 R - 1'!H9+'TCS UT N414 L - 2'!H9</f>
        <v>0</v>
      </c>
      <c r="I9" s="4">
        <f>'TCS UT N414 R - 1'!I9+'TCS UT N414 L - 2'!I9</f>
        <v>0</v>
      </c>
      <c r="J9" s="4">
        <f>'TCS UT N414 R - 1'!J9+'TCS UT N414 L - 2'!J9</f>
        <v>0</v>
      </c>
      <c r="K9" s="58">
        <f>'TCS UT N414 R - 1'!K9+'TCS UT N414 L - 2'!K9</f>
        <v>0</v>
      </c>
      <c r="L9" s="58">
        <f>'TCS UT N414 R - 1'!L9+'TCS UT N414 L - 2'!L9</f>
        <v>0</v>
      </c>
      <c r="M9" s="61" t="str">
        <f>IF(H9=0,"",AVERAGE('TCS UT N414 R - 1'!M9,'TCS UT N414 L - 2'!M9))</f>
        <v/>
      </c>
      <c r="N9" s="62" t="str">
        <f>IFERROR(AVERAGE('TCS UT N414 R - 1'!N9,'TCS UT N414 L - 2'!N9),"")</f>
        <v/>
      </c>
      <c r="O9" s="63" t="str">
        <f>IFERROR(AVERAGE('TCS UT N414 R - 1'!O9,'TCS UT N414 L - 2'!O9),"")</f>
        <v/>
      </c>
      <c r="P9" s="8" t="str">
        <f>IFERROR(AVERAGE('TCS UT N414 R - 1'!P9,'TCS UT N414 L - 2'!P9),"")</f>
        <v/>
      </c>
      <c r="Q9" s="8" t="str">
        <f>IFERROR(AVERAGE('TCS UT N414 R - 1'!Q9,'TCS UT N414 L - 2'!Q9),"")</f>
        <v/>
      </c>
      <c r="R9" s="8" t="str">
        <f>IFERROR(AVERAGE('TCS UT N414 R - 1'!R9,'TCS UT N414 L - 2'!R9),"")</f>
        <v/>
      </c>
      <c r="S9" s="8" t="str">
        <f>IFERROR(AVERAGE('TCS UT N414 R - 1'!S9,'TCS UT N414 L - 2'!S9),"")</f>
        <v/>
      </c>
    </row>
    <row r="10" spans="1:19" x14ac:dyDescent="0.25">
      <c r="A10" s="3">
        <v>6</v>
      </c>
      <c r="B10" s="58">
        <f>'TCS UT N414 R - 1'!B10+'TCS UT N414 L - 2'!B10</f>
        <v>0</v>
      </c>
      <c r="C10" s="58">
        <f>'TCS UT N414 R - 1'!C10+'TCS UT N414 L - 2'!C10</f>
        <v>0</v>
      </c>
      <c r="D10" s="4">
        <f t="shared" si="0"/>
        <v>0</v>
      </c>
      <c r="E10" s="58">
        <f>'TCS UT N414 R - 1'!E10+'TCS UT N414 L - 2'!E10</f>
        <v>0</v>
      </c>
      <c r="F10" s="59" t="str">
        <f>IFERROR(AVERAGE('TCS UT N414 R - 1'!F10,'TCS UT N414 L - 2'!F10),"")</f>
        <v/>
      </c>
      <c r="G10" s="59">
        <f>MAX('TCS UT N414 R - 1'!G10,'TCS UT N414 L - 2'!G10)</f>
        <v>0</v>
      </c>
      <c r="H10" s="60">
        <f>'TCS UT N414 R - 1'!H10+'TCS UT N414 L - 2'!H10</f>
        <v>0</v>
      </c>
      <c r="I10" s="4">
        <f>'TCS UT N414 R - 1'!I10+'TCS UT N414 L - 2'!I10</f>
        <v>0</v>
      </c>
      <c r="J10" s="4">
        <f>'TCS UT N414 R - 1'!J10+'TCS UT N414 L - 2'!J10</f>
        <v>0</v>
      </c>
      <c r="K10" s="58">
        <f>'TCS UT N414 R - 1'!K10+'TCS UT N414 L - 2'!K10</f>
        <v>0</v>
      </c>
      <c r="L10" s="58">
        <f>'TCS UT N414 R - 1'!L10+'TCS UT N414 L - 2'!L10</f>
        <v>0</v>
      </c>
      <c r="M10" s="61" t="str">
        <f>IF(H10=0,"",AVERAGE('TCS UT N414 R - 1'!M10,'TCS UT N414 L - 2'!M10))</f>
        <v/>
      </c>
      <c r="N10" s="62" t="str">
        <f>IFERROR(AVERAGE('TCS UT N414 R - 1'!N10,'TCS UT N414 L - 2'!N10),"")</f>
        <v/>
      </c>
      <c r="O10" s="63" t="str">
        <f>IFERROR(AVERAGE('TCS UT N414 R - 1'!O10,'TCS UT N414 L - 2'!O10),"")</f>
        <v/>
      </c>
      <c r="P10" s="8" t="str">
        <f>IFERROR(AVERAGE('TCS UT N414 R - 1'!P10,'TCS UT N414 L - 2'!P10),"")</f>
        <v/>
      </c>
      <c r="Q10" s="8" t="str">
        <f>IFERROR(AVERAGE('TCS UT N414 R - 1'!Q10,'TCS UT N414 L - 2'!Q10),"")</f>
        <v/>
      </c>
      <c r="R10" s="8" t="str">
        <f>IFERROR(AVERAGE('TCS UT N414 R - 1'!R10,'TCS UT N414 L - 2'!R10),"")</f>
        <v/>
      </c>
      <c r="S10" s="8" t="str">
        <f>IFERROR(AVERAGE('TCS UT N414 R - 1'!S10,'TCS UT N414 L - 2'!S10),"")</f>
        <v/>
      </c>
    </row>
    <row r="11" spans="1:19" x14ac:dyDescent="0.25">
      <c r="A11" s="3">
        <v>7</v>
      </c>
      <c r="B11" s="58">
        <f>'TCS UT N414 R - 1'!B11+'TCS UT N414 L - 2'!B11</f>
        <v>0</v>
      </c>
      <c r="C11" s="58">
        <f>'TCS UT N414 R - 1'!C11+'TCS UT N414 L - 2'!C11</f>
        <v>0</v>
      </c>
      <c r="D11" s="4">
        <f t="shared" si="0"/>
        <v>0</v>
      </c>
      <c r="E11" s="58">
        <f>'TCS UT N414 R - 1'!E11+'TCS UT N414 L - 2'!E11</f>
        <v>0</v>
      </c>
      <c r="F11" s="59" t="str">
        <f>IFERROR(AVERAGE('TCS UT N414 R - 1'!F11,'TCS UT N414 L - 2'!F11),"")</f>
        <v/>
      </c>
      <c r="G11" s="59">
        <f>MAX('TCS UT N414 R - 1'!G11,'TCS UT N414 L - 2'!G11)</f>
        <v>0</v>
      </c>
      <c r="H11" s="60">
        <f>'TCS UT N414 R - 1'!H11+'TCS UT N414 L - 2'!H11</f>
        <v>0</v>
      </c>
      <c r="I11" s="4">
        <f>'TCS UT N414 R - 1'!I11+'TCS UT N414 L - 2'!I11</f>
        <v>0</v>
      </c>
      <c r="J11" s="4">
        <f>'TCS UT N414 R - 1'!J11+'TCS UT N414 L - 2'!J11</f>
        <v>0</v>
      </c>
      <c r="K11" s="58">
        <f>'TCS UT N414 R - 1'!K11+'TCS UT N414 L - 2'!K11</f>
        <v>0</v>
      </c>
      <c r="L11" s="58">
        <f>'TCS UT N414 R - 1'!L11+'TCS UT N414 L - 2'!L11</f>
        <v>0</v>
      </c>
      <c r="M11" s="61" t="str">
        <f>IF(H11=0,"",AVERAGE('TCS UT N414 R - 1'!M11,'TCS UT N414 L - 2'!M11))</f>
        <v/>
      </c>
      <c r="N11" s="62" t="str">
        <f>IFERROR(AVERAGE('TCS UT N414 R - 1'!N11,'TCS UT N414 L - 2'!N11),"")</f>
        <v/>
      </c>
      <c r="O11" s="63" t="str">
        <f>IFERROR(AVERAGE('TCS UT N414 R - 1'!O11,'TCS UT N414 L - 2'!O11),"")</f>
        <v/>
      </c>
      <c r="P11" s="8" t="str">
        <f>IFERROR(AVERAGE('TCS UT N414 R - 1'!P11,'TCS UT N414 L - 2'!P11),"")</f>
        <v/>
      </c>
      <c r="Q11" s="8" t="str">
        <f>IFERROR(AVERAGE('TCS UT N414 R - 1'!Q11,'TCS UT N414 L - 2'!Q11),"")</f>
        <v/>
      </c>
      <c r="R11" s="8" t="str">
        <f>IFERROR(AVERAGE('TCS UT N414 R - 1'!R11,'TCS UT N414 L - 2'!R11),"")</f>
        <v/>
      </c>
      <c r="S11" s="8" t="str">
        <f>IFERROR(AVERAGE('TCS UT N414 R - 1'!S11,'TCS UT N414 L - 2'!S11),"")</f>
        <v/>
      </c>
    </row>
    <row r="12" spans="1:19" x14ac:dyDescent="0.25">
      <c r="A12" s="3">
        <v>8</v>
      </c>
      <c r="B12" s="58">
        <f>'TCS UT N414 R - 1'!B12+'TCS UT N414 L - 2'!B12</f>
        <v>0</v>
      </c>
      <c r="C12" s="58">
        <f>'TCS UT N414 R - 1'!C12+'TCS UT N414 L - 2'!C12</f>
        <v>0</v>
      </c>
      <c r="D12" s="4">
        <f t="shared" si="0"/>
        <v>0</v>
      </c>
      <c r="E12" s="58">
        <f>'TCS UT N414 R - 1'!E12+'TCS UT N414 L - 2'!E12</f>
        <v>0</v>
      </c>
      <c r="F12" s="59" t="str">
        <f>IFERROR(AVERAGE('TCS UT N414 R - 1'!F12,'TCS UT N414 L - 2'!F12),"")</f>
        <v/>
      </c>
      <c r="G12" s="59">
        <f>MAX('TCS UT N414 R - 1'!G12,'TCS UT N414 L - 2'!G12)</f>
        <v>0</v>
      </c>
      <c r="H12" s="60">
        <f>'TCS UT N414 R - 1'!H12+'TCS UT N414 L - 2'!H12</f>
        <v>0</v>
      </c>
      <c r="I12" s="4">
        <f>'TCS UT N414 R - 1'!I12+'TCS UT N414 L - 2'!I12</f>
        <v>0</v>
      </c>
      <c r="J12" s="4">
        <f>'TCS UT N414 R - 1'!J12+'TCS UT N414 L - 2'!J12</f>
        <v>0</v>
      </c>
      <c r="K12" s="58">
        <f>'TCS UT N414 R - 1'!K12+'TCS UT N414 L - 2'!K12</f>
        <v>0</v>
      </c>
      <c r="L12" s="58">
        <f>'TCS UT N414 R - 1'!L12+'TCS UT N414 L - 2'!L12</f>
        <v>0</v>
      </c>
      <c r="M12" s="61" t="str">
        <f>IF(H12=0,"",AVERAGE('TCS UT N414 R - 1'!M12,'TCS UT N414 L - 2'!M12))</f>
        <v/>
      </c>
      <c r="N12" s="62" t="str">
        <f>IFERROR(AVERAGE('TCS UT N414 R - 1'!N12,'TCS UT N414 L - 2'!N12),"")</f>
        <v/>
      </c>
      <c r="O12" s="63" t="str">
        <f>IFERROR(AVERAGE('TCS UT N414 R - 1'!O12,'TCS UT N414 L - 2'!O12),"")</f>
        <v/>
      </c>
      <c r="P12" s="8" t="str">
        <f>IFERROR(AVERAGE('TCS UT N414 R - 1'!P12,'TCS UT N414 L - 2'!P12),"")</f>
        <v/>
      </c>
      <c r="Q12" s="8" t="str">
        <f>IFERROR(AVERAGE('TCS UT N414 R - 1'!Q12,'TCS UT N414 L - 2'!Q12),"")</f>
        <v/>
      </c>
      <c r="R12" s="8" t="str">
        <f>IFERROR(AVERAGE('TCS UT N414 R - 1'!R12,'TCS UT N414 L - 2'!R12),"")</f>
        <v/>
      </c>
      <c r="S12" s="8" t="str">
        <f>IFERROR(AVERAGE('TCS UT N414 R - 1'!S12,'TCS UT N414 L - 2'!S12),"")</f>
        <v/>
      </c>
    </row>
    <row r="13" spans="1:19" x14ac:dyDescent="0.25">
      <c r="A13" s="3">
        <v>9</v>
      </c>
      <c r="B13" s="58">
        <f>'TCS UT N414 R - 1'!B13+'TCS UT N414 L - 2'!B13</f>
        <v>0</v>
      </c>
      <c r="C13" s="58">
        <f>'TCS UT N414 R - 1'!C13+'TCS UT N414 L - 2'!C13</f>
        <v>0</v>
      </c>
      <c r="D13" s="4">
        <f t="shared" si="0"/>
        <v>0</v>
      </c>
      <c r="E13" s="58">
        <f>'TCS UT N414 R - 1'!E13+'TCS UT N414 L - 2'!E13</f>
        <v>0</v>
      </c>
      <c r="F13" s="59" t="str">
        <f>IFERROR(AVERAGE('TCS UT N414 R - 1'!F13,'TCS UT N414 L - 2'!F13),"")</f>
        <v/>
      </c>
      <c r="G13" s="59">
        <f>MAX('TCS UT N414 R - 1'!G13,'TCS UT N414 L - 2'!G13)</f>
        <v>0</v>
      </c>
      <c r="H13" s="60">
        <f>'TCS UT N414 R - 1'!H13+'TCS UT N414 L - 2'!H13</f>
        <v>0</v>
      </c>
      <c r="I13" s="4">
        <f>'TCS UT N414 R - 1'!I13+'TCS UT N414 L - 2'!I13</f>
        <v>0</v>
      </c>
      <c r="J13" s="4">
        <f>'TCS UT N414 R - 1'!J13+'TCS UT N414 L - 2'!J13</f>
        <v>0</v>
      </c>
      <c r="K13" s="58">
        <f>'TCS UT N414 R - 1'!K13+'TCS UT N414 L - 2'!K13</f>
        <v>0</v>
      </c>
      <c r="L13" s="58">
        <f>'TCS UT N414 R - 1'!L13+'TCS UT N414 L - 2'!L13</f>
        <v>0</v>
      </c>
      <c r="M13" s="61" t="str">
        <f>IF(H13=0,"",AVERAGE('TCS UT N414 R - 1'!M13,'TCS UT N414 L - 2'!M13))</f>
        <v/>
      </c>
      <c r="N13" s="62" t="str">
        <f>IFERROR(AVERAGE('TCS UT N414 R - 1'!N13,'TCS UT N414 L - 2'!N13),"")</f>
        <v/>
      </c>
      <c r="O13" s="63" t="str">
        <f>IFERROR(AVERAGE('TCS UT N414 R - 1'!O13,'TCS UT N414 L - 2'!O13),"")</f>
        <v/>
      </c>
      <c r="P13" s="8" t="str">
        <f>IFERROR(AVERAGE('TCS UT N414 R - 1'!P13,'TCS UT N414 L - 2'!P13),"")</f>
        <v/>
      </c>
      <c r="Q13" s="8" t="str">
        <f>IFERROR(AVERAGE('TCS UT N414 R - 1'!Q13,'TCS UT N414 L - 2'!Q13),"")</f>
        <v/>
      </c>
      <c r="R13" s="8" t="str">
        <f>IFERROR(AVERAGE('TCS UT N414 R - 1'!R13,'TCS UT N414 L - 2'!R13),"")</f>
        <v/>
      </c>
      <c r="S13" s="8" t="str">
        <f>IFERROR(AVERAGE('TCS UT N414 R - 1'!S13,'TCS UT N414 L - 2'!S13),"")</f>
        <v/>
      </c>
    </row>
    <row r="14" spans="1:19" x14ac:dyDescent="0.25">
      <c r="A14" s="3">
        <v>10</v>
      </c>
      <c r="B14" s="58">
        <f>'TCS UT N414 R - 1'!B14+'TCS UT N414 L - 2'!B14</f>
        <v>0</v>
      </c>
      <c r="C14" s="58">
        <f>'TCS UT N414 R - 1'!C14+'TCS UT N414 L - 2'!C14</f>
        <v>0</v>
      </c>
      <c r="D14" s="4">
        <f t="shared" si="0"/>
        <v>0</v>
      </c>
      <c r="E14" s="58">
        <f>'TCS UT N414 R - 1'!E14+'TCS UT N414 L - 2'!E14</f>
        <v>0</v>
      </c>
      <c r="F14" s="59" t="str">
        <f>IFERROR(AVERAGE('TCS UT N414 R - 1'!G14,'TCS UT N414 L - 2'!F14),"")</f>
        <v/>
      </c>
      <c r="G14" s="59">
        <f>MAX('TCS UT N414 R - 1'!G14,'TCS UT N414 L - 2'!G14)</f>
        <v>0</v>
      </c>
      <c r="H14" s="60">
        <f>'TCS UT N414 R - 1'!H14+'TCS UT N414 L - 2'!H14</f>
        <v>0</v>
      </c>
      <c r="I14" s="4">
        <f>'TCS UT N414 R - 1'!I14+'TCS UT N414 L - 2'!I14</f>
        <v>0</v>
      </c>
      <c r="J14" s="4">
        <f>'TCS UT N414 R - 1'!J14+'TCS UT N414 L - 2'!J14</f>
        <v>0</v>
      </c>
      <c r="K14" s="58">
        <f>'TCS UT N414 R - 1'!K14+'TCS UT N414 L - 2'!K14</f>
        <v>0</v>
      </c>
      <c r="L14" s="58">
        <f>'TCS UT N414 R - 1'!L14+'TCS UT N414 L - 2'!L14</f>
        <v>0</v>
      </c>
      <c r="M14" s="61" t="str">
        <f>IF(H14=0,"",AVERAGE('TCS UT N414 R - 1'!M14,'TCS UT N414 L - 2'!M14))</f>
        <v/>
      </c>
      <c r="N14" s="62" t="str">
        <f>IFERROR(AVERAGE('TCS UT N414 R - 1'!N14,'TCS UT N414 L - 2'!N14),"")</f>
        <v/>
      </c>
      <c r="O14" s="63" t="str">
        <f>IFERROR(AVERAGE('TCS UT N414 R - 1'!O14,'TCS UT N414 L - 2'!O14),"")</f>
        <v/>
      </c>
      <c r="P14" s="8" t="str">
        <f>IFERROR(AVERAGE('TCS UT N414 R - 1'!P14,'TCS UT N414 L - 2'!P14),"")</f>
        <v/>
      </c>
      <c r="Q14" s="8" t="str">
        <f>IFERROR(AVERAGE('TCS UT N414 R - 1'!Q14,'TCS UT N414 L - 2'!Q14),"")</f>
        <v/>
      </c>
      <c r="R14" s="8" t="str">
        <f>IFERROR(AVERAGE('TCS UT N414 R - 1'!R14,'TCS UT N414 L - 2'!R14),"")</f>
        <v/>
      </c>
      <c r="S14" s="8" t="str">
        <f>IFERROR(AVERAGE('TCS UT N414 R - 1'!S14,'TCS UT N414 L - 2'!S14),"")</f>
        <v/>
      </c>
    </row>
    <row r="15" spans="1:19" x14ac:dyDescent="0.25">
      <c r="A15" s="3">
        <v>11</v>
      </c>
      <c r="B15" s="58">
        <f>'TCS UT N414 R - 1'!B15+'TCS UT N414 L - 2'!B15</f>
        <v>0</v>
      </c>
      <c r="C15" s="58">
        <f>'TCS UT N414 R - 1'!C15+'TCS UT N414 L - 2'!C15</f>
        <v>0</v>
      </c>
      <c r="D15" s="4">
        <f t="shared" si="0"/>
        <v>0</v>
      </c>
      <c r="E15" s="58">
        <f>'TCS UT N414 R - 1'!E15+'TCS UT N414 L - 2'!E15</f>
        <v>0</v>
      </c>
      <c r="F15" s="59" t="str">
        <f>IFERROR(AVERAGE('TCS UT N414 R - 1'!F15,'TCS UT N414 L - 2'!F15),"")</f>
        <v/>
      </c>
      <c r="G15" s="59">
        <f>MAX('TCS UT N414 R - 1'!G15,'TCS UT N414 L - 2'!G15)</f>
        <v>0</v>
      </c>
      <c r="H15" s="60">
        <f>'TCS UT N414 R - 1'!H15+'TCS UT N414 L - 2'!H15</f>
        <v>0</v>
      </c>
      <c r="I15" s="4">
        <f>'TCS UT N414 R - 1'!I15+'TCS UT N414 L - 2'!I15</f>
        <v>0</v>
      </c>
      <c r="J15" s="4">
        <f>'TCS UT N414 R - 1'!J15+'TCS UT N414 L - 2'!J15</f>
        <v>0</v>
      </c>
      <c r="K15" s="58">
        <f>'TCS UT N414 R - 1'!K15+'TCS UT N414 L - 2'!K15</f>
        <v>0</v>
      </c>
      <c r="L15" s="58">
        <f>'TCS UT N414 R - 1'!L15+'TCS UT N414 L - 2'!L15</f>
        <v>0</v>
      </c>
      <c r="M15" s="61" t="str">
        <f>IF(H15=0,"",AVERAGE('TCS UT N414 R - 1'!M15,'TCS UT N414 L - 2'!M15))</f>
        <v/>
      </c>
      <c r="N15" s="62" t="str">
        <f>IFERROR(AVERAGE('TCS UT N414 R - 1'!N15,'TCS UT N414 L - 2'!N15),"")</f>
        <v/>
      </c>
      <c r="O15" s="63" t="str">
        <f>IFERROR(AVERAGE('TCS UT N414 R - 1'!O15,'TCS UT N414 L - 2'!O15),"")</f>
        <v/>
      </c>
      <c r="P15" s="8" t="str">
        <f>IFERROR(AVERAGE('TCS UT N414 R - 1'!P15,'TCS UT N414 L - 2'!P15),"")</f>
        <v/>
      </c>
      <c r="Q15" s="8" t="str">
        <f>IFERROR(AVERAGE('TCS UT N414 R - 1'!Q15,'TCS UT N414 L - 2'!Q15),"")</f>
        <v/>
      </c>
      <c r="R15" s="8" t="str">
        <f>IFERROR(AVERAGE('TCS UT N414 R - 1'!R15,'TCS UT N414 L - 2'!R15),"")</f>
        <v/>
      </c>
      <c r="S15" s="8" t="str">
        <f>IFERROR(AVERAGE('TCS UT N414 R - 1'!S15,'TCS UT N414 L - 2'!S15),"")</f>
        <v/>
      </c>
    </row>
    <row r="16" spans="1:19" x14ac:dyDescent="0.25">
      <c r="A16" s="3">
        <v>12</v>
      </c>
      <c r="B16" s="58">
        <f>'TCS UT N414 R - 1'!B16+'TCS UT N414 L - 2'!B16</f>
        <v>0</v>
      </c>
      <c r="C16" s="58">
        <f>'TCS UT N414 R - 1'!C16+'TCS UT N414 L - 2'!C16</f>
        <v>0</v>
      </c>
      <c r="D16" s="4">
        <f t="shared" si="0"/>
        <v>0</v>
      </c>
      <c r="E16" s="58">
        <f>'TCS UT N414 R - 1'!E16+'TCS UT N414 L - 2'!E16</f>
        <v>0</v>
      </c>
      <c r="F16" s="59" t="str">
        <f>IFERROR(AVERAGE('TCS UT N414 R - 1'!F16,'TCS UT N414 L - 2'!F16),"")</f>
        <v/>
      </c>
      <c r="G16" s="59">
        <f>MAX('TCS UT N414 R - 1'!G16,'TCS UT N414 L - 2'!G16)</f>
        <v>0</v>
      </c>
      <c r="H16" s="60">
        <f>'TCS UT N414 R - 1'!H16+'TCS UT N414 L - 2'!H16</f>
        <v>0</v>
      </c>
      <c r="I16" s="4">
        <f>'TCS UT N414 R - 1'!I16+'TCS UT N414 L - 2'!I16</f>
        <v>0</v>
      </c>
      <c r="J16" s="4">
        <f>'TCS UT N414 R - 1'!J16+'TCS UT N414 L - 2'!J16</f>
        <v>0</v>
      </c>
      <c r="K16" s="58">
        <f>'TCS UT N414 R - 1'!K16+'TCS UT N414 L - 2'!K16</f>
        <v>0</v>
      </c>
      <c r="L16" s="58">
        <f>'TCS UT N414 R - 1'!L16+'TCS UT N414 L - 2'!L16</f>
        <v>0</v>
      </c>
      <c r="M16" s="61" t="str">
        <f>IF(H16=0,"",AVERAGE('TCS UT N414 R - 1'!M16,'TCS UT N414 L - 2'!M16))</f>
        <v/>
      </c>
      <c r="N16" s="62" t="str">
        <f>IFERROR(AVERAGE('TCS UT N414 R - 1'!N16,'TCS UT N414 L - 2'!N16),"")</f>
        <v/>
      </c>
      <c r="O16" s="63" t="str">
        <f>IFERROR(AVERAGE('TCS UT N414 R - 1'!O16,'TCS UT N414 L - 2'!O16),"")</f>
        <v/>
      </c>
      <c r="P16" s="8" t="str">
        <f>IFERROR(AVERAGE('TCS UT N414 R - 1'!P16,'TCS UT N414 L - 2'!P16),"")</f>
        <v/>
      </c>
      <c r="Q16" s="8" t="str">
        <f>IFERROR(AVERAGE('TCS UT N414 R - 1'!Q16,'TCS UT N414 L - 2'!Q16),"")</f>
        <v/>
      </c>
      <c r="R16" s="8" t="str">
        <f>IFERROR(AVERAGE('TCS UT N414 R - 1'!R16,'TCS UT N414 L - 2'!R16),"")</f>
        <v/>
      </c>
      <c r="S16" s="8" t="str">
        <f>IFERROR(AVERAGE('TCS UT N414 R - 1'!S16,'TCS UT N414 L - 2'!S16),"")</f>
        <v/>
      </c>
    </row>
    <row r="17" spans="1:19" x14ac:dyDescent="0.25">
      <c r="A17" s="3">
        <v>13</v>
      </c>
      <c r="B17" s="58">
        <f>'TCS UT N414 R - 1'!B17+'TCS UT N414 L - 2'!B17</f>
        <v>0</v>
      </c>
      <c r="C17" s="58">
        <f>'TCS UT N414 R - 1'!C17+'TCS UT N414 L - 2'!C17</f>
        <v>0</v>
      </c>
      <c r="D17" s="4">
        <f t="shared" si="0"/>
        <v>0</v>
      </c>
      <c r="E17" s="58">
        <f>'TCS UT N414 R - 1'!E17+'TCS UT N414 L - 2'!E17</f>
        <v>0</v>
      </c>
      <c r="F17" s="59" t="str">
        <f>IFERROR(AVERAGE('TCS UT N414 R - 1'!F17,'TCS UT N414 L - 2'!F17),"")</f>
        <v/>
      </c>
      <c r="G17" s="59">
        <f>MAX('TCS UT N414 R - 1'!G17,'TCS UT N414 L - 2'!G17)</f>
        <v>0</v>
      </c>
      <c r="H17" s="60">
        <f>'TCS UT N414 R - 1'!H17+'TCS UT N414 L - 2'!H17</f>
        <v>0</v>
      </c>
      <c r="I17" s="4">
        <f>'TCS UT N414 R - 1'!I17+'TCS UT N414 L - 2'!I17</f>
        <v>0</v>
      </c>
      <c r="J17" s="4">
        <f>'TCS UT N414 R - 1'!J17+'TCS UT N414 L - 2'!J17</f>
        <v>0</v>
      </c>
      <c r="K17" s="58">
        <f>'TCS UT N414 R - 1'!K17+'TCS UT N414 L - 2'!K17</f>
        <v>0</v>
      </c>
      <c r="L17" s="58">
        <f>'TCS UT N414 R - 1'!L17+'TCS UT N414 L - 2'!L17</f>
        <v>0</v>
      </c>
      <c r="M17" s="61" t="str">
        <f>IF(H17=0,"",AVERAGE('TCS UT N414 R - 1'!M17,'TCS UT N414 L - 2'!M17))</f>
        <v/>
      </c>
      <c r="N17" s="62" t="str">
        <f>IFERROR(AVERAGE('TCS UT N414 R - 1'!N17,'TCS UT N414 L - 2'!N17),"")</f>
        <v/>
      </c>
      <c r="O17" s="63" t="str">
        <f>IFERROR(AVERAGE('TCS UT N414 R - 1'!O17,'TCS UT N414 L - 2'!O17),"")</f>
        <v/>
      </c>
      <c r="P17" s="8" t="str">
        <f>IFERROR(AVERAGE('TCS UT N414 R - 1'!P17,'TCS UT N414 L - 2'!P17),"")</f>
        <v/>
      </c>
      <c r="Q17" s="8" t="str">
        <f>IFERROR(AVERAGE('TCS UT N414 R - 1'!Q17,'TCS UT N414 L - 2'!Q17),"")</f>
        <v/>
      </c>
      <c r="R17" s="8" t="str">
        <f>IFERROR(AVERAGE('TCS UT N414 R - 1'!R17,'TCS UT N414 L - 2'!R17),"")</f>
        <v/>
      </c>
      <c r="S17" s="8" t="str">
        <f>IFERROR(AVERAGE('TCS UT N414 R - 1'!S17,'TCS UT N414 L - 2'!S17),"")</f>
        <v/>
      </c>
    </row>
    <row r="18" spans="1:19" x14ac:dyDescent="0.25">
      <c r="A18" s="3">
        <v>14</v>
      </c>
      <c r="B18" s="58">
        <f>'TCS UT N414 R - 1'!B18+'TCS UT N414 L - 2'!B18</f>
        <v>0</v>
      </c>
      <c r="C18" s="58">
        <f>'TCS UT N414 R - 1'!C18+'TCS UT N414 L - 2'!C18</f>
        <v>0</v>
      </c>
      <c r="D18" s="4">
        <f t="shared" si="0"/>
        <v>0</v>
      </c>
      <c r="E18" s="58">
        <f>'TCS UT N414 R - 1'!E18+'TCS UT N414 L - 2'!E18</f>
        <v>0</v>
      </c>
      <c r="F18" s="59" t="str">
        <f>IFERROR(AVERAGE('TCS UT N414 R - 1'!F18,'TCS UT N414 L - 2'!F18),"")</f>
        <v/>
      </c>
      <c r="G18" s="59">
        <f>MAX('TCS UT N414 R - 1'!G18,'TCS UT N414 L - 2'!G18)</f>
        <v>0</v>
      </c>
      <c r="H18" s="60">
        <f>'TCS UT N414 R - 1'!H18+'TCS UT N414 L - 2'!H18</f>
        <v>0</v>
      </c>
      <c r="I18" s="4">
        <f>'TCS UT N414 R - 1'!I18+'TCS UT N414 L - 2'!I18</f>
        <v>0</v>
      </c>
      <c r="J18" s="4">
        <f>'TCS UT N414 R - 1'!J18+'TCS UT N414 L - 2'!J18</f>
        <v>0</v>
      </c>
      <c r="K18" s="58">
        <f>'TCS UT N414 R - 1'!K18+'TCS UT N414 L - 2'!K18</f>
        <v>0</v>
      </c>
      <c r="L18" s="58">
        <f>'TCS UT N414 R - 1'!L18+'TCS UT N414 L - 2'!L18</f>
        <v>0</v>
      </c>
      <c r="M18" s="61" t="str">
        <f>IF(H18=0,"",AVERAGE('TCS UT N414 R - 1'!M18,'TCS UT N414 L - 2'!M18))</f>
        <v/>
      </c>
      <c r="N18" s="62" t="str">
        <f>IFERROR(AVERAGE('TCS UT N414 R - 1'!N18,'TCS UT N414 L - 2'!N18),"")</f>
        <v/>
      </c>
      <c r="O18" s="63" t="str">
        <f>IFERROR(AVERAGE('TCS UT N414 R - 1'!O18,'TCS UT N414 L - 2'!O18),"")</f>
        <v/>
      </c>
      <c r="P18" s="8" t="str">
        <f>IFERROR(AVERAGE('TCS UT N414 R - 1'!P18,'TCS UT N414 L - 2'!P18),"")</f>
        <v/>
      </c>
      <c r="Q18" s="8" t="str">
        <f>IFERROR(AVERAGE('TCS UT N414 R - 1'!Q18,'TCS UT N414 L - 2'!Q18),"")</f>
        <v/>
      </c>
      <c r="R18" s="8" t="str">
        <f>IFERROR(AVERAGE('TCS UT N414 R - 1'!R18,'TCS UT N414 L - 2'!R18),"")</f>
        <v/>
      </c>
      <c r="S18" s="8" t="str">
        <f>IFERROR(AVERAGE('TCS UT N414 R - 1'!S18,'TCS UT N414 L - 2'!S18),"")</f>
        <v/>
      </c>
    </row>
    <row r="19" spans="1:19" x14ac:dyDescent="0.25">
      <c r="A19" s="3">
        <v>15</v>
      </c>
      <c r="B19" s="58">
        <f>'TCS UT N414 R - 1'!B19+'TCS UT N414 L - 2'!B19</f>
        <v>0</v>
      </c>
      <c r="C19" s="58">
        <f>'TCS UT N414 R - 1'!C19+'TCS UT N414 L - 2'!C19</f>
        <v>0</v>
      </c>
      <c r="D19" s="4">
        <f t="shared" si="0"/>
        <v>0</v>
      </c>
      <c r="E19" s="58">
        <f>'TCS UT N414 R - 1'!E19+'TCS UT N414 L - 2'!E19</f>
        <v>0</v>
      </c>
      <c r="F19" s="59" t="str">
        <f>IFERROR(AVERAGE('TCS UT N414 R - 1'!F19,'TCS UT N414 L - 2'!F19),"")</f>
        <v/>
      </c>
      <c r="G19" s="59">
        <f>MAX('TCS UT N414 R - 1'!G19,'TCS UT N414 L - 2'!G19)</f>
        <v>0</v>
      </c>
      <c r="H19" s="60">
        <f>'TCS UT N414 R - 1'!H19+'TCS UT N414 L - 2'!H19</f>
        <v>0</v>
      </c>
      <c r="I19" s="4">
        <f>'TCS UT N414 R - 1'!I19+'TCS UT N414 L - 2'!I19</f>
        <v>0</v>
      </c>
      <c r="J19" s="4">
        <f>'TCS UT N414 R - 1'!J19+'TCS UT N414 L - 2'!J19</f>
        <v>0</v>
      </c>
      <c r="K19" s="58">
        <f>'TCS UT N414 R - 1'!K19+'TCS UT N414 L - 2'!K19</f>
        <v>0</v>
      </c>
      <c r="L19" s="58">
        <f>'TCS UT N414 R - 1'!L19+'TCS UT N414 L - 2'!L19</f>
        <v>0</v>
      </c>
      <c r="M19" s="61" t="str">
        <f>IF(H19=0,"",AVERAGE('TCS UT N414 R - 1'!M19,'TCS UT N414 L - 2'!M19))</f>
        <v/>
      </c>
      <c r="N19" s="62" t="str">
        <f>IFERROR(AVERAGE('TCS UT N414 R - 1'!N19,'TCS UT N414 L - 2'!N19),"")</f>
        <v/>
      </c>
      <c r="O19" s="63" t="str">
        <f>IFERROR(AVERAGE('TCS UT N414 R - 1'!O19,'TCS UT N414 L - 2'!O19),"")</f>
        <v/>
      </c>
      <c r="P19" s="8" t="str">
        <f>IFERROR(AVERAGE('TCS UT N414 R - 1'!P19,'TCS UT N414 L - 2'!P19),"")</f>
        <v/>
      </c>
      <c r="Q19" s="8" t="str">
        <f>IFERROR(AVERAGE('TCS UT N414 R - 1'!Q19,'TCS UT N414 L - 2'!Q19),"")</f>
        <v/>
      </c>
      <c r="R19" s="8" t="str">
        <f>IFERROR(AVERAGE('TCS UT N414 R - 1'!R19,'TCS UT N414 L - 2'!R19),"")</f>
        <v/>
      </c>
      <c r="S19" s="8" t="str">
        <f>IFERROR(AVERAGE('TCS UT N414 R - 1'!S19,'TCS UT N414 L - 2'!S19),"")</f>
        <v/>
      </c>
    </row>
    <row r="20" spans="1:19" x14ac:dyDescent="0.25">
      <c r="A20" s="3">
        <v>16</v>
      </c>
      <c r="B20" s="58">
        <f>'TCS UT N414 R - 1'!B20+'TCS UT N414 L - 2'!B20</f>
        <v>0</v>
      </c>
      <c r="C20" s="58">
        <f>'TCS UT N414 R - 1'!C20+'TCS UT N414 L - 2'!C20</f>
        <v>0</v>
      </c>
      <c r="D20" s="4">
        <f t="shared" si="0"/>
        <v>0</v>
      </c>
      <c r="E20" s="58">
        <f>'TCS UT N414 R - 1'!E20+'TCS UT N414 L - 2'!E20</f>
        <v>0</v>
      </c>
      <c r="F20" s="59" t="str">
        <f>IFERROR(AVERAGE('TCS UT N414 R - 1'!F20,'TCS UT N414 L - 2'!F20),"")</f>
        <v/>
      </c>
      <c r="G20" s="59">
        <f>MAX('TCS UT N414 R - 1'!G20,'TCS UT N414 L - 2'!G20)</f>
        <v>0</v>
      </c>
      <c r="H20" s="60">
        <f>'TCS UT N414 R - 1'!H20+'TCS UT N414 L - 2'!H20</f>
        <v>0</v>
      </c>
      <c r="I20" s="4">
        <f>'TCS UT N414 R - 1'!I20+'TCS UT N414 L - 2'!I20</f>
        <v>0</v>
      </c>
      <c r="J20" s="4">
        <f>'TCS UT N414 R - 1'!J20+'TCS UT N414 L - 2'!J20</f>
        <v>0</v>
      </c>
      <c r="K20" s="58">
        <f>'TCS UT N414 R - 1'!K20+'TCS UT N414 L - 2'!K20</f>
        <v>0</v>
      </c>
      <c r="L20" s="58">
        <f>'TCS UT N414 R - 1'!L20+'TCS UT N414 L - 2'!L20</f>
        <v>0</v>
      </c>
      <c r="M20" s="61" t="str">
        <f>IF(H20=0,"",AVERAGE('TCS UT N414 R - 1'!M20,'TCS UT N414 L - 2'!M20))</f>
        <v/>
      </c>
      <c r="N20" s="62" t="str">
        <f>IFERROR(AVERAGE('TCS UT N414 R - 1'!N20,'TCS UT N414 L - 2'!N20),"")</f>
        <v/>
      </c>
      <c r="O20" s="63" t="str">
        <f>IFERROR(AVERAGE('TCS UT N414 R - 1'!O20,'TCS UT N414 L - 2'!O20),"")</f>
        <v/>
      </c>
      <c r="P20" s="8" t="str">
        <f>IFERROR(AVERAGE('TCS UT N414 R - 1'!P20,'TCS UT N414 L - 2'!P20),"")</f>
        <v/>
      </c>
      <c r="Q20" s="8" t="str">
        <f>IFERROR(AVERAGE('TCS UT N414 R - 1'!Q20,'TCS UT N414 L - 2'!Q20),"")</f>
        <v/>
      </c>
      <c r="R20" s="8" t="str">
        <f>IFERROR(AVERAGE('TCS UT N414 R - 1'!R20,'TCS UT N414 L - 2'!R20),"")</f>
        <v/>
      </c>
      <c r="S20" s="8" t="str">
        <f>IFERROR(AVERAGE('TCS UT N414 R - 1'!S20,'TCS UT N414 L - 2'!S20),"")</f>
        <v/>
      </c>
    </row>
    <row r="21" spans="1:19" x14ac:dyDescent="0.25">
      <c r="A21" s="3">
        <v>17</v>
      </c>
      <c r="B21" s="58">
        <f>'TCS UT N414 R - 1'!B21+'TCS UT N414 L - 2'!B21</f>
        <v>0</v>
      </c>
      <c r="C21" s="58">
        <f>'TCS UT N414 R - 1'!C21+'TCS UT N414 L - 2'!C21</f>
        <v>0</v>
      </c>
      <c r="D21" s="4">
        <f t="shared" si="0"/>
        <v>0</v>
      </c>
      <c r="E21" s="58">
        <f>'TCS UT N414 R - 1'!E21+'TCS UT N414 L - 2'!E21</f>
        <v>0</v>
      </c>
      <c r="F21" s="59" t="str">
        <f>IFERROR(AVERAGE('TCS UT N414 R - 1'!F21,'TCS UT N414 L - 2'!F21),"")</f>
        <v/>
      </c>
      <c r="G21" s="59">
        <f>MAX('TCS UT N414 R - 1'!G21,'TCS UT N414 L - 2'!G21)</f>
        <v>0</v>
      </c>
      <c r="H21" s="60">
        <f>'TCS UT N414 R - 1'!H21+'TCS UT N414 L - 2'!H21</f>
        <v>0</v>
      </c>
      <c r="I21" s="4">
        <f>'TCS UT N414 R - 1'!I21+'TCS UT N414 L - 2'!I21</f>
        <v>0</v>
      </c>
      <c r="J21" s="4">
        <f>'TCS UT N414 R - 1'!J21+'TCS UT N414 L - 2'!J21</f>
        <v>0</v>
      </c>
      <c r="K21" s="58">
        <f>'TCS UT N414 R - 1'!K21+'TCS UT N414 L - 2'!K21</f>
        <v>0</v>
      </c>
      <c r="L21" s="58">
        <f>'TCS UT N414 R - 1'!L21+'TCS UT N414 L - 2'!L21</f>
        <v>0</v>
      </c>
      <c r="M21" s="61" t="str">
        <f>IF(H21=0,"",AVERAGE('TCS UT N414 R - 1'!M21,'TCS UT N414 L - 2'!M21))</f>
        <v/>
      </c>
      <c r="N21" s="62" t="str">
        <f>IFERROR(AVERAGE('TCS UT N414 R - 1'!N21,'TCS UT N414 L - 2'!N21),"")</f>
        <v/>
      </c>
      <c r="O21" s="63" t="str">
        <f>IFERROR(AVERAGE('TCS UT N414 R - 1'!O21,'TCS UT N414 L - 2'!O21),"")</f>
        <v/>
      </c>
      <c r="P21" s="8" t="str">
        <f>IFERROR(AVERAGE('TCS UT N414 R - 1'!P21,'TCS UT N414 L - 2'!P21),"")</f>
        <v/>
      </c>
      <c r="Q21" s="8" t="str">
        <f>IFERROR(AVERAGE('TCS UT N414 R - 1'!Q21,'TCS UT N414 L - 2'!Q21),"")</f>
        <v/>
      </c>
      <c r="R21" s="8" t="str">
        <f>IFERROR(AVERAGE('TCS UT N414 R - 1'!R21,'TCS UT N414 L - 2'!R21),"")</f>
        <v/>
      </c>
      <c r="S21" s="8" t="str">
        <f>IFERROR(AVERAGE('TCS UT N414 R - 1'!S21,'TCS UT N414 L - 2'!S21),"")</f>
        <v/>
      </c>
    </row>
    <row r="22" spans="1:19" x14ac:dyDescent="0.25">
      <c r="A22" s="3">
        <v>18</v>
      </c>
      <c r="B22" s="58">
        <f>'TCS UT N414 R - 1'!B22+'TCS UT N414 L - 2'!B22</f>
        <v>0</v>
      </c>
      <c r="C22" s="58">
        <f>'TCS UT N414 R - 1'!C22+'TCS UT N414 L - 2'!C22</f>
        <v>0</v>
      </c>
      <c r="D22" s="4">
        <f t="shared" si="0"/>
        <v>0</v>
      </c>
      <c r="E22" s="58">
        <f>'TCS UT N414 R - 1'!E22+'TCS UT N414 L - 2'!E22</f>
        <v>0</v>
      </c>
      <c r="F22" s="59" t="str">
        <f>IFERROR(AVERAGE('TCS UT N414 R - 1'!F22,'TCS UT N414 L - 2'!F22),"")</f>
        <v/>
      </c>
      <c r="G22" s="59">
        <f>MAX('TCS UT N414 R - 1'!G22,'TCS UT N414 L - 2'!G22)</f>
        <v>0</v>
      </c>
      <c r="H22" s="60">
        <f>'TCS UT N414 R - 1'!H22+'TCS UT N414 L - 2'!H22</f>
        <v>0</v>
      </c>
      <c r="I22" s="4">
        <f>'TCS UT N414 R - 1'!I22+'TCS UT N414 L - 2'!I22</f>
        <v>0</v>
      </c>
      <c r="J22" s="4">
        <f>'TCS UT N414 R - 1'!J22+'TCS UT N414 L - 2'!J22</f>
        <v>0</v>
      </c>
      <c r="K22" s="58">
        <f>'TCS UT N414 R - 1'!K22+'TCS UT N414 L - 2'!K22</f>
        <v>0</v>
      </c>
      <c r="L22" s="58">
        <f>'TCS UT N414 R - 1'!L22+'TCS UT N414 L - 2'!L22</f>
        <v>0</v>
      </c>
      <c r="M22" s="61" t="str">
        <f>IF(H22=0,"",AVERAGE('TCS UT N414 R - 1'!M22,'TCS UT N414 L - 2'!M22))</f>
        <v/>
      </c>
      <c r="N22" s="62" t="str">
        <f>IFERROR(AVERAGE('TCS UT N414 R - 1'!N22,'TCS UT N414 L - 2'!N22),"")</f>
        <v/>
      </c>
      <c r="O22" s="63" t="str">
        <f>IFERROR(AVERAGE('TCS UT N414 R - 1'!O22,'TCS UT N414 L - 2'!O22),"")</f>
        <v/>
      </c>
      <c r="P22" s="8" t="str">
        <f>IFERROR(AVERAGE('TCS UT N414 R - 1'!P22,'TCS UT N414 L - 2'!P22),"")</f>
        <v/>
      </c>
      <c r="Q22" s="8" t="str">
        <f>IFERROR(AVERAGE('TCS UT N414 R - 1'!Q22,'TCS UT N414 L - 2'!Q22),"")</f>
        <v/>
      </c>
      <c r="R22" s="8" t="str">
        <f>IFERROR(AVERAGE('TCS UT N414 R - 1'!R22,'TCS UT N414 L - 2'!R22),"")</f>
        <v/>
      </c>
      <c r="S22" s="8" t="str">
        <f>IFERROR(AVERAGE('TCS UT N414 R - 1'!S22,'TCS UT N414 L - 2'!S22),"")</f>
        <v/>
      </c>
    </row>
    <row r="23" spans="1:19" x14ac:dyDescent="0.25">
      <c r="A23" s="3">
        <v>19</v>
      </c>
      <c r="B23" s="58">
        <f>'TCS UT N414 R - 1'!B23+'TCS UT N414 L - 2'!B23</f>
        <v>0</v>
      </c>
      <c r="C23" s="58">
        <f>'TCS UT N414 R - 1'!C23+'TCS UT N414 L - 2'!C23</f>
        <v>0</v>
      </c>
      <c r="D23" s="4">
        <f t="shared" si="0"/>
        <v>0</v>
      </c>
      <c r="E23" s="58">
        <f>'TCS UT N414 R - 1'!E23+'TCS UT N414 L - 2'!E23</f>
        <v>0</v>
      </c>
      <c r="F23" s="59" t="str">
        <f>IFERROR(AVERAGE('TCS UT N414 R - 1'!F23,'TCS UT N414 L - 2'!F23),"")</f>
        <v/>
      </c>
      <c r="G23" s="59">
        <f>MAX('TCS UT N414 R - 1'!G23,'TCS UT N414 L - 2'!G23)</f>
        <v>0</v>
      </c>
      <c r="H23" s="60">
        <f>'TCS UT N414 R - 1'!H23+'TCS UT N414 L - 2'!H23</f>
        <v>0</v>
      </c>
      <c r="I23" s="4">
        <f>'TCS UT N414 R - 1'!I23+'TCS UT N414 L - 2'!I23</f>
        <v>0</v>
      </c>
      <c r="J23" s="4">
        <f>'TCS UT N414 R - 1'!J23+'TCS UT N414 L - 2'!J23</f>
        <v>0</v>
      </c>
      <c r="K23" s="58">
        <f>'TCS UT N414 R - 1'!K23+'TCS UT N414 L - 2'!K23</f>
        <v>0</v>
      </c>
      <c r="L23" s="58">
        <f>'TCS UT N414 R - 1'!L23+'TCS UT N414 L - 2'!L23</f>
        <v>0</v>
      </c>
      <c r="M23" s="61" t="str">
        <f>IF(H23=0,"",AVERAGE('TCS UT N414 R - 1'!M23,'TCS UT N414 L - 2'!M23))</f>
        <v/>
      </c>
      <c r="N23" s="62" t="str">
        <f>IFERROR(AVERAGE('TCS UT N414 R - 1'!N23,'TCS UT N414 L - 2'!N23),"")</f>
        <v/>
      </c>
      <c r="O23" s="63" t="str">
        <f>IFERROR(AVERAGE('TCS UT N414 R - 1'!O23,'TCS UT N414 L - 2'!O23),"")</f>
        <v/>
      </c>
      <c r="P23" s="8" t="str">
        <f>IFERROR(AVERAGE('TCS UT N414 R - 1'!P23,'TCS UT N414 L - 2'!P23),"")</f>
        <v/>
      </c>
      <c r="Q23" s="8" t="str">
        <f>IFERROR(AVERAGE('TCS UT N414 R - 1'!Q23,'TCS UT N414 L - 2'!Q23),"")</f>
        <v/>
      </c>
      <c r="R23" s="8" t="str">
        <f>IFERROR(AVERAGE('TCS UT N414 R - 1'!R23,'TCS UT N414 L - 2'!R23),"")</f>
        <v/>
      </c>
      <c r="S23" s="8" t="str">
        <f>IFERROR(AVERAGE('TCS UT N414 R - 1'!S23,'TCS UT N414 L - 2'!S23),"")</f>
        <v/>
      </c>
    </row>
    <row r="24" spans="1:19" x14ac:dyDescent="0.25">
      <c r="A24" s="3">
        <v>20</v>
      </c>
      <c r="B24" s="58">
        <f>'TCS UT N414 R - 1'!B24+'TCS UT N414 L - 2'!B24</f>
        <v>0</v>
      </c>
      <c r="C24" s="58">
        <f>'TCS UT N414 R - 1'!C24+'TCS UT N414 L - 2'!C24</f>
        <v>0</v>
      </c>
      <c r="D24" s="4">
        <f t="shared" si="0"/>
        <v>0</v>
      </c>
      <c r="E24" s="58">
        <f>'TCS UT N414 R - 1'!E24+'TCS UT N414 L - 2'!E24</f>
        <v>0</v>
      </c>
      <c r="F24" s="59" t="str">
        <f>IFERROR(AVERAGE('TCS UT N414 R - 1'!F24,'TCS UT N414 L - 2'!F24),"")</f>
        <v/>
      </c>
      <c r="G24" s="59">
        <f>MAX('TCS UT N414 R - 1'!G24,'TCS UT N414 L - 2'!G24)</f>
        <v>0</v>
      </c>
      <c r="H24" s="60">
        <f>'TCS UT N414 R - 1'!H24+'TCS UT N414 L - 2'!H24</f>
        <v>0</v>
      </c>
      <c r="I24" s="4">
        <f>'TCS UT N414 R - 1'!I24+'TCS UT N414 L - 2'!I24</f>
        <v>0</v>
      </c>
      <c r="J24" s="4">
        <f>'TCS UT N414 R - 1'!J24+'TCS UT N414 L - 2'!J24</f>
        <v>0</v>
      </c>
      <c r="K24" s="58">
        <f>'TCS UT N414 R - 1'!K24+'TCS UT N414 L - 2'!K24</f>
        <v>0</v>
      </c>
      <c r="L24" s="58">
        <f>'TCS UT N414 R - 1'!L24+'TCS UT N414 L - 2'!L24</f>
        <v>0</v>
      </c>
      <c r="M24" s="61" t="str">
        <f>IF(H24=0,"",AVERAGE('TCS UT N414 R - 1'!M24,'TCS UT N414 L - 2'!M24))</f>
        <v/>
      </c>
      <c r="N24" s="62" t="str">
        <f>IFERROR(AVERAGE('TCS UT N414 R - 1'!N24,'TCS UT N414 L - 2'!N24),"")</f>
        <v/>
      </c>
      <c r="O24" s="63" t="str">
        <f>IFERROR(AVERAGE('TCS UT N414 R - 1'!O24,'TCS UT N414 L - 2'!O24),"")</f>
        <v/>
      </c>
      <c r="P24" s="8" t="str">
        <f>IFERROR(AVERAGE('TCS UT N414 R - 1'!P24,'TCS UT N414 L - 2'!P24),"")</f>
        <v/>
      </c>
      <c r="Q24" s="8" t="str">
        <f>IFERROR(AVERAGE('TCS UT N414 R - 1'!Q24,'TCS UT N414 L - 2'!Q24),"")</f>
        <v/>
      </c>
      <c r="R24" s="8" t="str">
        <f>IFERROR(AVERAGE('TCS UT N414 R - 1'!R24,'TCS UT N414 L - 2'!R24),"")</f>
        <v/>
      </c>
      <c r="S24" s="8" t="str">
        <f>IFERROR(AVERAGE('TCS UT N414 R - 1'!S24,'TCS UT N414 L - 2'!S24),"")</f>
        <v/>
      </c>
    </row>
    <row r="25" spans="1:19" x14ac:dyDescent="0.25">
      <c r="A25" s="3">
        <v>21</v>
      </c>
      <c r="B25" s="58">
        <f>'TCS UT N414 R - 1'!B25+'TCS UT N414 L - 2'!B25</f>
        <v>0</v>
      </c>
      <c r="C25" s="58">
        <f>'TCS UT N414 R - 1'!C25+'TCS UT N414 L - 2'!C25</f>
        <v>0</v>
      </c>
      <c r="D25" s="4">
        <f t="shared" si="0"/>
        <v>0</v>
      </c>
      <c r="E25" s="58">
        <f>'TCS UT N414 R - 1'!E25+'TCS UT N414 L - 2'!E25</f>
        <v>0</v>
      </c>
      <c r="F25" s="59" t="str">
        <f>IFERROR(AVERAGE('TCS UT N414 R - 1'!F25,'TCS UT N414 L - 2'!F25),"")</f>
        <v/>
      </c>
      <c r="G25" s="59">
        <f>MAX('TCS UT N414 R - 1'!G25,'TCS UT N414 L - 2'!G25)</f>
        <v>0</v>
      </c>
      <c r="H25" s="60">
        <f>'TCS UT N414 R - 1'!H25+'TCS UT N414 L - 2'!H25</f>
        <v>0</v>
      </c>
      <c r="I25" s="4">
        <f>'TCS UT N414 R - 1'!I25+'TCS UT N414 L - 2'!I25</f>
        <v>0</v>
      </c>
      <c r="J25" s="4">
        <f>'TCS UT N414 R - 1'!J25+'TCS UT N414 L - 2'!J25</f>
        <v>0</v>
      </c>
      <c r="K25" s="58">
        <f>'TCS UT N414 R - 1'!K25+'TCS UT N414 L - 2'!K25</f>
        <v>0</v>
      </c>
      <c r="L25" s="58">
        <f>'TCS UT N414 R - 1'!L25+'TCS UT N414 L - 2'!L25</f>
        <v>0</v>
      </c>
      <c r="M25" s="61" t="str">
        <f>IF(H25=0,"",AVERAGE('TCS UT N414 R - 1'!M25,'TCS UT N414 L - 2'!M25))</f>
        <v/>
      </c>
      <c r="N25" s="62" t="str">
        <f>IFERROR(AVERAGE('TCS UT N414 R - 1'!N25,'TCS UT N414 L - 2'!N25),"")</f>
        <v/>
      </c>
      <c r="O25" s="63" t="str">
        <f>IFERROR(AVERAGE('TCS UT N414 R - 1'!O25,'TCS UT N414 L - 2'!O25),"")</f>
        <v/>
      </c>
      <c r="P25" s="8" t="str">
        <f>IFERROR(AVERAGE('TCS UT N414 R - 1'!P25,'TCS UT N414 L - 2'!P25),"")</f>
        <v/>
      </c>
      <c r="Q25" s="8" t="str">
        <f>IFERROR(AVERAGE('TCS UT N414 R - 1'!Q25,'TCS UT N414 L - 2'!Q25),"")</f>
        <v/>
      </c>
      <c r="R25" s="8" t="str">
        <f>IFERROR(AVERAGE('TCS UT N414 R - 1'!R25,'TCS UT N414 L - 2'!R25),"")</f>
        <v/>
      </c>
      <c r="S25" s="8" t="str">
        <f>IFERROR(AVERAGE('TCS UT N414 R - 1'!S25,'TCS UT N414 L - 2'!S25),"")</f>
        <v/>
      </c>
    </row>
    <row r="26" spans="1:19" x14ac:dyDescent="0.25">
      <c r="A26" s="3">
        <v>22</v>
      </c>
      <c r="B26" s="58">
        <f>'TCS UT N414 R - 1'!B26+'TCS UT N414 L - 2'!B26</f>
        <v>0</v>
      </c>
      <c r="C26" s="58">
        <f>'TCS UT N414 R - 1'!C26+'TCS UT N414 L - 2'!C26</f>
        <v>0</v>
      </c>
      <c r="D26" s="4">
        <f t="shared" si="0"/>
        <v>0</v>
      </c>
      <c r="E26" s="58">
        <f>'TCS UT N414 R - 1'!E26+'TCS UT N414 L - 2'!E26</f>
        <v>0</v>
      </c>
      <c r="F26" s="59" t="str">
        <f>IFERROR(AVERAGE('TCS UT N414 R - 1'!F26,'TCS UT N414 L - 2'!F26),"")</f>
        <v/>
      </c>
      <c r="G26" s="59">
        <f>MAX('TCS UT N414 R - 1'!G26,'TCS UT N414 L - 2'!G26)</f>
        <v>0</v>
      </c>
      <c r="H26" s="60">
        <f>'TCS UT N414 R - 1'!H26+'TCS UT N414 L - 2'!H26</f>
        <v>0</v>
      </c>
      <c r="I26" s="4">
        <f>'TCS UT N414 R - 1'!I26+'TCS UT N414 L - 2'!I26</f>
        <v>0</v>
      </c>
      <c r="J26" s="4">
        <f>'TCS UT N414 R - 1'!J26+'TCS UT N414 L - 2'!J26</f>
        <v>0</v>
      </c>
      <c r="K26" s="58">
        <f>'TCS UT N414 R - 1'!K26+'TCS UT N414 L - 2'!K26</f>
        <v>0</v>
      </c>
      <c r="L26" s="58">
        <f>'TCS UT N414 R - 1'!L26+'TCS UT N414 L - 2'!L26</f>
        <v>0</v>
      </c>
      <c r="M26" s="61" t="str">
        <f>IF(H26=0,"",AVERAGE('TCS UT N414 R - 1'!M26,'TCS UT N414 L - 2'!M26))</f>
        <v/>
      </c>
      <c r="N26" s="62" t="str">
        <f>IFERROR(AVERAGE('TCS UT N414 R - 1'!N26,'TCS UT N414 L - 2'!N26),"")</f>
        <v/>
      </c>
      <c r="O26" s="63" t="str">
        <f>IFERROR(AVERAGE('TCS UT N414 R - 1'!O26,'TCS UT N414 L - 2'!O26),"")</f>
        <v/>
      </c>
      <c r="P26" s="8" t="str">
        <f>IFERROR(AVERAGE('TCS UT N414 R - 1'!P26,'TCS UT N414 L - 2'!P26),"")</f>
        <v/>
      </c>
      <c r="Q26" s="8" t="str">
        <f>IFERROR(AVERAGE('TCS UT N414 R - 1'!Q26,'TCS UT N414 L - 2'!Q26),"")</f>
        <v/>
      </c>
      <c r="R26" s="8" t="str">
        <f>IFERROR(AVERAGE('TCS UT N414 R - 1'!R26,'TCS UT N414 L - 2'!R26),"")</f>
        <v/>
      </c>
      <c r="S26" s="8" t="str">
        <f>IFERROR(AVERAGE('TCS UT N414 R - 1'!S26,'TCS UT N414 L - 2'!S26),"")</f>
        <v/>
      </c>
    </row>
    <row r="27" spans="1:19" x14ac:dyDescent="0.25">
      <c r="A27" s="3">
        <v>23</v>
      </c>
      <c r="B27" s="58">
        <f>'TCS UT N414 R - 1'!B27+'TCS UT N414 L - 2'!B27</f>
        <v>0</v>
      </c>
      <c r="C27" s="58">
        <f>'TCS UT N414 R - 1'!C27+'TCS UT N414 L - 2'!C27</f>
        <v>0</v>
      </c>
      <c r="D27" s="4">
        <f t="shared" si="0"/>
        <v>0</v>
      </c>
      <c r="E27" s="58">
        <f>'TCS UT N414 R - 1'!E27+'TCS UT N414 L - 2'!E27</f>
        <v>0</v>
      </c>
      <c r="F27" s="59" t="str">
        <f>IFERROR(AVERAGE('TCS UT N414 R - 1'!F27,'TCS UT N414 L - 2'!F27),"")</f>
        <v/>
      </c>
      <c r="G27" s="59">
        <f>MAX('TCS UT N414 R - 1'!G27,'TCS UT N414 L - 2'!G27)</f>
        <v>0</v>
      </c>
      <c r="H27" s="60">
        <f>'TCS UT N414 R - 1'!H27+'TCS UT N414 L - 2'!H27</f>
        <v>0</v>
      </c>
      <c r="I27" s="4">
        <f>'TCS UT N414 R - 1'!I27+'TCS UT N414 L - 2'!I27</f>
        <v>0</v>
      </c>
      <c r="J27" s="4">
        <f>'TCS UT N414 R - 1'!J27+'TCS UT N414 L - 2'!J27</f>
        <v>0</v>
      </c>
      <c r="K27" s="58">
        <f>'TCS UT N414 R - 1'!K27+'TCS UT N414 L - 2'!K27</f>
        <v>0</v>
      </c>
      <c r="L27" s="58">
        <f>'TCS UT N414 R - 1'!L27+'TCS UT N414 L - 2'!L27</f>
        <v>0</v>
      </c>
      <c r="M27" s="61" t="str">
        <f>IF(H27=0,"",AVERAGE('TCS UT N414 R - 1'!M27,'TCS UT N414 L - 2'!M27))</f>
        <v/>
      </c>
      <c r="N27" s="62" t="str">
        <f>IFERROR(AVERAGE('TCS UT N414 R - 1'!N27,'TCS UT N414 L - 2'!N27),"")</f>
        <v/>
      </c>
      <c r="O27" s="63" t="str">
        <f>IFERROR(AVERAGE('TCS UT N414 R - 1'!O27,'TCS UT N414 L - 2'!O27),"")</f>
        <v/>
      </c>
      <c r="P27" s="8" t="str">
        <f>IFERROR(AVERAGE('TCS UT N414 R - 1'!P27,'TCS UT N414 L - 2'!P27),"")</f>
        <v/>
      </c>
      <c r="Q27" s="8" t="str">
        <f>IFERROR(AVERAGE('TCS UT N414 R - 1'!Q27,'TCS UT N414 L - 2'!Q27),"")</f>
        <v/>
      </c>
      <c r="R27" s="8" t="str">
        <f>IFERROR(AVERAGE('TCS UT N414 R - 1'!R27,'TCS UT N414 L - 2'!R27),"")</f>
        <v/>
      </c>
      <c r="S27" s="8" t="str">
        <f>IFERROR(AVERAGE('TCS UT N414 R - 1'!S27,'TCS UT N414 L - 2'!S27),"")</f>
        <v/>
      </c>
    </row>
    <row r="28" spans="1:19" x14ac:dyDescent="0.25">
      <c r="A28" s="3">
        <v>24</v>
      </c>
      <c r="B28" s="58">
        <f>'TCS UT N414 R - 1'!B28+'TCS UT N414 L - 2'!B28</f>
        <v>0</v>
      </c>
      <c r="C28" s="58">
        <f>'TCS UT N414 R - 1'!C28+'TCS UT N414 L - 2'!C28</f>
        <v>0</v>
      </c>
      <c r="D28" s="4">
        <f t="shared" si="0"/>
        <v>0</v>
      </c>
      <c r="E28" s="58">
        <f>'TCS UT N414 R - 1'!E28+'TCS UT N414 L - 2'!E28</f>
        <v>0</v>
      </c>
      <c r="F28" s="59" t="str">
        <f>IFERROR(AVERAGE('TCS UT N414 R - 1'!F28,'TCS UT N414 L - 2'!F28),"")</f>
        <v/>
      </c>
      <c r="G28" s="59">
        <f>MAX('TCS UT N414 R - 1'!G28,'TCS UT N414 L - 2'!G28)</f>
        <v>0</v>
      </c>
      <c r="H28" s="60">
        <f>'TCS UT N414 R - 1'!H28+'TCS UT N414 L - 2'!H28</f>
        <v>0</v>
      </c>
      <c r="I28" s="4">
        <f>'TCS UT N414 R - 1'!I28+'TCS UT N414 L - 2'!I28</f>
        <v>0</v>
      </c>
      <c r="J28" s="4">
        <f>'TCS UT N414 R - 1'!J28+'TCS UT N414 L - 2'!J28</f>
        <v>0</v>
      </c>
      <c r="K28" s="58">
        <f>'TCS UT N414 R - 1'!K28+'TCS UT N414 L - 2'!K28</f>
        <v>0</v>
      </c>
      <c r="L28" s="58">
        <f>'TCS UT N414 R - 1'!L28+'TCS UT N414 L - 2'!L28</f>
        <v>0</v>
      </c>
      <c r="M28" s="61" t="str">
        <f>IF(H28=0,"",AVERAGE('TCS UT N414 R - 1'!M28,'TCS UT N414 L - 2'!M28))</f>
        <v/>
      </c>
      <c r="N28" s="62" t="str">
        <f>IFERROR(AVERAGE('TCS UT N414 R - 1'!N28,'TCS UT N414 L - 2'!N28),"")</f>
        <v/>
      </c>
      <c r="O28" s="63" t="str">
        <f>IFERROR(AVERAGE('TCS UT N414 R - 1'!O28,'TCS UT N414 L - 2'!O28),"")</f>
        <v/>
      </c>
      <c r="P28" s="8" t="str">
        <f>IFERROR(AVERAGE('TCS UT N414 R - 1'!P28,'TCS UT N414 L - 2'!P28),"")</f>
        <v/>
      </c>
      <c r="Q28" s="8" t="str">
        <f>IFERROR(AVERAGE('TCS UT N414 R - 1'!Q28,'TCS UT N414 L - 2'!Q28),"")</f>
        <v/>
      </c>
      <c r="R28" s="8" t="str">
        <f>IFERROR(AVERAGE('TCS UT N414 R - 1'!R28,'TCS UT N414 L - 2'!R28),"")</f>
        <v/>
      </c>
      <c r="S28" s="8" t="str">
        <f>IFERROR(AVERAGE('TCS UT N414 R - 1'!S28,'TCS UT N414 L - 2'!S28),"")</f>
        <v/>
      </c>
    </row>
    <row r="29" spans="1:19" x14ac:dyDescent="0.25">
      <c r="A29" s="3">
        <v>25</v>
      </c>
      <c r="B29" s="58">
        <f>'TCS UT N414 R - 1'!B29+'TCS UT N414 L - 2'!B29</f>
        <v>0</v>
      </c>
      <c r="C29" s="58">
        <f>'TCS UT N414 R - 1'!C29+'TCS UT N414 L - 2'!C29</f>
        <v>0</v>
      </c>
      <c r="D29" s="4">
        <f t="shared" si="0"/>
        <v>0</v>
      </c>
      <c r="E29" s="58">
        <f>'TCS UT N414 R - 1'!E29+'TCS UT N414 L - 2'!E29</f>
        <v>0</v>
      </c>
      <c r="F29" s="59" t="str">
        <f>IFERROR(AVERAGE('TCS UT N414 R - 1'!F29,'TCS UT N414 L - 2'!F29),"")</f>
        <v/>
      </c>
      <c r="G29" s="59">
        <f>MAX('TCS UT N414 R - 1'!G29,'TCS UT N414 L - 2'!G29)</f>
        <v>0</v>
      </c>
      <c r="H29" s="60">
        <f>'TCS UT N414 R - 1'!H29+'TCS UT N414 L - 2'!H29</f>
        <v>0</v>
      </c>
      <c r="I29" s="4">
        <f>'TCS UT N414 R - 1'!I29+'TCS UT N414 L - 2'!I29</f>
        <v>0</v>
      </c>
      <c r="J29" s="4">
        <f>'TCS UT N414 R - 1'!J29+'TCS UT N414 L - 2'!J29</f>
        <v>0</v>
      </c>
      <c r="K29" s="58">
        <f>'TCS UT N414 R - 1'!K29+'TCS UT N414 L - 2'!K29</f>
        <v>0</v>
      </c>
      <c r="L29" s="58">
        <f>'TCS UT N414 R - 1'!L29+'TCS UT N414 L - 2'!L29</f>
        <v>0</v>
      </c>
      <c r="M29" s="61" t="str">
        <f>IF(H29=0,"",AVERAGE('TCS UT N414 R - 1'!M29,'TCS UT N414 L - 2'!M29))</f>
        <v/>
      </c>
      <c r="N29" s="62" t="str">
        <f>IFERROR(AVERAGE('TCS UT N414 R - 1'!N29,'TCS UT N414 L - 2'!N29),"")</f>
        <v/>
      </c>
      <c r="O29" s="63" t="str">
        <f>IFERROR(AVERAGE('TCS UT N414 R - 1'!O29,'TCS UT N414 L - 2'!O29),"")</f>
        <v/>
      </c>
      <c r="P29" s="8" t="str">
        <f>IFERROR(AVERAGE('TCS UT N414 R - 1'!P29,'TCS UT N414 L - 2'!P29),"")</f>
        <v/>
      </c>
      <c r="Q29" s="8" t="str">
        <f>IFERROR(AVERAGE('TCS UT N414 R - 1'!Q29,'TCS UT N414 L - 2'!Q29),"")</f>
        <v/>
      </c>
      <c r="R29" s="8" t="str">
        <f>IFERROR(AVERAGE('TCS UT N414 R - 1'!R29,'TCS UT N414 L - 2'!R29),"")</f>
        <v/>
      </c>
      <c r="S29" s="8" t="str">
        <f>IFERROR(AVERAGE('TCS UT N414 R - 1'!S29,'TCS UT N414 L - 2'!S29),"")</f>
        <v/>
      </c>
    </row>
    <row r="30" spans="1:19" x14ac:dyDescent="0.25">
      <c r="A30" s="3">
        <v>26</v>
      </c>
      <c r="B30" s="58">
        <f>'TCS UT N414 R - 1'!B30+'TCS UT N414 L - 2'!B30</f>
        <v>0</v>
      </c>
      <c r="C30" s="58">
        <f>'TCS UT N414 R - 1'!C30+'TCS UT N414 L - 2'!C30</f>
        <v>0</v>
      </c>
      <c r="D30" s="4">
        <f t="shared" si="0"/>
        <v>0</v>
      </c>
      <c r="E30" s="58">
        <f>'TCS UT N414 R - 1'!E30+'TCS UT N414 L - 2'!E30</f>
        <v>0</v>
      </c>
      <c r="F30" s="59" t="str">
        <f>IFERROR(AVERAGE('TCS UT N414 R - 1'!F30,'TCS UT N414 L - 2'!F30),"")</f>
        <v/>
      </c>
      <c r="G30" s="59">
        <f>MAX('TCS UT N414 R - 1'!G30,'TCS UT N414 L - 2'!G30)</f>
        <v>0</v>
      </c>
      <c r="H30" s="60">
        <f>'TCS UT N414 R - 1'!H30+'TCS UT N414 L - 2'!H30</f>
        <v>0</v>
      </c>
      <c r="I30" s="4">
        <f>'TCS UT N414 R - 1'!I30+'TCS UT N414 L - 2'!I30</f>
        <v>0</v>
      </c>
      <c r="J30" s="4">
        <f>'TCS UT N414 R - 1'!J30+'TCS UT N414 L - 2'!J30</f>
        <v>0</v>
      </c>
      <c r="K30" s="58">
        <f>'TCS UT N414 R - 1'!K30+'TCS UT N414 L - 2'!K30</f>
        <v>0</v>
      </c>
      <c r="L30" s="58">
        <f>'TCS UT N414 R - 1'!L30+'TCS UT N414 L - 2'!L30</f>
        <v>0</v>
      </c>
      <c r="M30" s="61" t="str">
        <f>IF(H30=0,"",AVERAGE('TCS UT N414 R - 1'!M30,'TCS UT N414 L - 2'!M30))</f>
        <v/>
      </c>
      <c r="N30" s="62" t="str">
        <f>IFERROR(AVERAGE('TCS UT N414 R - 1'!N30,'TCS UT N414 L - 2'!N30),"")</f>
        <v/>
      </c>
      <c r="O30" s="63" t="str">
        <f>IFERROR(AVERAGE('TCS UT N414 R - 1'!O30,'TCS UT N414 L - 2'!O30),"")</f>
        <v/>
      </c>
      <c r="P30" s="8" t="str">
        <f>IFERROR(AVERAGE('TCS UT N414 R - 1'!P30,'TCS UT N414 L - 2'!P30),"")</f>
        <v/>
      </c>
      <c r="Q30" s="8" t="str">
        <f>IFERROR(AVERAGE('TCS UT N414 R - 1'!Q30,'TCS UT N414 L - 2'!Q30),"")</f>
        <v/>
      </c>
      <c r="R30" s="8" t="str">
        <f>IFERROR(AVERAGE('TCS UT N414 R - 1'!R30,'TCS UT N414 L - 2'!R30),"")</f>
        <v/>
      </c>
      <c r="S30" s="8" t="str">
        <f>IFERROR(AVERAGE('TCS UT N414 R - 1'!S30,'TCS UT N414 L - 2'!S30),"")</f>
        <v/>
      </c>
    </row>
    <row r="31" spans="1:19" x14ac:dyDescent="0.25">
      <c r="A31" s="3">
        <v>27</v>
      </c>
      <c r="B31" s="58">
        <f>'TCS UT N414 R - 1'!B31+'TCS UT N414 L - 2'!B31</f>
        <v>0</v>
      </c>
      <c r="C31" s="58">
        <f>'TCS UT N414 R - 1'!C31+'TCS UT N414 L - 2'!C31</f>
        <v>0</v>
      </c>
      <c r="D31" s="4">
        <f t="shared" si="0"/>
        <v>0</v>
      </c>
      <c r="E31" s="58">
        <f>'TCS UT N414 R - 1'!E31+'TCS UT N414 L - 2'!E31</f>
        <v>0</v>
      </c>
      <c r="F31" s="59" t="str">
        <f>IFERROR(AVERAGE('TCS UT N414 R - 1'!F31,'TCS UT N414 L - 2'!F31),"")</f>
        <v/>
      </c>
      <c r="G31" s="59">
        <f>MAX('TCS UT N414 R - 1'!G31,'TCS UT N414 L - 2'!G31)</f>
        <v>0</v>
      </c>
      <c r="H31" s="60">
        <f>'TCS UT N414 R - 1'!H31+'TCS UT N414 L - 2'!H31</f>
        <v>0</v>
      </c>
      <c r="I31" s="4">
        <f>'TCS UT N414 R - 1'!I31+'TCS UT N414 L - 2'!I31</f>
        <v>0</v>
      </c>
      <c r="J31" s="4">
        <f>'TCS UT N414 R - 1'!J31+'TCS UT N414 L - 2'!J31</f>
        <v>0</v>
      </c>
      <c r="K31" s="58">
        <f>'TCS UT N414 R - 1'!K31+'TCS UT N414 L - 2'!K31</f>
        <v>0</v>
      </c>
      <c r="L31" s="58">
        <f>'TCS UT N414 R - 1'!L31+'TCS UT N414 L - 2'!L31</f>
        <v>0</v>
      </c>
      <c r="M31" s="61" t="str">
        <f>IF(H31=0,"",AVERAGE('TCS UT N414 R - 1'!M31,'TCS UT N414 L - 2'!M31))</f>
        <v/>
      </c>
      <c r="N31" s="62" t="str">
        <f>IFERROR(AVERAGE('TCS UT N414 R - 1'!N31,'TCS UT N414 L - 2'!N31),"")</f>
        <v/>
      </c>
      <c r="O31" s="63" t="str">
        <f>IFERROR(AVERAGE('TCS UT N414 R - 1'!O31,'TCS UT N414 L - 2'!O31),"")</f>
        <v/>
      </c>
      <c r="P31" s="8" t="str">
        <f>IFERROR(AVERAGE('TCS UT N414 R - 1'!P31,'TCS UT N414 L - 2'!P31),"")</f>
        <v/>
      </c>
      <c r="Q31" s="8" t="str">
        <f>IFERROR(AVERAGE('TCS UT N414 R - 1'!Q31,'TCS UT N414 L - 2'!Q31),"")</f>
        <v/>
      </c>
      <c r="R31" s="8" t="str">
        <f>IFERROR(AVERAGE('TCS UT N414 R - 1'!R31,'TCS UT N414 L - 2'!R31),"")</f>
        <v/>
      </c>
      <c r="S31" s="8" t="str">
        <f>IFERROR(AVERAGE('TCS UT N414 R - 1'!S31,'TCS UT N414 L - 2'!S31),"")</f>
        <v/>
      </c>
    </row>
    <row r="32" spans="1:19" x14ac:dyDescent="0.25">
      <c r="A32" s="3">
        <v>28</v>
      </c>
      <c r="B32" s="58">
        <f>'TCS UT N414 R - 1'!B32+'TCS UT N414 L - 2'!B32</f>
        <v>0</v>
      </c>
      <c r="C32" s="58">
        <f>'TCS UT N414 R - 1'!C32+'TCS UT N414 L - 2'!C32</f>
        <v>0</v>
      </c>
      <c r="D32" s="4">
        <f t="shared" si="0"/>
        <v>0</v>
      </c>
      <c r="E32" s="58">
        <f>'TCS UT N414 R - 1'!E32+'TCS UT N414 L - 2'!E32</f>
        <v>0</v>
      </c>
      <c r="F32" s="59" t="str">
        <f>IFERROR(AVERAGE('TCS UT N414 R - 1'!F32,'TCS UT N414 L - 2'!F32),"")</f>
        <v/>
      </c>
      <c r="G32" s="59">
        <f>MAX('TCS UT N414 R - 1'!G32,'TCS UT N414 L - 2'!G32)</f>
        <v>0</v>
      </c>
      <c r="H32" s="60">
        <f>'TCS UT N414 R - 1'!H32+'TCS UT N414 L - 2'!H32</f>
        <v>0</v>
      </c>
      <c r="I32" s="4">
        <f>'TCS UT N414 R - 1'!I32+'TCS UT N414 L - 2'!I32</f>
        <v>0</v>
      </c>
      <c r="J32" s="4">
        <f>'TCS UT N414 R - 1'!J32+'TCS UT N414 L - 2'!J32</f>
        <v>0</v>
      </c>
      <c r="K32" s="58">
        <f>'TCS UT N414 R - 1'!K32+'TCS UT N414 L - 2'!K32</f>
        <v>0</v>
      </c>
      <c r="L32" s="58">
        <f>'TCS UT N414 R - 1'!L32+'TCS UT N414 L - 2'!L32</f>
        <v>0</v>
      </c>
      <c r="M32" s="61" t="str">
        <f>IF(H32=0,"",AVERAGE('TCS UT N414 R - 1'!M32,'TCS UT N414 L - 2'!M32))</f>
        <v/>
      </c>
      <c r="N32" s="62" t="str">
        <f>IFERROR(AVERAGE('TCS UT N414 R - 1'!N32,'TCS UT N414 L - 2'!N32),"")</f>
        <v/>
      </c>
      <c r="O32" s="63" t="str">
        <f>IFERROR(AVERAGE('TCS UT N414 R - 1'!O32,'TCS UT N414 L - 2'!O32),"")</f>
        <v/>
      </c>
      <c r="P32" s="8" t="str">
        <f>IFERROR(AVERAGE('TCS UT N414 R - 1'!P32,'TCS UT N414 L - 2'!P32),"")</f>
        <v/>
      </c>
      <c r="Q32" s="8" t="str">
        <f>IFERROR(AVERAGE('TCS UT N414 R - 1'!Q32,'TCS UT N414 L - 2'!Q32),"")</f>
        <v/>
      </c>
      <c r="R32" s="8" t="str">
        <f>IFERROR(AVERAGE('TCS UT N414 R - 1'!R32,'TCS UT N414 L - 2'!R32),"")</f>
        <v/>
      </c>
      <c r="S32" s="8" t="str">
        <f>IFERROR(AVERAGE('TCS UT N414 R - 1'!S32,'TCS UT N414 L - 2'!S32),"")</f>
        <v/>
      </c>
    </row>
    <row r="33" spans="1:19" x14ac:dyDescent="0.25">
      <c r="A33" s="3">
        <v>29</v>
      </c>
      <c r="B33" s="58">
        <f>'TCS UT N414 R - 1'!B33+'TCS UT N414 L - 2'!B33</f>
        <v>0</v>
      </c>
      <c r="C33" s="58">
        <f>'TCS UT N414 R - 1'!C33+'TCS UT N414 L - 2'!C33</f>
        <v>0</v>
      </c>
      <c r="D33" s="4">
        <f t="shared" si="0"/>
        <v>0</v>
      </c>
      <c r="E33" s="58">
        <f>'TCS UT N414 R - 1'!E33+'TCS UT N414 L - 2'!E33</f>
        <v>0</v>
      </c>
      <c r="F33" s="59" t="str">
        <f>IFERROR(AVERAGE('TCS UT N414 R - 1'!F33,'TCS UT N414 L - 2'!F33),"")</f>
        <v/>
      </c>
      <c r="G33" s="59">
        <f>MAX('TCS UT N414 R - 1'!G33,'TCS UT N414 L - 2'!G33)</f>
        <v>0</v>
      </c>
      <c r="H33" s="60">
        <f>'TCS UT N414 R - 1'!H33+'TCS UT N414 L - 2'!H33</f>
        <v>0</v>
      </c>
      <c r="I33" s="4">
        <f>'TCS UT N414 R - 1'!I33+'TCS UT N414 L - 2'!I33</f>
        <v>0</v>
      </c>
      <c r="J33" s="4">
        <f>'TCS UT N414 R - 1'!J33+'TCS UT N414 L - 2'!J33</f>
        <v>0</v>
      </c>
      <c r="K33" s="58">
        <f>'TCS UT N414 R - 1'!K33+'TCS UT N414 L - 2'!K33</f>
        <v>0</v>
      </c>
      <c r="L33" s="58">
        <f>'TCS UT N414 R - 1'!L33+'TCS UT N414 L - 2'!L33</f>
        <v>0</v>
      </c>
      <c r="M33" s="61" t="str">
        <f>IF(H33=0,"",AVERAGE('TCS UT N414 R - 1'!M33,'TCS UT N414 L - 2'!M33))</f>
        <v/>
      </c>
      <c r="N33" s="62" t="str">
        <f>IFERROR(AVERAGE('TCS UT N414 R - 1'!N33,'TCS UT N414 L - 2'!N33),"")</f>
        <v/>
      </c>
      <c r="O33" s="63" t="str">
        <f>IFERROR(AVERAGE('TCS UT N414 R - 1'!O33,'TCS UT N414 L - 2'!O33),"")</f>
        <v/>
      </c>
      <c r="P33" s="8" t="str">
        <f>IFERROR(AVERAGE('TCS UT N414 R - 1'!P33,'TCS UT N414 L - 2'!P33),"")</f>
        <v/>
      </c>
      <c r="Q33" s="8" t="str">
        <f>IFERROR(AVERAGE('TCS UT N414 R - 1'!Q33,'TCS UT N414 L - 2'!Q33),"")</f>
        <v/>
      </c>
      <c r="R33" s="8" t="str">
        <f>IFERROR(AVERAGE('TCS UT N414 R - 1'!R33,'TCS UT N414 L - 2'!R33),"")</f>
        <v/>
      </c>
      <c r="S33" s="8" t="str">
        <f>IFERROR(AVERAGE('TCS UT N414 R - 1'!S33,'TCS UT N414 L - 2'!S33),"")</f>
        <v/>
      </c>
    </row>
    <row r="34" spans="1:19" x14ac:dyDescent="0.25">
      <c r="A34" s="3">
        <v>30</v>
      </c>
      <c r="B34" s="58">
        <f>'TCS UT N414 R - 1'!B34+'TCS UT N414 L - 2'!B34</f>
        <v>0</v>
      </c>
      <c r="C34" s="58">
        <f>'TCS UT N414 R - 1'!C34+'TCS UT N414 L - 2'!C34</f>
        <v>0</v>
      </c>
      <c r="D34" s="4">
        <f t="shared" ref="D34" si="1">MAX(B34:C34)</f>
        <v>0</v>
      </c>
      <c r="E34" s="58">
        <f>'TCS UT N414 R - 1'!E34+'TCS UT N414 L - 2'!E34</f>
        <v>0</v>
      </c>
      <c r="F34" s="59" t="str">
        <f>IFERROR(AVERAGE('TCS UT N414 R - 1'!F34,'TCS UT N414 L - 2'!F34),"")</f>
        <v/>
      </c>
      <c r="G34" s="59">
        <f>MAX('TCS UT N414 R - 1'!G34,'TCS UT N414 L - 2'!G34)</f>
        <v>0</v>
      </c>
      <c r="H34" s="60">
        <f>'TCS UT N414 R - 1'!H34+'TCS UT N414 L - 2'!H34</f>
        <v>0</v>
      </c>
      <c r="I34" s="4">
        <f>'TCS UT N414 R - 1'!I34+'TCS UT N414 L - 2'!I34</f>
        <v>0</v>
      </c>
      <c r="J34" s="4">
        <f>'TCS UT N414 R - 1'!J34+'TCS UT N414 L - 2'!J34</f>
        <v>0</v>
      </c>
      <c r="K34" s="58">
        <f>'TCS UT N414 R - 1'!K34+'TCS UT N414 L - 2'!K34</f>
        <v>0</v>
      </c>
      <c r="L34" s="58">
        <f>'TCS UT N414 R - 1'!L34+'TCS UT N414 L - 2'!L34</f>
        <v>0</v>
      </c>
      <c r="M34" s="61" t="str">
        <f>IF(H34=0,"",AVERAGE('TCS UT N414 R - 1'!M34,'TCS UT N414 L - 2'!M34))</f>
        <v/>
      </c>
      <c r="N34" s="62" t="str">
        <f>IFERROR(AVERAGE('TCS UT N414 R - 1'!N34,'TCS UT N414 L - 2'!N34),"")</f>
        <v/>
      </c>
      <c r="O34" s="63" t="str">
        <f>IFERROR(AVERAGE('TCS UT N414 R - 1'!O34,'TCS UT N414 L - 2'!O34),"")</f>
        <v/>
      </c>
      <c r="P34" s="8" t="str">
        <f>IFERROR(AVERAGE('TCS UT N414 R - 1'!P34,'TCS UT N414 L - 2'!P34),"")</f>
        <v/>
      </c>
      <c r="Q34" s="8" t="str">
        <f>IFERROR(AVERAGE('TCS UT N414 R - 1'!Q34,'TCS UT N414 L - 2'!Q34),"")</f>
        <v/>
      </c>
      <c r="R34" s="8" t="str">
        <f>IFERROR(AVERAGE('TCS UT N414 R - 1'!R34,'TCS UT N414 L - 2'!R34),"")</f>
        <v/>
      </c>
      <c r="S34" s="8" t="str">
        <f>IFERROR(AVERAGE('TCS UT N414 R - 1'!S34,'TCS UT N414 L - 2'!S34),"")</f>
        <v/>
      </c>
    </row>
    <row r="35" spans="1:19" ht="15.75" thickBot="1" x14ac:dyDescent="0.3">
      <c r="A35" s="111">
        <v>31</v>
      </c>
      <c r="B35" s="112">
        <f>'TCS UT N414 R - 1'!B35+'TCS UT N414 L - 2'!B35</f>
        <v>0</v>
      </c>
      <c r="C35" s="112">
        <f>'TCS UT N414 R - 1'!C35+'TCS UT N414 L - 2'!C35</f>
        <v>0</v>
      </c>
      <c r="D35" s="104">
        <f t="shared" ref="D35" si="2">MAX(B35:C35)</f>
        <v>0</v>
      </c>
      <c r="E35" s="112">
        <f>'TCS UT N414 R - 1'!E35+'TCS UT N414 L - 2'!E35</f>
        <v>0</v>
      </c>
      <c r="F35" s="113" t="str">
        <f>IFERROR(AVERAGE('TCS UT N414 R - 1'!F35,'TCS UT N414 L - 2'!F35),"")</f>
        <v/>
      </c>
      <c r="G35" s="113">
        <f>MAX('TCS UT N414 R - 1'!G35,'TCS UT N414 L - 2'!G35)</f>
        <v>0</v>
      </c>
      <c r="H35" s="114">
        <f>'TCS UT N414 R - 1'!H35+'TCS UT N414 L - 2'!H35</f>
        <v>0</v>
      </c>
      <c r="I35" s="104">
        <f>'TCS UT N414 R - 1'!I35+'TCS UT N414 L - 2'!I35</f>
        <v>0</v>
      </c>
      <c r="J35" s="104">
        <f>'TCS UT N414 R - 1'!J35+'TCS UT N414 L - 2'!J35</f>
        <v>0</v>
      </c>
      <c r="K35" s="112">
        <f>'TCS UT N414 R - 1'!K35+'TCS UT N414 L - 2'!K35</f>
        <v>0</v>
      </c>
      <c r="L35" s="112">
        <f>'TCS UT N414 R - 1'!L35+'TCS UT N414 L - 2'!L35</f>
        <v>0</v>
      </c>
      <c r="M35" s="115" t="str">
        <f>IF(H35=0,"",AVERAGE('TCS UT N414 R - 1'!M35,'TCS UT N414 L - 2'!M35))</f>
        <v/>
      </c>
      <c r="N35" s="116" t="str">
        <f>IFERROR(AVERAGE('TCS UT N414 R - 1'!N35,'TCS UT N414 L - 2'!N35),"")</f>
        <v/>
      </c>
      <c r="O35" s="95" t="str">
        <f>IFERROR(AVERAGE('TCS UT N414 R - 1'!O35,'TCS UT N414 L - 2'!O35),"")</f>
        <v/>
      </c>
      <c r="P35" s="91" t="str">
        <f>IFERROR(AVERAGE('TCS UT N414 R - 1'!P35,'TCS UT N414 L - 2'!P35),"")</f>
        <v/>
      </c>
      <c r="Q35" s="91" t="str">
        <f>IFERROR(AVERAGE('TCS UT N414 R - 1'!Q35,'TCS UT N414 L - 2'!Q35),"")</f>
        <v/>
      </c>
      <c r="R35" s="91" t="str">
        <f>IFERROR(AVERAGE('TCS UT N414 R - 1'!R35,'TCS UT N414 L - 2'!R35),"")</f>
        <v/>
      </c>
      <c r="S35" s="91" t="str">
        <f>IFERROR(AVERAGE('TCS UT N414 R - 1'!S35,'TCS UT N414 L - 2'!S35),"")</f>
        <v/>
      </c>
    </row>
    <row r="36" spans="1:19" x14ac:dyDescent="0.25">
      <c r="A36" s="110" t="s">
        <v>18</v>
      </c>
      <c r="B36" s="89">
        <f>SUM(B5:B35)</f>
        <v>0</v>
      </c>
      <c r="C36" s="89">
        <f>SUM(C5:C35)</f>
        <v>0</v>
      </c>
      <c r="D36" s="89">
        <f>SUM(D5:D35)</f>
        <v>0</v>
      </c>
      <c r="E36" s="89">
        <f>SUM(E5:E35)</f>
        <v>0</v>
      </c>
      <c r="F36" s="89"/>
      <c r="G36" s="89"/>
      <c r="H36" s="89">
        <f>SUM(H5:H35)</f>
        <v>0</v>
      </c>
      <c r="I36" s="89">
        <f>SUM(I5:I35)</f>
        <v>0</v>
      </c>
      <c r="J36" s="89">
        <f>SUM(J5:J35)</f>
        <v>0</v>
      </c>
      <c r="K36" s="89">
        <f>SUM(K5:K35)</f>
        <v>0</v>
      </c>
      <c r="L36" s="89">
        <f>SUM(L5:L35)</f>
        <v>0</v>
      </c>
      <c r="M36" s="92" t="e">
        <f>AVERAGE(M5:M35)</f>
        <v>#DIV/0!</v>
      </c>
      <c r="N36" s="92" t="e">
        <f>AVERAGE(N5:N35)</f>
        <v>#DIV/0!</v>
      </c>
      <c r="O36" s="71" t="e">
        <f>AVERAGE(O5:O35)</f>
        <v>#DIV/0!</v>
      </c>
      <c r="P36" s="89"/>
      <c r="Q36" s="89"/>
      <c r="R36" s="89"/>
      <c r="S36" s="89"/>
    </row>
    <row r="37" spans="1:19" x14ac:dyDescent="0.25">
      <c r="A37" s="13" t="s">
        <v>19</v>
      </c>
      <c r="B37" s="21"/>
      <c r="C37" s="19"/>
      <c r="D37" s="19"/>
      <c r="E37" s="19"/>
      <c r="F37" s="15" t="e">
        <f>AVERAGE(F5:F35)</f>
        <v>#DIV/0!</v>
      </c>
      <c r="G37" s="19"/>
      <c r="H37" s="19"/>
      <c r="I37" s="19"/>
      <c r="J37" s="19"/>
      <c r="K37" s="19"/>
      <c r="L37" s="19"/>
      <c r="M37" s="19"/>
      <c r="N37" s="19"/>
      <c r="O37" s="57"/>
      <c r="P37" s="16" t="e">
        <f>AVERAGE(P5:P35)</f>
        <v>#DIV/0!</v>
      </c>
      <c r="Q37" s="16" t="e">
        <f>AVERAGE(Q5:Q35)</f>
        <v>#DIV/0!</v>
      </c>
      <c r="R37" s="16" t="e">
        <f>AVERAGE(R5:R35)</f>
        <v>#DIV/0!</v>
      </c>
      <c r="S37" s="16" t="e">
        <f>AVERAGE(S5:S35)</f>
        <v>#DIV/0!</v>
      </c>
    </row>
    <row r="38" spans="1:19" x14ac:dyDescent="0.25">
      <c r="A38" s="17" t="s">
        <v>9</v>
      </c>
      <c r="B38" s="19"/>
      <c r="C38" s="19"/>
      <c r="D38" s="19"/>
      <c r="E38" s="19"/>
      <c r="F38" s="19"/>
      <c r="G38" s="18">
        <f>MAX(G5:G35)</f>
        <v>0</v>
      </c>
      <c r="H38" s="19"/>
      <c r="I38" s="19"/>
      <c r="J38" s="19"/>
      <c r="K38" s="19"/>
      <c r="L38" s="19"/>
      <c r="M38" s="19"/>
      <c r="N38" s="19"/>
      <c r="O38" s="57"/>
      <c r="P38" s="19"/>
      <c r="Q38" s="19"/>
      <c r="R38" s="19"/>
      <c r="S38" s="19"/>
    </row>
  </sheetData>
  <mergeCells count="25">
    <mergeCell ref="J3:J4"/>
    <mergeCell ref="A1:S1"/>
    <mergeCell ref="A2:A4"/>
    <mergeCell ref="B2:D2"/>
    <mergeCell ref="F2:G2"/>
    <mergeCell ref="H2:M2"/>
    <mergeCell ref="N2:P2"/>
    <mergeCell ref="R2:S2"/>
    <mergeCell ref="B3:B4"/>
    <mergeCell ref="C3:C4"/>
    <mergeCell ref="D3:D4"/>
    <mergeCell ref="E3:E4"/>
    <mergeCell ref="F3:F4"/>
    <mergeCell ref="G3:G4"/>
    <mergeCell ref="H3:H4"/>
    <mergeCell ref="I3:I4"/>
    <mergeCell ref="R3:R4"/>
    <mergeCell ref="S3:S4"/>
    <mergeCell ref="K3:K4"/>
    <mergeCell ref="L3:L4"/>
    <mergeCell ref="M3:M4"/>
    <mergeCell ref="N3:N4"/>
    <mergeCell ref="P3:P4"/>
    <mergeCell ref="Q3:Q4"/>
    <mergeCell ref="O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T44"/>
  <sheetViews>
    <sheetView workbookViewId="0">
      <selection activeCell="A2" sqref="A2"/>
    </sheetView>
  </sheetViews>
  <sheetFormatPr defaultRowHeight="12.75" x14ac:dyDescent="0.2"/>
  <cols>
    <col min="1" max="1" width="8.7109375" style="65" bestFit="1" customWidth="1" collapsed="1"/>
    <col min="2" max="2" width="7.140625" style="65" bestFit="1" customWidth="1" collapsed="1"/>
    <col min="3" max="4" width="6.5703125" style="65" bestFit="1" customWidth="1" collapsed="1"/>
    <col min="5" max="7" width="6.28515625" style="65" bestFit="1" customWidth="1" collapsed="1"/>
    <col min="8" max="8" width="9.140625" style="65" collapsed="1"/>
    <col min="9" max="9" width="24.28515625" style="65" bestFit="1" customWidth="1" collapsed="1"/>
    <col min="10" max="17" width="9.140625" style="65" collapsed="1"/>
    <col min="18" max="20" width="9.140625" style="65"/>
    <col min="21" max="16384" width="9.140625" style="65" collapsed="1"/>
  </cols>
  <sheetData>
    <row r="2" spans="1:17" ht="15.75" customHeight="1" x14ac:dyDescent="0.25">
      <c r="A2" s="64" t="s">
        <v>69</v>
      </c>
      <c r="B2" s="64" t="s">
        <v>57</v>
      </c>
      <c r="C2" s="64" t="s">
        <v>57</v>
      </c>
      <c r="D2" s="64" t="s">
        <v>57</v>
      </c>
      <c r="E2" s="64" t="s">
        <v>58</v>
      </c>
      <c r="F2" s="64" t="s">
        <v>58</v>
      </c>
      <c r="G2" s="64" t="s">
        <v>58</v>
      </c>
      <c r="I2" s="66" t="s">
        <v>59</v>
      </c>
      <c r="J2" s="67"/>
      <c r="K2" s="67"/>
      <c r="L2" s="67"/>
      <c r="M2" s="67"/>
      <c r="N2" s="67"/>
      <c r="O2" s="67"/>
      <c r="P2" s="67"/>
      <c r="Q2" s="67"/>
    </row>
    <row r="3" spans="1:17" x14ac:dyDescent="0.2">
      <c r="A3" s="83">
        <v>43891</v>
      </c>
      <c r="B3" s="7" t="str">
        <f>'Total_R&amp;L'!P5</f>
        <v/>
      </c>
      <c r="C3" s="7" t="str">
        <f>'Total_R&amp;L'!Q5</f>
        <v/>
      </c>
      <c r="D3" s="68" t="str">
        <f>'Total_R&amp;L'!S5</f>
        <v/>
      </c>
      <c r="E3" s="68">
        <v>0.95</v>
      </c>
      <c r="F3" s="68">
        <v>0.85</v>
      </c>
      <c r="G3" s="68">
        <v>0.8</v>
      </c>
      <c r="K3" s="67"/>
      <c r="L3" s="67"/>
      <c r="M3" s="67"/>
      <c r="N3" s="67"/>
      <c r="O3" s="67"/>
      <c r="P3" s="67"/>
      <c r="Q3" s="67"/>
    </row>
    <row r="4" spans="1:17" x14ac:dyDescent="0.2">
      <c r="A4" s="83">
        <v>43892</v>
      </c>
      <c r="B4" s="7" t="str">
        <f>'Total_R&amp;L'!P6</f>
        <v/>
      </c>
      <c r="C4" s="7" t="str">
        <f>'Total_R&amp;L'!Q6</f>
        <v/>
      </c>
      <c r="D4" s="68" t="str">
        <f>'Total_R&amp;L'!S6</f>
        <v/>
      </c>
      <c r="E4" s="68">
        <v>0.95</v>
      </c>
      <c r="F4" s="68">
        <v>0.85</v>
      </c>
      <c r="G4" s="68">
        <v>0.8</v>
      </c>
      <c r="K4" s="67"/>
      <c r="L4" s="67"/>
      <c r="M4" s="67"/>
      <c r="N4" s="67"/>
      <c r="O4" s="67"/>
      <c r="P4" s="67"/>
      <c r="Q4" s="67"/>
    </row>
    <row r="5" spans="1:17" x14ac:dyDescent="0.2">
      <c r="A5" s="83">
        <v>43893</v>
      </c>
      <c r="B5" s="7" t="str">
        <f>'Total_R&amp;L'!P7</f>
        <v/>
      </c>
      <c r="C5" s="7" t="str">
        <f>'Total_R&amp;L'!Q7</f>
        <v/>
      </c>
      <c r="D5" s="68" t="str">
        <f>'Total_R&amp;L'!S7</f>
        <v/>
      </c>
      <c r="E5" s="68">
        <v>0.95</v>
      </c>
      <c r="F5" s="68">
        <v>0.85</v>
      </c>
      <c r="G5" s="68">
        <v>0.8</v>
      </c>
      <c r="K5" s="67"/>
      <c r="L5" s="67"/>
      <c r="M5" s="67"/>
      <c r="N5" s="67"/>
      <c r="O5" s="67"/>
      <c r="P5" s="67"/>
      <c r="Q5" s="67"/>
    </row>
    <row r="6" spans="1:17" x14ac:dyDescent="0.2">
      <c r="A6" s="83">
        <v>43894</v>
      </c>
      <c r="B6" s="7" t="str">
        <f>'Total_R&amp;L'!P8</f>
        <v/>
      </c>
      <c r="C6" s="7" t="str">
        <f>'Total_R&amp;L'!Q8</f>
        <v/>
      </c>
      <c r="D6" s="68" t="str">
        <f>'Total_R&amp;L'!S8</f>
        <v/>
      </c>
      <c r="E6" s="68">
        <v>0.95</v>
      </c>
      <c r="F6" s="68">
        <v>0.85</v>
      </c>
      <c r="G6" s="68">
        <v>0.8</v>
      </c>
      <c r="K6" s="67"/>
      <c r="L6" s="67"/>
      <c r="M6" s="67"/>
      <c r="N6" s="67"/>
      <c r="O6" s="67"/>
      <c r="P6" s="67"/>
      <c r="Q6" s="67"/>
    </row>
    <row r="7" spans="1:17" x14ac:dyDescent="0.2">
      <c r="A7" s="83">
        <v>43895</v>
      </c>
      <c r="B7" s="7" t="str">
        <f>'Total_R&amp;L'!P9</f>
        <v/>
      </c>
      <c r="C7" s="7" t="str">
        <f>'Total_R&amp;L'!Q9</f>
        <v/>
      </c>
      <c r="D7" s="68" t="str">
        <f>'Total_R&amp;L'!S9</f>
        <v/>
      </c>
      <c r="E7" s="68">
        <v>0.95</v>
      </c>
      <c r="F7" s="68">
        <v>0.85</v>
      </c>
      <c r="G7" s="68">
        <v>0.8</v>
      </c>
      <c r="K7" s="67"/>
      <c r="L7" s="67"/>
      <c r="M7" s="67"/>
      <c r="N7" s="67"/>
      <c r="O7" s="67"/>
      <c r="P7" s="67"/>
      <c r="Q7" s="67"/>
    </row>
    <row r="8" spans="1:17" x14ac:dyDescent="0.2">
      <c r="A8" s="83">
        <v>43896</v>
      </c>
      <c r="B8" s="7" t="str">
        <f>'Total_R&amp;L'!P10</f>
        <v/>
      </c>
      <c r="C8" s="7" t="str">
        <f>'Total_R&amp;L'!Q10</f>
        <v/>
      </c>
      <c r="D8" s="68" t="str">
        <f>'Total_R&amp;L'!S10</f>
        <v/>
      </c>
      <c r="E8" s="68">
        <v>0.95</v>
      </c>
      <c r="F8" s="68">
        <v>0.85</v>
      </c>
      <c r="G8" s="68">
        <v>0.8</v>
      </c>
      <c r="K8" s="67"/>
      <c r="L8" s="67"/>
      <c r="M8" s="67"/>
      <c r="N8" s="67"/>
      <c r="O8" s="67"/>
      <c r="P8" s="67"/>
      <c r="Q8" s="67"/>
    </row>
    <row r="9" spans="1:17" x14ac:dyDescent="0.2">
      <c r="A9" s="83">
        <v>43897</v>
      </c>
      <c r="B9" s="7" t="str">
        <f>'Total_R&amp;L'!P11</f>
        <v/>
      </c>
      <c r="C9" s="7" t="str">
        <f>'Total_R&amp;L'!Q11</f>
        <v/>
      </c>
      <c r="D9" s="68" t="str">
        <f>'Total_R&amp;L'!S11</f>
        <v/>
      </c>
      <c r="E9" s="68">
        <v>0.95</v>
      </c>
      <c r="F9" s="68">
        <v>0.85</v>
      </c>
      <c r="G9" s="68">
        <v>0.8</v>
      </c>
      <c r="K9" s="67"/>
      <c r="L9" s="67"/>
      <c r="M9" s="67"/>
      <c r="N9" s="67"/>
      <c r="O9" s="67"/>
      <c r="P9" s="67"/>
      <c r="Q9" s="67"/>
    </row>
    <row r="10" spans="1:17" x14ac:dyDescent="0.2">
      <c r="A10" s="83">
        <v>43898</v>
      </c>
      <c r="B10" s="7" t="str">
        <f>'Total_R&amp;L'!P12</f>
        <v/>
      </c>
      <c r="C10" s="7" t="str">
        <f>'Total_R&amp;L'!Q12</f>
        <v/>
      </c>
      <c r="D10" s="68" t="str">
        <f>'Total_R&amp;L'!S12</f>
        <v/>
      </c>
      <c r="E10" s="68">
        <v>0.95</v>
      </c>
      <c r="F10" s="68">
        <v>0.85</v>
      </c>
      <c r="G10" s="68">
        <v>0.8</v>
      </c>
      <c r="K10" s="67"/>
      <c r="L10" s="67"/>
      <c r="M10" s="67"/>
      <c r="N10" s="67"/>
      <c r="O10" s="67"/>
      <c r="P10" s="67"/>
      <c r="Q10" s="67"/>
    </row>
    <row r="11" spans="1:17" x14ac:dyDescent="0.2">
      <c r="A11" s="83">
        <v>43899</v>
      </c>
      <c r="B11" s="7" t="str">
        <f>'Total_R&amp;L'!P13</f>
        <v/>
      </c>
      <c r="C11" s="7" t="str">
        <f>'Total_R&amp;L'!Q13</f>
        <v/>
      </c>
      <c r="D11" s="68" t="str">
        <f>'Total_R&amp;L'!S13</f>
        <v/>
      </c>
      <c r="E11" s="68">
        <v>0.95</v>
      </c>
      <c r="F11" s="68">
        <v>0.85</v>
      </c>
      <c r="G11" s="68">
        <v>0.8</v>
      </c>
      <c r="K11" s="67"/>
      <c r="L11" s="67"/>
      <c r="M11" s="67"/>
      <c r="N11" s="67"/>
      <c r="O11" s="67"/>
      <c r="P11" s="67"/>
      <c r="Q11" s="67"/>
    </row>
    <row r="12" spans="1:17" x14ac:dyDescent="0.2">
      <c r="A12" s="83">
        <v>43900</v>
      </c>
      <c r="B12" s="7" t="str">
        <f>'Total_R&amp;L'!P14</f>
        <v/>
      </c>
      <c r="C12" s="7" t="str">
        <f>'Total_R&amp;L'!Q14</f>
        <v/>
      </c>
      <c r="D12" s="68" t="str">
        <f>'Total_R&amp;L'!S14</f>
        <v/>
      </c>
      <c r="E12" s="68">
        <v>0.95</v>
      </c>
      <c r="F12" s="68">
        <v>0.85</v>
      </c>
      <c r="G12" s="68">
        <v>0.8</v>
      </c>
      <c r="K12" s="67"/>
      <c r="L12" s="67"/>
      <c r="M12" s="67"/>
      <c r="N12" s="67"/>
      <c r="O12" s="67"/>
      <c r="P12" s="67"/>
      <c r="Q12" s="67"/>
    </row>
    <row r="13" spans="1:17" x14ac:dyDescent="0.2">
      <c r="A13" s="83">
        <v>43901</v>
      </c>
      <c r="B13" s="7" t="str">
        <f>'Total_R&amp;L'!P15</f>
        <v/>
      </c>
      <c r="C13" s="7" t="str">
        <f>'Total_R&amp;L'!Q15</f>
        <v/>
      </c>
      <c r="D13" s="68" t="str">
        <f>'Total_R&amp;L'!S15</f>
        <v/>
      </c>
      <c r="E13" s="68">
        <v>0.95</v>
      </c>
      <c r="F13" s="68">
        <v>0.85</v>
      </c>
      <c r="G13" s="68">
        <v>0.8</v>
      </c>
      <c r="K13" s="67"/>
      <c r="L13" s="67"/>
      <c r="M13" s="67"/>
      <c r="N13" s="67"/>
      <c r="O13" s="67"/>
      <c r="P13" s="67"/>
      <c r="Q13" s="67"/>
    </row>
    <row r="14" spans="1:17" x14ac:dyDescent="0.2">
      <c r="A14" s="83">
        <v>43902</v>
      </c>
      <c r="B14" s="7" t="str">
        <f>'Total_R&amp;L'!P16</f>
        <v/>
      </c>
      <c r="C14" s="7" t="str">
        <f>'Total_R&amp;L'!Q16</f>
        <v/>
      </c>
      <c r="D14" s="68" t="str">
        <f>'Total_R&amp;L'!S16</f>
        <v/>
      </c>
      <c r="E14" s="68">
        <v>0.95</v>
      </c>
      <c r="F14" s="68">
        <v>0.85</v>
      </c>
      <c r="G14" s="68">
        <v>0.8</v>
      </c>
      <c r="K14" s="67"/>
      <c r="L14" s="67"/>
      <c r="M14" s="67"/>
      <c r="N14" s="67"/>
      <c r="O14" s="67"/>
      <c r="P14" s="67"/>
      <c r="Q14" s="67"/>
    </row>
    <row r="15" spans="1:17" ht="14.25" x14ac:dyDescent="0.25">
      <c r="A15" s="83">
        <v>43903</v>
      </c>
      <c r="B15" s="7" t="str">
        <f>'Total_R&amp;L'!P17</f>
        <v/>
      </c>
      <c r="C15" s="7" t="str">
        <f>'Total_R&amp;L'!Q17</f>
        <v/>
      </c>
      <c r="D15" s="68" t="str">
        <f>'Total_R&amp;L'!S17</f>
        <v/>
      </c>
      <c r="E15" s="68">
        <v>0.95</v>
      </c>
      <c r="F15" s="68">
        <v>0.85</v>
      </c>
      <c r="G15" s="68">
        <v>0.8</v>
      </c>
      <c r="I15" s="66" t="s">
        <v>60</v>
      </c>
      <c r="J15" s="67"/>
      <c r="K15" s="67"/>
      <c r="L15" s="67"/>
      <c r="M15" s="67"/>
      <c r="N15" s="67"/>
      <c r="O15" s="67"/>
      <c r="P15" s="67"/>
      <c r="Q15" s="67"/>
    </row>
    <row r="16" spans="1:17" x14ac:dyDescent="0.2">
      <c r="A16" s="83">
        <v>43904</v>
      </c>
      <c r="B16" s="7" t="str">
        <f>'Total_R&amp;L'!P18</f>
        <v/>
      </c>
      <c r="C16" s="7" t="str">
        <f>'Total_R&amp;L'!Q18</f>
        <v/>
      </c>
      <c r="D16" s="68" t="str">
        <f>'Total_R&amp;L'!S18</f>
        <v/>
      </c>
      <c r="E16" s="68">
        <v>0.95</v>
      </c>
      <c r="F16" s="68">
        <v>0.85</v>
      </c>
      <c r="G16" s="68">
        <v>0.8</v>
      </c>
      <c r="K16" s="67"/>
      <c r="L16" s="67"/>
      <c r="M16" s="67"/>
      <c r="N16" s="67"/>
      <c r="O16" s="67"/>
      <c r="P16" s="67"/>
      <c r="Q16" s="67"/>
    </row>
    <row r="17" spans="1:17" x14ac:dyDescent="0.2">
      <c r="A17" s="83">
        <v>43905</v>
      </c>
      <c r="B17" s="7" t="str">
        <f>'Total_R&amp;L'!P19</f>
        <v/>
      </c>
      <c r="C17" s="7" t="str">
        <f>'Total_R&amp;L'!Q19</f>
        <v/>
      </c>
      <c r="D17" s="68" t="str">
        <f>'Total_R&amp;L'!S19</f>
        <v/>
      </c>
      <c r="E17" s="68">
        <v>0.95</v>
      </c>
      <c r="F17" s="68">
        <v>0.85</v>
      </c>
      <c r="G17" s="68">
        <v>0.8</v>
      </c>
      <c r="K17" s="67"/>
      <c r="L17" s="67"/>
      <c r="M17" s="67"/>
      <c r="N17" s="67"/>
      <c r="O17" s="67"/>
      <c r="P17" s="67"/>
      <c r="Q17" s="67"/>
    </row>
    <row r="18" spans="1:17" x14ac:dyDescent="0.2">
      <c r="A18" s="83">
        <v>43906</v>
      </c>
      <c r="B18" s="7" t="str">
        <f>'Total_R&amp;L'!P20</f>
        <v/>
      </c>
      <c r="C18" s="7" t="str">
        <f>'Total_R&amp;L'!Q20</f>
        <v/>
      </c>
      <c r="D18" s="68" t="str">
        <f>'Total_R&amp;L'!S20</f>
        <v/>
      </c>
      <c r="E18" s="68">
        <v>0.95</v>
      </c>
      <c r="F18" s="68">
        <v>0.85</v>
      </c>
      <c r="G18" s="68">
        <v>0.8</v>
      </c>
      <c r="K18" s="67"/>
      <c r="L18" s="67"/>
      <c r="M18" s="67"/>
      <c r="N18" s="67"/>
      <c r="O18" s="67"/>
      <c r="P18" s="67"/>
      <c r="Q18" s="67"/>
    </row>
    <row r="19" spans="1:17" x14ac:dyDescent="0.2">
      <c r="A19" s="83">
        <v>43907</v>
      </c>
      <c r="B19" s="7" t="str">
        <f>'Total_R&amp;L'!P21</f>
        <v/>
      </c>
      <c r="C19" s="7" t="str">
        <f>'Total_R&amp;L'!Q21</f>
        <v/>
      </c>
      <c r="D19" s="68" t="str">
        <f>'Total_R&amp;L'!S21</f>
        <v/>
      </c>
      <c r="E19" s="68">
        <v>0.95</v>
      </c>
      <c r="F19" s="68">
        <v>0.85</v>
      </c>
      <c r="G19" s="68">
        <v>0.8</v>
      </c>
      <c r="K19" s="67"/>
      <c r="L19" s="67"/>
      <c r="M19" s="67"/>
      <c r="N19" s="67"/>
      <c r="O19" s="67"/>
      <c r="P19" s="67"/>
      <c r="Q19" s="67"/>
    </row>
    <row r="20" spans="1:17" x14ac:dyDescent="0.2">
      <c r="A20" s="83">
        <v>43908</v>
      </c>
      <c r="B20" s="7" t="str">
        <f>'Total_R&amp;L'!P22</f>
        <v/>
      </c>
      <c r="C20" s="7" t="str">
        <f>'Total_R&amp;L'!Q22</f>
        <v/>
      </c>
      <c r="D20" s="68" t="str">
        <f>'Total_R&amp;L'!S22</f>
        <v/>
      </c>
      <c r="E20" s="68">
        <v>0.95</v>
      </c>
      <c r="F20" s="68">
        <v>0.85</v>
      </c>
      <c r="G20" s="68">
        <v>0.8</v>
      </c>
      <c r="K20" s="67"/>
      <c r="L20" s="67"/>
      <c r="M20" s="67"/>
      <c r="N20" s="67"/>
      <c r="O20" s="67"/>
      <c r="P20" s="67"/>
      <c r="Q20" s="67"/>
    </row>
    <row r="21" spans="1:17" x14ac:dyDescent="0.2">
      <c r="A21" s="83">
        <v>43909</v>
      </c>
      <c r="B21" s="7" t="str">
        <f>'Total_R&amp;L'!P23</f>
        <v/>
      </c>
      <c r="C21" s="7" t="str">
        <f>'Total_R&amp;L'!Q23</f>
        <v/>
      </c>
      <c r="D21" s="68" t="str">
        <f>'Total_R&amp;L'!S23</f>
        <v/>
      </c>
      <c r="E21" s="68">
        <v>0.95</v>
      </c>
      <c r="F21" s="68">
        <v>0.85</v>
      </c>
      <c r="G21" s="68">
        <v>0.8</v>
      </c>
      <c r="K21" s="67"/>
      <c r="L21" s="67"/>
      <c r="M21" s="67"/>
      <c r="N21" s="67"/>
      <c r="O21" s="67"/>
      <c r="P21" s="67"/>
      <c r="Q21" s="67"/>
    </row>
    <row r="22" spans="1:17" x14ac:dyDescent="0.2">
      <c r="A22" s="83">
        <v>43910</v>
      </c>
      <c r="B22" s="7" t="str">
        <f>'Total_R&amp;L'!P24</f>
        <v/>
      </c>
      <c r="C22" s="7" t="str">
        <f>'Total_R&amp;L'!Q24</f>
        <v/>
      </c>
      <c r="D22" s="68" t="str">
        <f>'Total_R&amp;L'!S24</f>
        <v/>
      </c>
      <c r="E22" s="68">
        <v>0.95</v>
      </c>
      <c r="F22" s="68">
        <v>0.85</v>
      </c>
      <c r="G22" s="68">
        <v>0.8</v>
      </c>
      <c r="K22" s="67"/>
      <c r="L22" s="67"/>
      <c r="M22" s="67"/>
      <c r="N22" s="67"/>
      <c r="O22" s="67"/>
      <c r="P22" s="67"/>
      <c r="Q22" s="67"/>
    </row>
    <row r="23" spans="1:17" x14ac:dyDescent="0.2">
      <c r="A23" s="83">
        <v>43911</v>
      </c>
      <c r="B23" s="7" t="str">
        <f>'Total_R&amp;L'!P25</f>
        <v/>
      </c>
      <c r="C23" s="7" t="str">
        <f>'Total_R&amp;L'!Q25</f>
        <v/>
      </c>
      <c r="D23" s="68" t="str">
        <f>'Total_R&amp;L'!S25</f>
        <v/>
      </c>
      <c r="E23" s="68">
        <v>0.95</v>
      </c>
      <c r="F23" s="68">
        <v>0.85</v>
      </c>
      <c r="G23" s="68">
        <v>0.8</v>
      </c>
      <c r="K23" s="67"/>
      <c r="L23" s="67"/>
      <c r="M23" s="67"/>
      <c r="N23" s="67"/>
      <c r="O23" s="67"/>
      <c r="P23" s="67"/>
      <c r="Q23" s="67"/>
    </row>
    <row r="24" spans="1:17" x14ac:dyDescent="0.2">
      <c r="A24" s="83">
        <v>43912</v>
      </c>
      <c r="B24" s="7" t="str">
        <f>'Total_R&amp;L'!P26</f>
        <v/>
      </c>
      <c r="C24" s="7" t="str">
        <f>'Total_R&amp;L'!Q26</f>
        <v/>
      </c>
      <c r="D24" s="68" t="str">
        <f>'Total_R&amp;L'!S26</f>
        <v/>
      </c>
      <c r="E24" s="68">
        <v>0.95</v>
      </c>
      <c r="F24" s="68">
        <v>0.85</v>
      </c>
      <c r="G24" s="68">
        <v>0.8</v>
      </c>
      <c r="K24" s="67"/>
      <c r="L24" s="67"/>
      <c r="M24" s="67"/>
      <c r="N24" s="67"/>
      <c r="O24" s="67"/>
      <c r="P24" s="67"/>
      <c r="Q24" s="67"/>
    </row>
    <row r="25" spans="1:17" x14ac:dyDescent="0.2">
      <c r="A25" s="83">
        <v>43913</v>
      </c>
      <c r="B25" s="7" t="str">
        <f>'Total_R&amp;L'!P27</f>
        <v/>
      </c>
      <c r="C25" s="7" t="str">
        <f>'Total_R&amp;L'!Q27</f>
        <v/>
      </c>
      <c r="D25" s="68" t="str">
        <f>'Total_R&amp;L'!S27</f>
        <v/>
      </c>
      <c r="E25" s="68">
        <v>0.95</v>
      </c>
      <c r="F25" s="68">
        <v>0.85</v>
      </c>
      <c r="G25" s="68">
        <v>0.8</v>
      </c>
      <c r="K25" s="67"/>
      <c r="L25" s="67"/>
      <c r="M25" s="67"/>
      <c r="N25" s="67"/>
      <c r="O25" s="67"/>
      <c r="P25" s="67"/>
      <c r="Q25" s="67"/>
    </row>
    <row r="26" spans="1:17" x14ac:dyDescent="0.2">
      <c r="A26" s="83">
        <v>43914</v>
      </c>
      <c r="B26" s="7" t="str">
        <f>'Total_R&amp;L'!P28</f>
        <v/>
      </c>
      <c r="C26" s="7" t="str">
        <f>'Total_R&amp;L'!Q28</f>
        <v/>
      </c>
      <c r="D26" s="68" t="str">
        <f>'Total_R&amp;L'!S28</f>
        <v/>
      </c>
      <c r="E26" s="68">
        <v>0.95</v>
      </c>
      <c r="F26" s="68">
        <v>0.85</v>
      </c>
      <c r="G26" s="68">
        <v>0.8</v>
      </c>
      <c r="K26" s="67"/>
      <c r="L26" s="67"/>
      <c r="M26" s="67"/>
      <c r="N26" s="67"/>
      <c r="O26" s="67"/>
      <c r="P26" s="67"/>
      <c r="Q26" s="67"/>
    </row>
    <row r="27" spans="1:17" x14ac:dyDescent="0.2">
      <c r="A27" s="83">
        <v>43915</v>
      </c>
      <c r="B27" s="7" t="str">
        <f>'Total_R&amp;L'!P29</f>
        <v/>
      </c>
      <c r="C27" s="7" t="str">
        <f>'Total_R&amp;L'!Q29</f>
        <v/>
      </c>
      <c r="D27" s="68" t="str">
        <f>'Total_R&amp;L'!S29</f>
        <v/>
      </c>
      <c r="E27" s="68">
        <v>0.95</v>
      </c>
      <c r="F27" s="68">
        <v>0.85</v>
      </c>
      <c r="G27" s="68">
        <v>0.8</v>
      </c>
      <c r="K27" s="67"/>
      <c r="L27" s="67"/>
      <c r="M27" s="67"/>
      <c r="N27" s="67"/>
      <c r="O27" s="67"/>
      <c r="P27" s="67"/>
      <c r="Q27" s="67"/>
    </row>
    <row r="28" spans="1:17" x14ac:dyDescent="0.2">
      <c r="A28" s="83">
        <v>43916</v>
      </c>
      <c r="B28" s="7" t="str">
        <f>'Total_R&amp;L'!P30</f>
        <v/>
      </c>
      <c r="C28" s="7" t="str">
        <f>'Total_R&amp;L'!Q30</f>
        <v/>
      </c>
      <c r="D28" s="68" t="str">
        <f>'Total_R&amp;L'!S30</f>
        <v/>
      </c>
      <c r="E28" s="68">
        <v>0.95</v>
      </c>
      <c r="F28" s="68">
        <v>0.85</v>
      </c>
      <c r="G28" s="68">
        <v>0.8</v>
      </c>
      <c r="K28" s="67"/>
      <c r="L28" s="67"/>
      <c r="M28" s="67"/>
      <c r="N28" s="67"/>
      <c r="O28" s="67"/>
      <c r="P28" s="67"/>
      <c r="Q28" s="67"/>
    </row>
    <row r="29" spans="1:17" x14ac:dyDescent="0.2">
      <c r="A29" s="83">
        <v>43917</v>
      </c>
      <c r="B29" s="7" t="str">
        <f>'Total_R&amp;L'!P31</f>
        <v/>
      </c>
      <c r="C29" s="7" t="str">
        <f>'Total_R&amp;L'!Q31</f>
        <v/>
      </c>
      <c r="D29" s="68" t="str">
        <f>'Total_R&amp;L'!S31</f>
        <v/>
      </c>
      <c r="E29" s="68">
        <v>0.95</v>
      </c>
      <c r="F29" s="68">
        <v>0.85</v>
      </c>
      <c r="G29" s="68">
        <v>0.8</v>
      </c>
      <c r="K29" s="67"/>
      <c r="L29" s="67"/>
      <c r="M29" s="67"/>
      <c r="N29" s="67"/>
      <c r="O29" s="67"/>
      <c r="P29" s="67"/>
      <c r="Q29" s="67"/>
    </row>
    <row r="30" spans="1:17" ht="14.25" x14ac:dyDescent="0.25">
      <c r="A30" s="83">
        <v>43918</v>
      </c>
      <c r="B30" s="7" t="str">
        <f>'Total_R&amp;L'!P32</f>
        <v/>
      </c>
      <c r="C30" s="7" t="str">
        <f>'Total_R&amp;L'!Q32</f>
        <v/>
      </c>
      <c r="D30" s="68" t="str">
        <f>'Total_R&amp;L'!S32</f>
        <v/>
      </c>
      <c r="E30" s="68">
        <v>0.95</v>
      </c>
      <c r="F30" s="68">
        <v>0.85</v>
      </c>
      <c r="G30" s="68">
        <v>0.8</v>
      </c>
      <c r="I30" s="66" t="s">
        <v>61</v>
      </c>
      <c r="J30" s="67"/>
      <c r="K30" s="67"/>
      <c r="L30" s="67"/>
      <c r="M30" s="67"/>
      <c r="N30" s="67"/>
      <c r="O30" s="67"/>
      <c r="P30" s="67"/>
      <c r="Q30" s="67"/>
    </row>
    <row r="31" spans="1:17" x14ac:dyDescent="0.2">
      <c r="A31" s="83">
        <v>43919</v>
      </c>
      <c r="B31" s="7" t="str">
        <f>'Total_R&amp;L'!P33</f>
        <v/>
      </c>
      <c r="C31" s="7" t="str">
        <f>'Total_R&amp;L'!Q33</f>
        <v/>
      </c>
      <c r="D31" s="68" t="str">
        <f>'Total_R&amp;L'!S33</f>
        <v/>
      </c>
      <c r="E31" s="68">
        <v>0.95</v>
      </c>
      <c r="F31" s="68">
        <v>0.85</v>
      </c>
      <c r="G31" s="68">
        <v>0.8</v>
      </c>
      <c r="K31" s="67"/>
      <c r="L31" s="67"/>
      <c r="M31" s="67"/>
      <c r="N31" s="67"/>
      <c r="O31" s="67"/>
      <c r="P31" s="67"/>
      <c r="Q31" s="67"/>
    </row>
    <row r="32" spans="1:17" x14ac:dyDescent="0.2">
      <c r="A32" s="83">
        <v>43920</v>
      </c>
      <c r="B32" s="7" t="str">
        <f>'Total_R&amp;L'!P34</f>
        <v/>
      </c>
      <c r="C32" s="7" t="str">
        <f>'Total_R&amp;L'!Q34</f>
        <v/>
      </c>
      <c r="D32" s="68" t="str">
        <f>'Total_R&amp;L'!S34</f>
        <v/>
      </c>
      <c r="E32" s="68">
        <v>0.95</v>
      </c>
      <c r="F32" s="68">
        <v>0.85</v>
      </c>
      <c r="G32" s="68">
        <v>0.8</v>
      </c>
      <c r="K32" s="67"/>
      <c r="L32" s="67"/>
      <c r="M32" s="67"/>
      <c r="N32" s="67"/>
      <c r="O32" s="67"/>
      <c r="P32" s="67"/>
      <c r="Q32" s="67"/>
    </row>
    <row r="33" spans="1:17" x14ac:dyDescent="0.2">
      <c r="A33" s="83">
        <v>43921</v>
      </c>
      <c r="B33" s="7" t="str">
        <f>'Total_R&amp;L'!P35</f>
        <v/>
      </c>
      <c r="C33" s="7" t="str">
        <f>'Total_R&amp;L'!Q35</f>
        <v/>
      </c>
      <c r="D33" s="68" t="str">
        <f>'Total_R&amp;L'!S35</f>
        <v/>
      </c>
      <c r="E33" s="68">
        <v>0.95</v>
      </c>
      <c r="F33" s="68">
        <v>0.85</v>
      </c>
      <c r="G33" s="68">
        <v>0.8</v>
      </c>
      <c r="K33" s="67"/>
      <c r="L33" s="67"/>
      <c r="M33" s="67"/>
      <c r="N33" s="67"/>
      <c r="O33" s="67"/>
      <c r="P33" s="67"/>
      <c r="Q33" s="67"/>
    </row>
    <row r="34" spans="1:17" x14ac:dyDescent="0.2">
      <c r="K34" s="67"/>
      <c r="L34" s="67"/>
      <c r="M34" s="67"/>
      <c r="N34" s="67"/>
      <c r="O34" s="67"/>
      <c r="P34" s="67"/>
      <c r="Q34" s="67"/>
    </row>
    <row r="35" spans="1:17" x14ac:dyDescent="0.2">
      <c r="K35" s="67"/>
      <c r="L35" s="67"/>
      <c r="M35" s="67"/>
      <c r="N35" s="67"/>
      <c r="O35" s="67"/>
      <c r="P35" s="67"/>
      <c r="Q35" s="67"/>
    </row>
    <row r="36" spans="1:17" x14ac:dyDescent="0.2">
      <c r="K36" s="67"/>
      <c r="L36" s="67"/>
      <c r="M36" s="67"/>
      <c r="N36" s="67"/>
      <c r="O36" s="67"/>
      <c r="P36" s="67"/>
      <c r="Q36" s="67"/>
    </row>
    <row r="37" spans="1:17" x14ac:dyDescent="0.2">
      <c r="K37" s="67"/>
      <c r="L37" s="67"/>
      <c r="M37" s="67"/>
      <c r="N37" s="67"/>
      <c r="O37" s="67"/>
      <c r="P37" s="67"/>
      <c r="Q37" s="67"/>
    </row>
    <row r="38" spans="1:17" x14ac:dyDescent="0.2">
      <c r="K38" s="67"/>
      <c r="L38" s="67"/>
      <c r="M38" s="67"/>
      <c r="N38" s="67"/>
      <c r="O38" s="67"/>
      <c r="P38" s="67"/>
      <c r="Q38" s="67"/>
    </row>
    <row r="39" spans="1:17" x14ac:dyDescent="0.2">
      <c r="K39" s="67"/>
      <c r="L39" s="67"/>
      <c r="M39" s="67"/>
      <c r="N39" s="67"/>
      <c r="O39" s="67"/>
      <c r="P39" s="67"/>
      <c r="Q39" s="67"/>
    </row>
    <row r="40" spans="1:17" x14ac:dyDescent="0.2">
      <c r="K40" s="67"/>
      <c r="L40" s="67"/>
      <c r="M40" s="67"/>
      <c r="N40" s="67"/>
      <c r="O40" s="67"/>
      <c r="P40" s="67"/>
      <c r="Q40" s="67"/>
    </row>
    <row r="41" spans="1:17" x14ac:dyDescent="0.2">
      <c r="K41" s="67"/>
      <c r="L41" s="67"/>
      <c r="M41" s="67"/>
      <c r="N41" s="67"/>
      <c r="O41" s="67"/>
      <c r="P41" s="67"/>
      <c r="Q41" s="67"/>
    </row>
    <row r="42" spans="1:17" x14ac:dyDescent="0.2">
      <c r="K42" s="67"/>
      <c r="L42" s="67"/>
      <c r="M42" s="67"/>
      <c r="N42" s="67"/>
      <c r="O42" s="67"/>
      <c r="P42" s="67"/>
      <c r="Q42" s="67"/>
    </row>
    <row r="43" spans="1:17" x14ac:dyDescent="0.2">
      <c r="K43" s="67"/>
      <c r="L43" s="67"/>
      <c r="M43" s="67"/>
      <c r="N43" s="67"/>
      <c r="O43" s="67"/>
      <c r="P43" s="67"/>
      <c r="Q43" s="67"/>
    </row>
    <row r="44" spans="1:17" x14ac:dyDescent="0.2">
      <c r="K44" s="67"/>
      <c r="L44" s="67"/>
      <c r="M44" s="67"/>
      <c r="N44" s="67"/>
      <c r="O44" s="67"/>
      <c r="P44" s="67"/>
      <c r="Q44" s="6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zoomScale="90" zoomScaleNormal="90" workbookViewId="0">
      <selection sqref="A1:H8"/>
    </sheetView>
  </sheetViews>
  <sheetFormatPr defaultColWidth="14.7109375" defaultRowHeight="15" x14ac:dyDescent="0.25"/>
  <cols>
    <col min="1" max="1" width="24.28515625" bestFit="1" customWidth="1"/>
    <col min="12" max="12" width="37" bestFit="1" customWidth="1"/>
  </cols>
  <sheetData>
    <row r="1" spans="1:13" x14ac:dyDescent="0.25">
      <c r="A1" s="164" t="str">
        <f>K1&amp;"  -  "&amp;K2&amp;"/"&amp;K3&amp;"/"&amp;K4</f>
        <v>TRACO OWN DAILY REPORT  -  30/9/2019</v>
      </c>
      <c r="B1" s="164"/>
      <c r="C1" s="164"/>
      <c r="D1" s="164"/>
      <c r="E1" s="164"/>
      <c r="F1" s="164"/>
      <c r="G1" s="164"/>
      <c r="H1" s="164"/>
      <c r="I1" s="42"/>
      <c r="K1" s="43" t="s">
        <v>55</v>
      </c>
    </row>
    <row r="2" spans="1:13" x14ac:dyDescent="0.25">
      <c r="A2" s="164"/>
      <c r="B2" s="164"/>
      <c r="C2" s="164"/>
      <c r="D2" s="164"/>
      <c r="E2" s="164"/>
      <c r="F2" s="164"/>
      <c r="G2" s="164"/>
      <c r="H2" s="164"/>
      <c r="I2" s="42"/>
      <c r="J2" s="43" t="s">
        <v>40</v>
      </c>
      <c r="K2">
        <v>30</v>
      </c>
      <c r="M2" s="44">
        <f ca="1">TODAY()-1</f>
        <v>43906</v>
      </c>
    </row>
    <row r="3" spans="1:13" x14ac:dyDescent="0.25">
      <c r="A3" s="165" t="s">
        <v>41</v>
      </c>
      <c r="B3" s="165" t="s">
        <v>42</v>
      </c>
      <c r="C3" s="166" t="str">
        <f>L10</f>
        <v>Monthly Average(till September) 30/9/2019</v>
      </c>
      <c r="D3" s="166"/>
      <c r="E3" s="166"/>
      <c r="F3" s="166" t="str">
        <f>L11</f>
        <v>Daily Average on 30/9/2019</v>
      </c>
      <c r="G3" s="166"/>
      <c r="H3" s="166"/>
      <c r="I3" s="42"/>
      <c r="J3" s="43" t="s">
        <v>43</v>
      </c>
      <c r="K3" s="87">
        <v>9</v>
      </c>
    </row>
    <row r="4" spans="1:13" x14ac:dyDescent="0.25">
      <c r="A4" s="165"/>
      <c r="B4" s="165"/>
      <c r="C4" s="166"/>
      <c r="D4" s="166"/>
      <c r="E4" s="166"/>
      <c r="F4" s="166"/>
      <c r="G4" s="166"/>
      <c r="H4" s="166"/>
      <c r="I4" s="42"/>
      <c r="J4" s="43" t="s">
        <v>44</v>
      </c>
      <c r="K4">
        <v>2019</v>
      </c>
    </row>
    <row r="5" spans="1:13" x14ac:dyDescent="0.25">
      <c r="A5" s="165"/>
      <c r="B5" s="165"/>
      <c r="C5" s="45" t="s">
        <v>45</v>
      </c>
      <c r="D5" s="45" t="s">
        <v>62</v>
      </c>
      <c r="E5" s="45" t="s">
        <v>56</v>
      </c>
      <c r="F5" s="45" t="s">
        <v>45</v>
      </c>
      <c r="G5" s="45" t="s">
        <v>62</v>
      </c>
      <c r="H5" s="45" t="s">
        <v>56</v>
      </c>
      <c r="I5" s="42"/>
    </row>
    <row r="6" spans="1:13" ht="42" customHeight="1" x14ac:dyDescent="0.25">
      <c r="A6" s="45" t="s">
        <v>46</v>
      </c>
      <c r="B6" s="46">
        <v>0.95</v>
      </c>
      <c r="C6" s="47" t="e">
        <f>'Total Systemperformance'!C10</f>
        <v>#DIV/0!</v>
      </c>
      <c r="D6" s="47" t="e">
        <f>Systemperformance_R!C10</f>
        <v>#DIV/0!</v>
      </c>
      <c r="E6" s="47" t="e">
        <f>Systemperformance_L!C10</f>
        <v>#DIV/0!</v>
      </c>
      <c r="F6" s="47" t="str">
        <f>VLOOKUP(K2,'Total_R&amp;L'!1:1048576,16,0)</f>
        <v/>
      </c>
      <c r="G6" s="47" t="str">
        <f>VLOOKUP(K2,'TCS UT N414 R - 1'!1:1048576,16,0)</f>
        <v/>
      </c>
      <c r="H6" s="47" t="str">
        <f>VLOOKUP(K2,'TCS UT N414 L - 2'!1:1048576,16,0)</f>
        <v/>
      </c>
      <c r="L6" t="s">
        <v>47</v>
      </c>
      <c r="M6" t="s">
        <v>48</v>
      </c>
    </row>
    <row r="7" spans="1:13" ht="33.75" customHeight="1" x14ac:dyDescent="0.25">
      <c r="A7" s="45" t="s">
        <v>49</v>
      </c>
      <c r="B7" s="46">
        <v>0.85</v>
      </c>
      <c r="C7" s="47" t="e">
        <f>'Total Systemperformance'!C11</f>
        <v>#DIV/0!</v>
      </c>
      <c r="D7" s="47" t="e">
        <f>Systemperformance_R!C11</f>
        <v>#DIV/0!</v>
      </c>
      <c r="E7" s="47" t="e">
        <f>Systemperformance_L!C11</f>
        <v>#DIV/0!</v>
      </c>
      <c r="F7" s="47" t="str">
        <f>VLOOKUP(K2,'Total_R&amp;L'!1:1048576,17,0)</f>
        <v/>
      </c>
      <c r="G7" s="47">
        <f>VLOOKUP(K2,'TCS UT N414 R - 1'!1:1048576,17,0)</f>
        <v>0</v>
      </c>
      <c r="H7" s="47">
        <f>VLOOKUP(K2,'TCS UT N414 L - 2'!1:1048576,17,0)</f>
        <v>0</v>
      </c>
      <c r="I7" s="42"/>
      <c r="L7" s="48" t="s">
        <v>71</v>
      </c>
    </row>
    <row r="8" spans="1:13" ht="39" customHeight="1" x14ac:dyDescent="0.25">
      <c r="A8" s="45" t="s">
        <v>50</v>
      </c>
      <c r="B8" s="46">
        <v>0.8</v>
      </c>
      <c r="C8" s="47" t="e">
        <f>'Total Systemperformance'!C12</f>
        <v>#DIV/0!</v>
      </c>
      <c r="D8" s="47" t="e">
        <f>Systemperformance_R!C12</f>
        <v>#DIV/0!</v>
      </c>
      <c r="E8" s="47" t="e">
        <f>Systemperformance_L!C12</f>
        <v>#DIV/0!</v>
      </c>
      <c r="F8" s="47" t="str">
        <f>VLOOKUP(K2,'Total_R&amp;L'!1:1048576,19,0)</f>
        <v/>
      </c>
      <c r="G8" s="47">
        <f>VLOOKUP(K2,'TCS UT N414 R - 1'!1:1048576,19,0)</f>
        <v>0</v>
      </c>
      <c r="H8" s="47">
        <f>VLOOKUP(K2,'TCS UT N414 L - 2'!1:1048576,19,0)</f>
        <v>0</v>
      </c>
      <c r="I8" s="42"/>
      <c r="L8" t="s">
        <v>51</v>
      </c>
    </row>
    <row r="9" spans="1:13" ht="39" customHeight="1" x14ac:dyDescent="0.25">
      <c r="A9" s="86"/>
      <c r="B9" s="84"/>
      <c r="C9" s="85"/>
      <c r="D9" s="85"/>
      <c r="E9" s="85"/>
      <c r="F9" s="85"/>
      <c r="G9" s="85"/>
      <c r="H9" s="85"/>
      <c r="I9" s="42"/>
    </row>
    <row r="10" spans="1:13" ht="15.75" thickBot="1" x14ac:dyDescent="0.3">
      <c r="A10" s="167" t="str">
        <f>"Comments: "&amp;K2&amp;"/"&amp;K3&amp;"/"&amp;K4</f>
        <v>Comments: 30/9/2019</v>
      </c>
      <c r="B10" s="168"/>
      <c r="C10" s="168"/>
      <c r="D10" s="168"/>
      <c r="E10" s="168"/>
      <c r="F10" s="168"/>
      <c r="G10" s="168"/>
      <c r="H10" s="169"/>
      <c r="I10" s="42"/>
      <c r="L10" t="str">
        <f>L6&amp;L7&amp;L8&amp;" "&amp;K2&amp;"/"&amp;K3&amp;"/"&amp;K4</f>
        <v>Monthly Average(till September) 30/9/2019</v>
      </c>
    </row>
    <row r="11" spans="1:13" x14ac:dyDescent="0.25">
      <c r="A11" s="170" t="s">
        <v>63</v>
      </c>
      <c r="B11" s="171"/>
      <c r="C11" s="171"/>
      <c r="D11" s="171"/>
      <c r="E11" s="171"/>
      <c r="F11" s="171"/>
      <c r="G11" s="171"/>
      <c r="H11" s="172"/>
      <c r="I11" s="42"/>
      <c r="L11" t="str">
        <f>M6&amp;" "&amp;K2&amp;"/"&amp;K3&amp;"/"&amp;K4</f>
        <v>Daily Average on 30/9/2019</v>
      </c>
    </row>
    <row r="12" spans="1:13" x14ac:dyDescent="0.25">
      <c r="A12" s="161"/>
      <c r="B12" s="162"/>
      <c r="C12" s="162"/>
      <c r="D12" s="162"/>
      <c r="E12" s="162"/>
      <c r="F12" s="162"/>
      <c r="G12" s="162"/>
      <c r="H12" s="163"/>
      <c r="I12" s="42"/>
    </row>
    <row r="13" spans="1:13" ht="15" customHeight="1" x14ac:dyDescent="0.25">
      <c r="A13" s="153" t="s">
        <v>64</v>
      </c>
      <c r="B13" s="153"/>
      <c r="C13" s="153"/>
      <c r="D13" s="153"/>
      <c r="E13" s="153"/>
      <c r="F13" s="153"/>
      <c r="G13" s="153"/>
      <c r="H13" s="153"/>
      <c r="I13" s="42"/>
    </row>
    <row r="14" spans="1:13" x14ac:dyDescent="0.25">
      <c r="A14" s="161"/>
      <c r="B14" s="162"/>
      <c r="C14" s="162"/>
      <c r="D14" s="162"/>
      <c r="E14" s="162"/>
      <c r="F14" s="162"/>
      <c r="G14" s="162"/>
      <c r="H14" s="163"/>
      <c r="I14" s="42"/>
    </row>
    <row r="15" spans="1:13" x14ac:dyDescent="0.25">
      <c r="A15" s="161" t="s">
        <v>52</v>
      </c>
      <c r="B15" s="162"/>
      <c r="C15" s="162"/>
      <c r="D15" s="162"/>
      <c r="E15" s="162"/>
      <c r="F15" s="162"/>
      <c r="G15" s="162"/>
      <c r="H15" s="163"/>
      <c r="I15" s="42"/>
    </row>
    <row r="16" spans="1:13" x14ac:dyDescent="0.25">
      <c r="A16" s="161"/>
      <c r="B16" s="162"/>
      <c r="C16" s="162"/>
      <c r="D16" s="162"/>
      <c r="E16" s="162"/>
      <c r="F16" s="162"/>
      <c r="G16" s="162"/>
      <c r="H16" s="163"/>
      <c r="I16" s="42"/>
    </row>
    <row r="17" spans="1:9" x14ac:dyDescent="0.25">
      <c r="A17" s="161" t="s">
        <v>67</v>
      </c>
      <c r="B17" s="162"/>
      <c r="C17" s="162"/>
      <c r="D17" s="162"/>
      <c r="E17" s="162"/>
      <c r="F17" s="162"/>
      <c r="G17" s="162"/>
      <c r="H17" s="163"/>
      <c r="I17" s="42"/>
    </row>
    <row r="18" spans="1:9" x14ac:dyDescent="0.25">
      <c r="A18" s="152"/>
      <c r="B18" s="153"/>
      <c r="C18" s="153"/>
      <c r="D18" s="153"/>
      <c r="E18" s="153"/>
      <c r="F18" s="153"/>
      <c r="G18" s="153"/>
      <c r="H18" s="154"/>
      <c r="I18" s="42"/>
    </row>
    <row r="19" spans="1:9" x14ac:dyDescent="0.25">
      <c r="A19" s="152"/>
      <c r="B19" s="153"/>
      <c r="C19" s="153"/>
      <c r="D19" s="153"/>
      <c r="E19" s="153"/>
      <c r="F19" s="153"/>
      <c r="G19" s="153"/>
      <c r="H19" s="154"/>
      <c r="I19" s="42"/>
    </row>
    <row r="20" spans="1:9" x14ac:dyDescent="0.25">
      <c r="A20" s="152" t="s">
        <v>65</v>
      </c>
      <c r="B20" s="153"/>
      <c r="C20" s="153"/>
      <c r="D20" s="153"/>
      <c r="E20" s="153"/>
      <c r="F20" s="153"/>
      <c r="G20" s="153"/>
      <c r="H20" s="154"/>
      <c r="I20" s="42"/>
    </row>
    <row r="21" spans="1:9" x14ac:dyDescent="0.25">
      <c r="A21" s="152"/>
      <c r="B21" s="153"/>
      <c r="C21" s="153"/>
      <c r="D21" s="153"/>
      <c r="E21" s="153"/>
      <c r="F21" s="153"/>
      <c r="G21" s="153"/>
      <c r="H21" s="154"/>
      <c r="I21" s="42"/>
    </row>
    <row r="22" spans="1:9" x14ac:dyDescent="0.25">
      <c r="A22" s="161" t="s">
        <v>66</v>
      </c>
      <c r="B22" s="162"/>
      <c r="C22" s="162"/>
      <c r="D22" s="162"/>
      <c r="E22" s="162"/>
      <c r="F22" s="162"/>
      <c r="G22" s="162"/>
      <c r="H22" s="163"/>
      <c r="I22" s="42"/>
    </row>
    <row r="23" spans="1:9" x14ac:dyDescent="0.25">
      <c r="A23" s="152"/>
      <c r="B23" s="153"/>
      <c r="C23" s="153"/>
      <c r="D23" s="153"/>
      <c r="E23" s="153"/>
      <c r="F23" s="153"/>
      <c r="G23" s="153"/>
      <c r="H23" s="154"/>
      <c r="I23" s="42"/>
    </row>
    <row r="24" spans="1:9" x14ac:dyDescent="0.25">
      <c r="A24" s="155" t="s">
        <v>53</v>
      </c>
      <c r="B24" s="156"/>
      <c r="C24" s="156"/>
      <c r="D24" s="156"/>
      <c r="E24" s="156"/>
      <c r="F24" s="156"/>
      <c r="G24" s="156"/>
      <c r="H24" s="157"/>
      <c r="I24" s="42"/>
    </row>
    <row r="25" spans="1:9" ht="15.75" thickBot="1" x14ac:dyDescent="0.3">
      <c r="A25" s="158" t="s">
        <v>54</v>
      </c>
      <c r="B25" s="159"/>
      <c r="C25" s="159"/>
      <c r="D25" s="159"/>
      <c r="E25" s="159"/>
      <c r="F25" s="159"/>
      <c r="G25" s="159"/>
      <c r="H25" s="160"/>
      <c r="I25" s="42"/>
    </row>
  </sheetData>
  <mergeCells count="21">
    <mergeCell ref="A16:H16"/>
    <mergeCell ref="A1:H2"/>
    <mergeCell ref="A3:A5"/>
    <mergeCell ref="B3:B5"/>
    <mergeCell ref="C3:E4"/>
    <mergeCell ref="F3:H4"/>
    <mergeCell ref="A10:H10"/>
    <mergeCell ref="A11:H11"/>
    <mergeCell ref="A12:H12"/>
    <mergeCell ref="A13:H13"/>
    <mergeCell ref="A14:H14"/>
    <mergeCell ref="A15:H15"/>
    <mergeCell ref="A23:H23"/>
    <mergeCell ref="A24:H24"/>
    <mergeCell ref="A25:H25"/>
    <mergeCell ref="A17:H17"/>
    <mergeCell ref="A18:H18"/>
    <mergeCell ref="A19:H19"/>
    <mergeCell ref="A20:H20"/>
    <mergeCell ref="A21:H21"/>
    <mergeCell ref="A22:H22"/>
  </mergeCells>
  <conditionalFormatting sqref="C6:H6 C7:E9">
    <cfRule type="cellIs" dxfId="10" priority="11" operator="lessThan">
      <formula>0.9</formula>
    </cfRule>
  </conditionalFormatting>
  <conditionalFormatting sqref="F7:H7">
    <cfRule type="cellIs" dxfId="9" priority="10" operator="lessThan">
      <formula>0.85</formula>
    </cfRule>
  </conditionalFormatting>
  <conditionalFormatting sqref="F8:H9">
    <cfRule type="cellIs" dxfId="8" priority="9" operator="lessThan">
      <formula>0.9</formula>
    </cfRule>
  </conditionalFormatting>
  <conditionalFormatting sqref="C6:H6">
    <cfRule type="cellIs" dxfId="7" priority="7" operator="lessThan">
      <formula>0.95</formula>
    </cfRule>
    <cfRule type="cellIs" dxfId="6" priority="8" operator="greaterThan">
      <formula>0.95</formula>
    </cfRule>
  </conditionalFormatting>
  <conditionalFormatting sqref="C7:H7">
    <cfRule type="cellIs" dxfId="5" priority="5" operator="lessThan">
      <formula>0.85</formula>
    </cfRule>
    <cfRule type="cellIs" dxfId="4" priority="6" operator="greaterThan">
      <formula>0.85</formula>
    </cfRule>
  </conditionalFormatting>
  <conditionalFormatting sqref="C8:H9">
    <cfRule type="cellIs" dxfId="3" priority="1" operator="greaterThan">
      <formula>0.8</formula>
    </cfRule>
    <cfRule type="cellIs" dxfId="2" priority="2" operator="greaterThan">
      <formula>80</formula>
    </cfRule>
    <cfRule type="cellIs" dxfId="1" priority="3" operator="lessThan">
      <formula>0.8</formula>
    </cfRule>
    <cfRule type="cellIs" dxfId="0" priority="4" operator="greaterThan">
      <formula>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 Systemperformance</vt:lpstr>
      <vt:lpstr>Systemperformance_R</vt:lpstr>
      <vt:lpstr>Systemperformance_L</vt:lpstr>
      <vt:lpstr>TCS UT N414 R - 1</vt:lpstr>
      <vt:lpstr>TCS UT N414 L - 2</vt:lpstr>
      <vt:lpstr>Total_R&amp;L</vt:lpstr>
      <vt:lpstr>KPI graphs</vt:lpstr>
      <vt:lpstr>KPI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Sukumar</dc:creator>
  <cp:lastModifiedBy>Sreedarshs</cp:lastModifiedBy>
  <dcterms:created xsi:type="dcterms:W3CDTF">2019-06-19T08:59:21Z</dcterms:created>
  <dcterms:modified xsi:type="dcterms:W3CDTF">2020-03-17T09:03:11Z</dcterms:modified>
</cp:coreProperties>
</file>