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itional Experiment" sheetId="1" r:id="rId4"/>
    <sheet state="visible" name="Q1 - Greedy" sheetId="2" r:id="rId5"/>
    <sheet state="visible" name="Q1 - Epsilon Greedy(ε = 0.2)" sheetId="3" r:id="rId6"/>
    <sheet state="visible" name="Q1 - Softmax(τ = 0.25)" sheetId="4" r:id="rId7"/>
    <sheet state="visible" name="Q1 - UCB" sheetId="5" r:id="rId8"/>
    <sheet state="visible" name="Q2 - Epsilon Greedy(ε = 0.5)" sheetId="6" r:id="rId9"/>
    <sheet state="visible" name="Q3 - Softmax (τ = 0.5)" sheetId="7" r:id="rId10"/>
    <sheet state="visible" name="Q4 - Greedy" sheetId="8" r:id="rId11"/>
    <sheet state="visible" name="Q4- Epsilon Greedy(ε = 0.2)" sheetId="9" r:id="rId12"/>
    <sheet state="visible" name="Q4 - Softmax(τ = 0.25)" sheetId="10" r:id="rId13"/>
    <sheet state="visible" name="Q4 - UCB" sheetId="11" r:id="rId14"/>
  </sheets>
  <definedNames/>
  <calcPr/>
  <extLst>
    <ext uri="GoogleSheetsCustomDataVersion2">
      <go:sheetsCustomData xmlns:go="http://customooxmlschemas.google.com/" r:id="rId15" roundtripDataChecksum="N1kOU8gqS+DzUzrT3U/mN3yRUnPN/gJJjtoNO8+ZFog="/>
    </ext>
  </extLst>
</workbook>
</file>

<file path=xl/sharedStrings.xml><?xml version="1.0" encoding="utf-8"?>
<sst xmlns="http://schemas.openxmlformats.org/spreadsheetml/2006/main" count="626" uniqueCount="46">
  <si>
    <t>PARAMETERS</t>
  </si>
  <si>
    <t>RESULTS</t>
  </si>
  <si>
    <t>Traffic/Round</t>
  </si>
  <si>
    <t>Traffic</t>
  </si>
  <si>
    <t>Arms</t>
  </si>
  <si>
    <t>Conversions</t>
  </si>
  <si>
    <t>Conversion
Probability
by Arm</t>
  </si>
  <si>
    <t>A</t>
  </si>
  <si>
    <t>Conv. Rate</t>
  </si>
  <si>
    <t>B</t>
  </si>
  <si>
    <t>C</t>
  </si>
  <si>
    <t>Epsilon</t>
  </si>
  <si>
    <t>Tao</t>
  </si>
  <si>
    <t>By Round</t>
  </si>
  <si>
    <t>Cumulative</t>
  </si>
  <si>
    <t>Random #s</t>
  </si>
  <si>
    <t>Traffic by Site</t>
  </si>
  <si>
    <t>Conversion Rates</t>
  </si>
  <si>
    <t>Round</t>
  </si>
  <si>
    <t>Total</t>
  </si>
  <si>
    <t>Assumptions for Greedy Multi-Arm Bandit (MAB) Simulation</t>
  </si>
  <si>
    <t xml:space="preserve">
1. The total daily traffic across all sites is 30,000 visitors.
2. Conversion rates are assumed to be 9% for site A, 15% for site B, and 10% for site C.
3. A 25-day learning period will be applied for the Greedy MAB.</t>
  </si>
  <si>
    <t>Winning Arm (Learning Phase)</t>
  </si>
  <si>
    <t>Assumptions for Epsilon Greedy Multi-Arm Bandit (MAB) Simulation</t>
  </si>
  <si>
    <t>1. The total daily traffic across all sites is 30,000 visitors.
2. Conversion rates are assumed to be 9% for site A, 15% for site B, and 10% for site C.
3. A 1-day learning period and an 80% exploitation rate will be applied for this 
simultaion.</t>
  </si>
  <si>
    <t xml:space="preserve">I chose to use random numbers generated for B to perform this simulation.
</t>
  </si>
  <si>
    <t>Round Type</t>
  </si>
  <si>
    <t>Winning Arm from Previous Round</t>
  </si>
  <si>
    <t>Randomly Assigned Arm (If Exploration)</t>
  </si>
  <si>
    <t>Assumptions for Softmax Multi-Arm Bandit (MAB) Simulation</t>
  </si>
  <si>
    <t>1. The total daily traffic across all sites is 30,000 visitors.
2. Conversion rates are assumed to be 9% for site A, 15% for site B, and 10% for site C.
3. A 1-day learning period will be applied for this simulation.
4. The initial weight probability during the exploitation phase will be set to 25%</t>
  </si>
  <si>
    <t>I chose to use random numbers generated for A to perform this simulation.</t>
  </si>
  <si>
    <t xml:space="preserve">τ-Weighted Probability </t>
  </si>
  <si>
    <t>Threshold for Arms</t>
  </si>
  <si>
    <t>Arm for Rounds</t>
  </si>
  <si>
    <t>Assumptions for Upper Confidence Bound Multi-Arm Bandit (MAB) Simulation</t>
  </si>
  <si>
    <t>1. The total daily traffic across all sites is 30,000 visitors.
2. Conversion rates are assumed to be 9% for site A, 15% for site B, and 10% for site C.
3. A 1-day learning period will be applied for this simulation.</t>
  </si>
  <si>
    <t>Upper Confidence Bounds</t>
  </si>
  <si>
    <t>Arm for Round</t>
  </si>
  <si>
    <t>1. The total daily traffic across all sites is 30,000 visitors.
2. Conversion rates are assumed to be 9% for site A, 15% for site B, and 10% for site C.
3. A 1-day learning period and a 50% exploitation rate will be applied for this 
simulation.</t>
  </si>
  <si>
    <t>I chose to use random numbers generated for B to perform this simulation.</t>
  </si>
  <si>
    <t>1. The total daily traffic across all sites is 30,000 visitors.
2. Conversion rates are assumed to be 9% for site A, 15% for site B, and 10% for site C.
3. A 1-day learning period will be applied for this simulation.
4. The initial weight probability during the exploitation phase will be set to 50%</t>
  </si>
  <si>
    <t xml:space="preserve">
1. The total daily traffic across all sites is 30,000 visitors.
2. Conversion rates are assumed to be 9% for site A, 11% for site B, and 10% for site C.
3. A 25-day learning period will be applied for the Greedy MAB.</t>
  </si>
  <si>
    <t>1. The total daily traffic across all sites is 30,000 visitors.
2. Conversion rates are assumed to be 9% for site A, 11% for site B, and 10% for site C.
3. A 1-day learning period and an 80% exploitation rate will be applied for this 
simultaion.</t>
  </si>
  <si>
    <t>1. The total daily traffic across all sites is 30,000 visitors.
2. Conversion rates are assumed to be 9% for site A, 11% for site B, and 10% for site C.
3. A 1-day learning period will be applied for this simulation.
4. The initial weight probability during the exploitation phase will be set to 25%</t>
  </si>
  <si>
    <t>1. The total daily traffic across all sites is 30,000 visitors.
2. Conversion rates are assumed to be 9% for site A, 11% for site B, and 10% for site C.
3. A 1-day learning period will be applied for this simulation.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</si>
</sst>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color rgb="FFFFFFFF"/>
      <name val="Calibri"/>
      <scheme val="minor"/>
    </font>
    <font>
      <color theme="1"/>
      <name val="Calibri"/>
      <scheme val="minor"/>
    </font>
    <font>
      <color rgb="FFFF0000"/>
      <name val="Calibri"/>
      <scheme val="minor"/>
    </font>
    <font>
      <b/>
      <sz val="11.0"/>
      <color rgb="FFFFFFFF"/>
      <name val="Calibri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2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</border>
    <border>
      <left/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left"/>
    </xf>
    <xf borderId="4" fillId="2" fontId="3" numFmtId="0" xfId="0" applyAlignment="1" applyBorder="1" applyFont="1">
      <alignment horizontal="center"/>
    </xf>
    <xf borderId="4" fillId="3" fontId="3" numFmtId="0" xfId="0" applyBorder="1" applyFont="1"/>
    <xf borderId="4" fillId="3" fontId="3" numFmtId="3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5" fillId="2" fontId="3" numFmtId="0" xfId="0" applyAlignment="1" applyBorder="1" applyFont="1">
      <alignment horizontal="left" shrinkToFit="0" vertical="center" wrapText="1"/>
    </xf>
    <xf borderId="6" fillId="2" fontId="3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4" fillId="3" fontId="3" numFmtId="10" xfId="0" applyAlignment="1" applyBorder="1" applyFont="1" applyNumberFormat="1">
      <alignment horizontal="center"/>
    </xf>
    <xf borderId="8" fillId="0" fontId="2" numFmtId="0" xfId="0" applyBorder="1" applyFont="1"/>
    <xf borderId="9" fillId="2" fontId="3" numFmtId="0" xfId="0" applyAlignment="1" applyBorder="1" applyFont="1">
      <alignment horizontal="center" readingOrder="0"/>
    </xf>
    <xf borderId="10" fillId="0" fontId="2" numFmtId="0" xfId="0" applyBorder="1" applyFont="1"/>
    <xf borderId="11" fillId="2" fontId="3" numFmtId="0" xfId="0" applyAlignment="1" applyBorder="1" applyFont="1">
      <alignment horizontal="center"/>
    </xf>
    <xf borderId="12" fillId="2" fontId="3" numFmtId="2" xfId="0" applyAlignment="1" applyBorder="1" applyFont="1" applyNumberFormat="1">
      <alignment horizontal="center"/>
    </xf>
    <xf borderId="4" fillId="2" fontId="3" numFmtId="0" xfId="0" applyAlignment="1" applyBorder="1" applyFont="1">
      <alignment horizontal="left"/>
    </xf>
    <xf borderId="4" fillId="2" fontId="3" numFmtId="0" xfId="0" applyBorder="1" applyFont="1"/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6" fillId="0" fontId="3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6" fillId="0" fontId="3" numFmtId="2" xfId="0" applyAlignment="1" applyBorder="1" applyFont="1" applyNumberFormat="1">
      <alignment horizontal="center"/>
    </xf>
    <xf borderId="17" fillId="0" fontId="3" numFmtId="2" xfId="0" applyAlignment="1" applyBorder="1" applyFont="1" applyNumberFormat="1">
      <alignment horizontal="center"/>
    </xf>
    <xf borderId="18" fillId="0" fontId="3" numFmtId="2" xfId="0" applyAlignment="1" applyBorder="1" applyFont="1" applyNumberFormat="1">
      <alignment horizontal="center"/>
    </xf>
    <xf borderId="16" fillId="0" fontId="3" numFmtId="3" xfId="0" applyAlignment="1" applyBorder="1" applyFont="1" applyNumberFormat="1">
      <alignment horizontal="center"/>
    </xf>
    <xf borderId="17" fillId="0" fontId="3" numFmtId="3" xfId="0" applyAlignment="1" applyBorder="1" applyFont="1" applyNumberFormat="1">
      <alignment horizontal="center"/>
    </xf>
    <xf borderId="18" fillId="0" fontId="3" numFmtId="3" xfId="0" applyAlignment="1" applyBorder="1" applyFont="1" applyNumberFormat="1">
      <alignment horizontal="center"/>
    </xf>
    <xf borderId="16" fillId="0" fontId="3" numFmtId="9" xfId="0" applyAlignment="1" applyBorder="1" applyFont="1" applyNumberFormat="1">
      <alignment horizontal="center"/>
    </xf>
    <xf borderId="17" fillId="0" fontId="3" numFmtId="9" xfId="0" applyAlignment="1" applyBorder="1" applyFont="1" applyNumberFormat="1">
      <alignment horizontal="center"/>
    </xf>
    <xf borderId="18" fillId="0" fontId="3" numFmtId="9" xfId="0" applyAlignment="1" applyBorder="1" applyFont="1" applyNumberFormat="1">
      <alignment horizontal="center"/>
    </xf>
    <xf borderId="19" fillId="0" fontId="3" numFmtId="0" xfId="0" applyAlignment="1" applyBorder="1" applyFont="1">
      <alignment horizontal="center"/>
    </xf>
    <xf borderId="19" fillId="0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/>
    </xf>
    <xf borderId="20" fillId="0" fontId="3" numFmtId="2" xfId="0" applyAlignment="1" applyBorder="1" applyFont="1" applyNumberFormat="1">
      <alignment horizontal="center"/>
    </xf>
    <xf borderId="19" fillId="0" fontId="3" numFmtId="3" xfId="0" applyAlignment="1" applyBorder="1" applyFont="1" applyNumberFormat="1">
      <alignment horizontal="center"/>
    </xf>
    <xf borderId="0" fillId="0" fontId="3" numFmtId="3" xfId="0" applyAlignment="1" applyFont="1" applyNumberFormat="1">
      <alignment horizontal="center"/>
    </xf>
    <xf borderId="20" fillId="0" fontId="3" numFmtId="3" xfId="0" applyAlignment="1" applyBorder="1" applyFont="1" applyNumberFormat="1">
      <alignment horizontal="center"/>
    </xf>
    <xf borderId="19" fillId="0" fontId="3" numFmtId="9" xfId="0" applyAlignment="1" applyBorder="1" applyFont="1" applyNumberFormat="1">
      <alignment horizontal="center"/>
    </xf>
    <xf borderId="0" fillId="0" fontId="3" numFmtId="9" xfId="0" applyAlignment="1" applyFont="1" applyNumberFormat="1">
      <alignment horizontal="center"/>
    </xf>
    <xf borderId="20" fillId="0" fontId="3" numFmtId="9" xfId="0" applyAlignment="1" applyBorder="1" applyFont="1" applyNumberFormat="1">
      <alignment horizontal="center"/>
    </xf>
    <xf borderId="21" fillId="0" fontId="3" numFmtId="0" xfId="0" applyAlignment="1" applyBorder="1" applyFont="1">
      <alignment horizontal="center"/>
    </xf>
    <xf borderId="21" fillId="0" fontId="3" numFmtId="2" xfId="0" applyAlignment="1" applyBorder="1" applyFont="1" applyNumberFormat="1">
      <alignment horizontal="center"/>
    </xf>
    <xf borderId="22" fillId="0" fontId="3" numFmtId="2" xfId="0" applyAlignment="1" applyBorder="1" applyFont="1" applyNumberFormat="1">
      <alignment horizontal="center"/>
    </xf>
    <xf borderId="23" fillId="0" fontId="3" numFmtId="2" xfId="0" applyAlignment="1" applyBorder="1" applyFont="1" applyNumberFormat="1">
      <alignment horizontal="center"/>
    </xf>
    <xf borderId="21" fillId="0" fontId="3" numFmtId="3" xfId="0" applyAlignment="1" applyBorder="1" applyFont="1" applyNumberFormat="1">
      <alignment horizontal="center"/>
    </xf>
    <xf borderId="22" fillId="0" fontId="3" numFmtId="3" xfId="0" applyAlignment="1" applyBorder="1" applyFont="1" applyNumberFormat="1">
      <alignment horizontal="center"/>
    </xf>
    <xf borderId="23" fillId="0" fontId="3" numFmtId="3" xfId="0" applyAlignment="1" applyBorder="1" applyFont="1" applyNumberFormat="1">
      <alignment horizontal="center"/>
    </xf>
    <xf borderId="21" fillId="0" fontId="3" numFmtId="9" xfId="0" applyAlignment="1" applyBorder="1" applyFont="1" applyNumberFormat="1">
      <alignment horizontal="center"/>
    </xf>
    <xf borderId="22" fillId="0" fontId="3" numFmtId="9" xfId="0" applyAlignment="1" applyBorder="1" applyFont="1" applyNumberFormat="1">
      <alignment horizontal="center"/>
    </xf>
    <xf borderId="23" fillId="0" fontId="3" numFmtId="9" xfId="0" applyAlignment="1" applyBorder="1" applyFont="1" applyNumberFormat="1">
      <alignment horizontal="center"/>
    </xf>
    <xf borderId="24" fillId="3" fontId="1" numFmtId="0" xfId="0" applyAlignment="1" applyBorder="1" applyFont="1">
      <alignment horizontal="center"/>
    </xf>
    <xf borderId="25" fillId="0" fontId="2" numFmtId="0" xfId="0" applyBorder="1" applyFont="1"/>
    <xf borderId="0" fillId="4" fontId="4" numFmtId="0" xfId="0" applyAlignment="1" applyFill="1" applyFont="1">
      <alignment horizontal="center" readingOrder="0"/>
    </xf>
    <xf borderId="0" fillId="3" fontId="3" numFmtId="0" xfId="0" applyFont="1"/>
    <xf borderId="0" fillId="3" fontId="3" numFmtId="3" xfId="0" applyAlignment="1" applyFont="1" applyNumberFormat="1">
      <alignment horizontal="center"/>
    </xf>
    <xf borderId="16" fillId="0" fontId="3" numFmtId="0" xfId="0" applyAlignment="1" applyBorder="1" applyFont="1">
      <alignment horizontal="left" readingOrder="0"/>
    </xf>
    <xf borderId="19" fillId="0" fontId="2" numFmtId="0" xfId="0" applyBorder="1" applyFont="1"/>
    <xf borderId="20" fillId="0" fontId="2" numFmtId="0" xfId="0" applyBorder="1" applyFont="1"/>
    <xf borderId="0" fillId="3" fontId="3" numFmtId="10" xfId="0" applyAlignment="1" applyFont="1" applyNumberForma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9" fillId="2" fontId="3" numFmtId="0" xfId="0" applyAlignment="1" applyBorder="1" applyFont="1">
      <alignment horizontal="center"/>
    </xf>
    <xf borderId="0" fillId="5" fontId="5" numFmtId="0" xfId="0" applyAlignment="1" applyFill="1" applyFont="1">
      <alignment readingOrder="0"/>
    </xf>
    <xf borderId="0" fillId="5" fontId="5" numFmtId="0" xfId="0" applyAlignment="1" applyFont="1">
      <alignment horizontal="center" readingOrder="0"/>
    </xf>
    <xf borderId="0" fillId="5" fontId="6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1"/>
    </xf>
    <xf borderId="0" fillId="4" fontId="7" numFmtId="0" xfId="0" applyAlignment="1" applyFont="1">
      <alignment horizontal="center" vertical="center"/>
    </xf>
    <xf borderId="19" fillId="5" fontId="3" numFmtId="0" xfId="0" applyAlignment="1" applyBorder="1" applyFont="1">
      <alignment horizontal="center"/>
    </xf>
    <xf borderId="19" fillId="5" fontId="3" numFmtId="2" xfId="0" applyAlignment="1" applyBorder="1" applyFont="1" applyNumberFormat="1">
      <alignment horizontal="center"/>
    </xf>
    <xf borderId="0" fillId="5" fontId="3" numFmtId="2" xfId="0" applyAlignment="1" applyFont="1" applyNumberFormat="1">
      <alignment horizontal="center"/>
    </xf>
    <xf borderId="20" fillId="5" fontId="3" numFmtId="2" xfId="0" applyAlignment="1" applyBorder="1" applyFont="1" applyNumberFormat="1">
      <alignment horizontal="center"/>
    </xf>
    <xf borderId="19" fillId="5" fontId="3" numFmtId="3" xfId="0" applyAlignment="1" applyBorder="1" applyFont="1" applyNumberFormat="1">
      <alignment horizontal="center"/>
    </xf>
    <xf borderId="0" fillId="5" fontId="3" numFmtId="3" xfId="0" applyAlignment="1" applyFont="1" applyNumberFormat="1">
      <alignment horizontal="center"/>
    </xf>
    <xf borderId="20" fillId="5" fontId="3" numFmtId="3" xfId="0" applyAlignment="1" applyBorder="1" applyFont="1" applyNumberFormat="1">
      <alignment horizontal="center"/>
    </xf>
    <xf borderId="19" fillId="5" fontId="3" numFmtId="9" xfId="0" applyAlignment="1" applyBorder="1" applyFont="1" applyNumberFormat="1">
      <alignment horizontal="center"/>
    </xf>
    <xf borderId="0" fillId="5" fontId="3" numFmtId="9" xfId="0" applyAlignment="1" applyFont="1" applyNumberFormat="1">
      <alignment horizontal="center"/>
    </xf>
    <xf borderId="20" fillId="5" fontId="3" numFmtId="9" xfId="0" applyAlignment="1" applyBorder="1" applyFont="1" applyNumberFormat="1">
      <alignment horizontal="center"/>
    </xf>
    <xf borderId="19" fillId="0" fontId="3" numFmtId="3" xfId="0" applyAlignment="1" applyBorder="1" applyFont="1" applyNumberFormat="1">
      <alignment horizontal="center" readingOrder="0"/>
    </xf>
    <xf borderId="0" fillId="0" fontId="3" numFmtId="3" xfId="0" applyAlignment="1" applyFont="1" applyNumberFormat="1">
      <alignment horizontal="center" readingOrder="0"/>
    </xf>
    <xf borderId="21" fillId="0" fontId="3" numFmtId="3" xfId="0" applyAlignment="1" applyBorder="1" applyFont="1" applyNumberFormat="1">
      <alignment horizontal="center" readingOrder="0"/>
    </xf>
    <xf borderId="22" fillId="0" fontId="3" numFmtId="3" xfId="0" applyAlignment="1" applyBorder="1" applyFont="1" applyNumberFormat="1">
      <alignment horizontal="center" readingOrder="0"/>
    </xf>
    <xf borderId="0" fillId="4" fontId="7" numFmtId="0" xfId="0" applyAlignment="1" applyFont="1">
      <alignment horizontal="center" readingOrder="0"/>
    </xf>
    <xf borderId="0" fillId="5" fontId="1" numFmtId="0" xfId="0" applyAlignment="1" applyFont="1">
      <alignment horizontal="center"/>
    </xf>
    <xf borderId="16" fillId="5" fontId="3" numFmtId="0" xfId="0" applyAlignment="1" applyBorder="1" applyFont="1">
      <alignment horizontal="left" readingOrder="0"/>
    </xf>
    <xf borderId="0" fillId="5" fontId="3" numFmtId="0" xfId="0" applyAlignment="1" applyFont="1">
      <alignment horizontal="left"/>
    </xf>
    <xf borderId="0" fillId="5" fontId="3" numFmtId="0" xfId="0" applyAlignment="1" applyFont="1">
      <alignment horizontal="left" shrinkToFit="0" vertical="center" wrapText="1"/>
    </xf>
    <xf borderId="4" fillId="2" fontId="3" numFmtId="0" xfId="0" applyAlignment="1" applyBorder="1" applyFont="1">
      <alignment horizontal="center" readingOrder="0"/>
    </xf>
    <xf borderId="0" fillId="5" fontId="3" numFmtId="0" xfId="0" applyAlignment="1" applyFont="1">
      <alignment horizontal="left" readingOrder="0"/>
    </xf>
    <xf borderId="0" fillId="5" fontId="5" numFmtId="0" xfId="0" applyFont="1"/>
    <xf borderId="14" fillId="2" fontId="3" numFmtId="0" xfId="0" applyAlignment="1" applyBorder="1" applyFont="1">
      <alignment horizontal="center"/>
    </xf>
    <xf borderId="26" fillId="4" fontId="7" numFmtId="0" xfId="0" applyAlignment="1" applyBorder="1" applyFont="1">
      <alignment horizontal="center" readingOrder="0"/>
    </xf>
    <xf borderId="23" fillId="4" fontId="7" numFmtId="0" xfId="0" applyAlignment="1" applyBorder="1" applyFont="1">
      <alignment horizontal="center" readingOrder="0"/>
    </xf>
    <xf borderId="17" fillId="2" fontId="3" numFmtId="2" xfId="0" applyAlignment="1" applyBorder="1" applyFont="1" applyNumberFormat="1">
      <alignment horizontal="center"/>
    </xf>
    <xf borderId="20" fillId="0" fontId="3" numFmtId="0" xfId="0" applyAlignment="1" applyBorder="1" applyFont="1">
      <alignment horizontal="center"/>
    </xf>
    <xf borderId="0" fillId="2" fontId="3" numFmtId="2" xfId="0" applyAlignment="1" applyFont="1" applyNumberFormat="1">
      <alignment horizontal="center"/>
    </xf>
    <xf borderId="23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22" fillId="2" fontId="3" numFmtId="2" xfId="0" applyAlignment="1" applyBorder="1" applyFont="1" applyNumberFormat="1">
      <alignment horizontal="center"/>
    </xf>
    <xf borderId="13" fillId="4" fontId="7" numFmtId="0" xfId="0" applyAlignment="1" applyBorder="1" applyFont="1">
      <alignment horizontal="center" readingOrder="0"/>
    </xf>
    <xf borderId="0" fillId="5" fontId="8" numFmtId="0" xfId="0" applyAlignment="1" applyFont="1">
      <alignment horizontal="center" readingOrder="0"/>
    </xf>
    <xf borderId="27" fillId="0" fontId="3" numFmtId="0" xfId="0" applyAlignment="1" applyBorder="1" applyFont="1">
      <alignment horizontal="center"/>
    </xf>
    <xf borderId="13" fillId="2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/>
    </xf>
    <xf borderId="16" fillId="2" fontId="3" numFmtId="2" xfId="0" applyAlignment="1" applyBorder="1" applyFont="1" applyNumberFormat="1">
      <alignment horizontal="center"/>
    </xf>
    <xf borderId="19" fillId="2" fontId="3" numFmtId="2" xfId="0" applyAlignment="1" applyBorder="1" applyFont="1" applyNumberFormat="1">
      <alignment horizontal="center"/>
    </xf>
    <xf borderId="21" fillId="2" fontId="3" numFmtId="2" xfId="0" applyAlignment="1" applyBorder="1" applyFont="1" applyNumberFormat="1">
      <alignment horizontal="center"/>
    </xf>
    <xf borderId="27" fillId="0" fontId="3" numFmtId="0" xfId="0" applyAlignment="1" applyBorder="1" applyFont="1">
      <alignment horizontal="center" readingOrder="0"/>
    </xf>
    <xf borderId="27" fillId="4" fontId="7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9.71"/>
    <col customWidth="1" min="3" max="4" width="10.29"/>
    <col customWidth="1" min="5" max="5" width="8.71"/>
    <col customWidth="1" min="6" max="6" width="11.86"/>
    <col customWidth="1" min="7" max="7" width="10.71"/>
    <col customWidth="1" min="8" max="8" width="9.71"/>
    <col customWidth="1" min="9" max="16" width="8.71"/>
    <col customWidth="1" min="17" max="20" width="9.71"/>
    <col customWidth="1" min="21" max="28" width="8.71"/>
  </cols>
  <sheetData>
    <row r="1" ht="14.25" customHeight="1">
      <c r="A1" s="1" t="s">
        <v>0</v>
      </c>
      <c r="B1" s="2"/>
      <c r="C1" s="3"/>
      <c r="F1" s="4" t="s">
        <v>1</v>
      </c>
      <c r="G1" s="3"/>
    </row>
    <row r="2" ht="14.25" customHeight="1">
      <c r="A2" s="5" t="s">
        <v>2</v>
      </c>
      <c r="B2" s="3"/>
      <c r="C2" s="6">
        <v>30000.0</v>
      </c>
      <c r="F2" s="7" t="s">
        <v>3</v>
      </c>
      <c r="G2" s="8">
        <f>SUM(Q112:S112)</f>
        <v>3000000</v>
      </c>
      <c r="J2" s="9"/>
      <c r="K2" s="9"/>
      <c r="L2" s="9"/>
    </row>
    <row r="3" ht="14.25" customHeight="1">
      <c r="A3" s="5" t="s">
        <v>4</v>
      </c>
      <c r="B3" s="3"/>
      <c r="C3" s="6">
        <v>3.0</v>
      </c>
      <c r="F3" s="7" t="s">
        <v>5</v>
      </c>
      <c r="G3" s="8">
        <f>SUM(U112:W112)</f>
        <v>300670</v>
      </c>
    </row>
    <row r="4" ht="14.25" customHeight="1">
      <c r="A4" s="10" t="s">
        <v>6</v>
      </c>
      <c r="B4" s="11" t="s">
        <v>7</v>
      </c>
      <c r="C4" s="12">
        <v>0.09</v>
      </c>
      <c r="F4" s="7" t="s">
        <v>8</v>
      </c>
      <c r="G4" s="13">
        <f>G3/G2</f>
        <v>0.1002233333</v>
      </c>
      <c r="J4" s="9"/>
      <c r="K4" s="9"/>
      <c r="L4" s="9"/>
    </row>
    <row r="5" ht="14.25" customHeight="1">
      <c r="A5" s="14"/>
      <c r="B5" s="6" t="s">
        <v>9</v>
      </c>
      <c r="C5" s="15">
        <v>0.11</v>
      </c>
    </row>
    <row r="6" ht="14.25" customHeight="1">
      <c r="A6" s="16"/>
      <c r="B6" s="17" t="s">
        <v>10</v>
      </c>
      <c r="C6" s="18">
        <v>0.1</v>
      </c>
    </row>
    <row r="7" ht="14.25" customHeight="1">
      <c r="A7" s="19" t="s">
        <v>11</v>
      </c>
      <c r="B7" s="20"/>
      <c r="C7" s="20"/>
    </row>
    <row r="8" ht="14.25" customHeight="1">
      <c r="A8" s="19" t="s">
        <v>12</v>
      </c>
      <c r="B8" s="20"/>
      <c r="C8" s="20"/>
    </row>
    <row r="9" ht="14.25" customHeight="1"/>
    <row r="10" ht="14.25" customHeight="1">
      <c r="A10" s="9"/>
      <c r="D10" s="9"/>
      <c r="E10" s="21" t="s">
        <v>13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21" t="s">
        <v>14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</row>
    <row r="11" ht="14.25" customHeight="1">
      <c r="A11" s="9"/>
      <c r="B11" s="24" t="s">
        <v>15</v>
      </c>
      <c r="C11" s="25"/>
      <c r="D11" s="26"/>
      <c r="E11" s="21" t="s">
        <v>16</v>
      </c>
      <c r="F11" s="22"/>
      <c r="G11" s="22"/>
      <c r="H11" s="23"/>
      <c r="I11" s="21" t="s">
        <v>5</v>
      </c>
      <c r="J11" s="22"/>
      <c r="K11" s="22"/>
      <c r="L11" s="22"/>
      <c r="M11" s="21" t="s">
        <v>17</v>
      </c>
      <c r="N11" s="22"/>
      <c r="O11" s="22"/>
      <c r="P11" s="23"/>
      <c r="Q11" s="21" t="s">
        <v>16</v>
      </c>
      <c r="R11" s="22"/>
      <c r="S11" s="22"/>
      <c r="T11" s="23"/>
      <c r="U11" s="21" t="s">
        <v>5</v>
      </c>
      <c r="V11" s="22"/>
      <c r="W11" s="22"/>
      <c r="X11" s="22"/>
      <c r="Y11" s="21" t="s">
        <v>17</v>
      </c>
      <c r="Z11" s="22"/>
      <c r="AA11" s="22"/>
      <c r="AB11" s="23"/>
    </row>
    <row r="12" ht="14.25" customHeight="1">
      <c r="A12" s="21" t="s">
        <v>18</v>
      </c>
      <c r="B12" s="21" t="s">
        <v>7</v>
      </c>
      <c r="C12" s="27" t="s">
        <v>9</v>
      </c>
      <c r="D12" s="28" t="s">
        <v>10</v>
      </c>
      <c r="E12" s="21" t="s">
        <v>7</v>
      </c>
      <c r="F12" s="27" t="s">
        <v>9</v>
      </c>
      <c r="G12" s="27" t="s">
        <v>10</v>
      </c>
      <c r="H12" s="28" t="s">
        <v>19</v>
      </c>
      <c r="I12" s="21" t="s">
        <v>7</v>
      </c>
      <c r="J12" s="27" t="s">
        <v>9</v>
      </c>
      <c r="K12" s="27" t="s">
        <v>10</v>
      </c>
      <c r="L12" s="28" t="s">
        <v>19</v>
      </c>
      <c r="M12" s="21" t="s">
        <v>7</v>
      </c>
      <c r="N12" s="27" t="s">
        <v>9</v>
      </c>
      <c r="O12" s="27" t="s">
        <v>10</v>
      </c>
      <c r="P12" s="28" t="s">
        <v>19</v>
      </c>
      <c r="Q12" s="21" t="s">
        <v>7</v>
      </c>
      <c r="R12" s="27" t="s">
        <v>9</v>
      </c>
      <c r="S12" s="27" t="s">
        <v>10</v>
      </c>
      <c r="T12" s="28" t="s">
        <v>19</v>
      </c>
      <c r="U12" s="21" t="s">
        <v>7</v>
      </c>
      <c r="V12" s="27" t="s">
        <v>9</v>
      </c>
      <c r="W12" s="27" t="s">
        <v>10</v>
      </c>
      <c r="X12" s="28" t="s">
        <v>19</v>
      </c>
      <c r="Y12" s="27" t="s">
        <v>7</v>
      </c>
      <c r="Z12" s="27" t="s">
        <v>9</v>
      </c>
      <c r="AA12" s="27" t="s">
        <v>10</v>
      </c>
      <c r="AB12" s="28" t="s">
        <v>19</v>
      </c>
    </row>
    <row r="13" ht="14.25" customHeight="1">
      <c r="A13" s="24">
        <v>1.0</v>
      </c>
      <c r="B13" s="29">
        <v>0.7019803129346603</v>
      </c>
      <c r="C13" s="30">
        <v>0.7570540171529068</v>
      </c>
      <c r="D13" s="31">
        <v>0.5817869358502132</v>
      </c>
      <c r="E13" s="32">
        <f>$C$2/$C$3</f>
        <v>10000</v>
      </c>
      <c r="F13" s="33">
        <v>10000.0</v>
      </c>
      <c r="G13" s="33">
        <v>10000.0</v>
      </c>
      <c r="H13" s="34">
        <f t="shared" ref="H13:H112" si="5">SUM(E13:G13)</f>
        <v>30000</v>
      </c>
      <c r="I13" s="32">
        <f t="shared" ref="I13:I112" si="6">IFERROR(_xlfn.BINOM.INV(E13,$C$4,B13),0)</f>
        <v>915</v>
      </c>
      <c r="J13" s="33">
        <f t="shared" ref="J13:J112" si="7">IFERROR(_xlfn.BINOM.INV(F13,$C$5,C13),0)</f>
        <v>1122</v>
      </c>
      <c r="K13" s="33">
        <f t="shared" ref="K13:K112" si="8">IFERROR(_xlfn.BINOM.INV(G13,$C$6,D13),0)</f>
        <v>1006</v>
      </c>
      <c r="L13" s="34">
        <f t="shared" ref="L13:L112" si="9">SUM(I13:K13)</f>
        <v>3043</v>
      </c>
      <c r="M13" s="35">
        <f t="shared" ref="M13:O13" si="1">IF(E13=0,"",I13/E13)</f>
        <v>0.0915</v>
      </c>
      <c r="N13" s="36">
        <f t="shared" si="1"/>
        <v>0.1122</v>
      </c>
      <c r="O13" s="36">
        <f t="shared" si="1"/>
        <v>0.1006</v>
      </c>
      <c r="P13" s="37">
        <f t="shared" ref="P13:P112" si="11">L13/H13</f>
        <v>0.1014333333</v>
      </c>
      <c r="Q13" s="32">
        <f t="shared" ref="Q13:S13" si="2">SUM(E$13:E13)</f>
        <v>10000</v>
      </c>
      <c r="R13" s="33">
        <f t="shared" si="2"/>
        <v>10000</v>
      </c>
      <c r="S13" s="33">
        <f t="shared" si="2"/>
        <v>10000</v>
      </c>
      <c r="T13" s="34">
        <f t="shared" ref="T13:T112" si="13">SUM(Q13:S13)</f>
        <v>30000</v>
      </c>
      <c r="U13" s="32">
        <f t="shared" ref="U13:W13" si="3">SUM(I$13:I13)</f>
        <v>915</v>
      </c>
      <c r="V13" s="33">
        <f t="shared" si="3"/>
        <v>1122</v>
      </c>
      <c r="W13" s="33">
        <f t="shared" si="3"/>
        <v>1006</v>
      </c>
      <c r="X13" s="34">
        <f t="shared" ref="X13:X112" si="15">SUM(U13:W13)</f>
        <v>3043</v>
      </c>
      <c r="Y13" s="36">
        <f t="shared" ref="Y13:AA13" si="4">IF(Q13=0,"",U13/Q13)</f>
        <v>0.0915</v>
      </c>
      <c r="Z13" s="36">
        <f t="shared" si="4"/>
        <v>0.1122</v>
      </c>
      <c r="AA13" s="36">
        <f t="shared" si="4"/>
        <v>0.1006</v>
      </c>
      <c r="AB13" s="37">
        <f t="shared" ref="AB13:AB112" si="17">X13/T13</f>
        <v>0.1014333333</v>
      </c>
    </row>
    <row r="14" ht="14.25" customHeight="1">
      <c r="A14" s="38">
        <v>2.0</v>
      </c>
      <c r="B14" s="39">
        <v>0.24700336545827017</v>
      </c>
      <c r="C14" s="40">
        <v>0.9130203135069771</v>
      </c>
      <c r="D14" s="41">
        <v>0.6162584125029098</v>
      </c>
      <c r="E14" s="42">
        <v>10000.0</v>
      </c>
      <c r="F14" s="43">
        <v>10000.0</v>
      </c>
      <c r="G14" s="43">
        <v>10000.0</v>
      </c>
      <c r="H14" s="44">
        <f t="shared" si="5"/>
        <v>30000</v>
      </c>
      <c r="I14" s="42">
        <f t="shared" si="6"/>
        <v>880</v>
      </c>
      <c r="J14" s="43">
        <f t="shared" si="7"/>
        <v>1143</v>
      </c>
      <c r="K14" s="43">
        <f t="shared" si="8"/>
        <v>1009</v>
      </c>
      <c r="L14" s="44">
        <f t="shared" si="9"/>
        <v>3032</v>
      </c>
      <c r="M14" s="45">
        <f t="shared" ref="M14:O14" si="10">IF(E14=0,"",I14/E14)</f>
        <v>0.088</v>
      </c>
      <c r="N14" s="46">
        <f t="shared" si="10"/>
        <v>0.1143</v>
      </c>
      <c r="O14" s="46">
        <f t="shared" si="10"/>
        <v>0.1009</v>
      </c>
      <c r="P14" s="47">
        <f t="shared" si="11"/>
        <v>0.1010666667</v>
      </c>
      <c r="Q14" s="42">
        <f t="shared" ref="Q14:S14" si="12">SUM(E$13:E14)</f>
        <v>20000</v>
      </c>
      <c r="R14" s="43">
        <f t="shared" si="12"/>
        <v>20000</v>
      </c>
      <c r="S14" s="43">
        <f t="shared" si="12"/>
        <v>20000</v>
      </c>
      <c r="T14" s="44">
        <f t="shared" si="13"/>
        <v>60000</v>
      </c>
      <c r="U14" s="42">
        <f t="shared" ref="U14:W14" si="14">SUM(I$13:I14)</f>
        <v>1795</v>
      </c>
      <c r="V14" s="43">
        <f t="shared" si="14"/>
        <v>2265</v>
      </c>
      <c r="W14" s="43">
        <f t="shared" si="14"/>
        <v>2015</v>
      </c>
      <c r="X14" s="44">
        <f t="shared" si="15"/>
        <v>6075</v>
      </c>
      <c r="Y14" s="46">
        <f t="shared" ref="Y14:AA14" si="16">IF(Q14=0,"",U14/Q14)</f>
        <v>0.08975</v>
      </c>
      <c r="Z14" s="46">
        <f t="shared" si="16"/>
        <v>0.11325</v>
      </c>
      <c r="AA14" s="46">
        <f t="shared" si="16"/>
        <v>0.10075</v>
      </c>
      <c r="AB14" s="47">
        <f t="shared" si="17"/>
        <v>0.10125</v>
      </c>
    </row>
    <row r="15" ht="14.25" customHeight="1">
      <c r="A15" s="38">
        <v>3.0</v>
      </c>
      <c r="B15" s="39">
        <v>0.7740378682709331</v>
      </c>
      <c r="C15" s="40">
        <v>0.8839582938075233</v>
      </c>
      <c r="D15" s="41">
        <v>0.9991347005274185</v>
      </c>
      <c r="E15" s="42">
        <v>10000.0</v>
      </c>
      <c r="F15" s="43">
        <v>10000.0</v>
      </c>
      <c r="G15" s="43">
        <v>10000.0</v>
      </c>
      <c r="H15" s="44">
        <f t="shared" si="5"/>
        <v>30000</v>
      </c>
      <c r="I15" s="42">
        <f t="shared" si="6"/>
        <v>921</v>
      </c>
      <c r="J15" s="43">
        <f t="shared" si="7"/>
        <v>1137</v>
      </c>
      <c r="K15" s="43">
        <f t="shared" si="8"/>
        <v>1095</v>
      </c>
      <c r="L15" s="44">
        <f t="shared" si="9"/>
        <v>3153</v>
      </c>
      <c r="M15" s="45">
        <f t="shared" ref="M15:O15" si="18">IF(E15=0,"",I15/E15)</f>
        <v>0.0921</v>
      </c>
      <c r="N15" s="46">
        <f t="shared" si="18"/>
        <v>0.1137</v>
      </c>
      <c r="O15" s="46">
        <f t="shared" si="18"/>
        <v>0.1095</v>
      </c>
      <c r="P15" s="47">
        <f t="shared" si="11"/>
        <v>0.1051</v>
      </c>
      <c r="Q15" s="42">
        <f t="shared" ref="Q15:S15" si="19">SUM(E$13:E15)</f>
        <v>30000</v>
      </c>
      <c r="R15" s="43">
        <f t="shared" si="19"/>
        <v>30000</v>
      </c>
      <c r="S15" s="43">
        <f t="shared" si="19"/>
        <v>30000</v>
      </c>
      <c r="T15" s="44">
        <f t="shared" si="13"/>
        <v>90000</v>
      </c>
      <c r="U15" s="42">
        <f t="shared" ref="U15:W15" si="20">SUM(I$13:I15)</f>
        <v>2716</v>
      </c>
      <c r="V15" s="43">
        <f t="shared" si="20"/>
        <v>3402</v>
      </c>
      <c r="W15" s="43">
        <f t="shared" si="20"/>
        <v>3110</v>
      </c>
      <c r="X15" s="44">
        <f t="shared" si="15"/>
        <v>9228</v>
      </c>
      <c r="Y15" s="46">
        <f t="shared" ref="Y15:AA15" si="21">IF(Q15=0,"",U15/Q15)</f>
        <v>0.09053333333</v>
      </c>
      <c r="Z15" s="46">
        <f t="shared" si="21"/>
        <v>0.1134</v>
      </c>
      <c r="AA15" s="46">
        <f t="shared" si="21"/>
        <v>0.1036666667</v>
      </c>
      <c r="AB15" s="47">
        <f t="shared" si="17"/>
        <v>0.1025333333</v>
      </c>
    </row>
    <row r="16" ht="14.25" customHeight="1">
      <c r="A16" s="38">
        <v>4.0</v>
      </c>
      <c r="B16" s="39">
        <v>0.448376279390037</v>
      </c>
      <c r="C16" s="40">
        <v>0.7657470200198502</v>
      </c>
      <c r="D16" s="41">
        <v>0.9254788520271323</v>
      </c>
      <c r="E16" s="42">
        <v>10000.0</v>
      </c>
      <c r="F16" s="43">
        <v>10000.0</v>
      </c>
      <c r="G16" s="43">
        <v>10000.0</v>
      </c>
      <c r="H16" s="44">
        <f t="shared" si="5"/>
        <v>30000</v>
      </c>
      <c r="I16" s="42">
        <f t="shared" si="6"/>
        <v>896</v>
      </c>
      <c r="J16" s="43">
        <f t="shared" si="7"/>
        <v>1123</v>
      </c>
      <c r="K16" s="43">
        <f t="shared" si="8"/>
        <v>1043</v>
      </c>
      <c r="L16" s="44">
        <f t="shared" si="9"/>
        <v>3062</v>
      </c>
      <c r="M16" s="45">
        <f t="shared" ref="M16:O16" si="22">IF(E16=0,"",I16/E16)</f>
        <v>0.0896</v>
      </c>
      <c r="N16" s="46">
        <f t="shared" si="22"/>
        <v>0.1123</v>
      </c>
      <c r="O16" s="46">
        <f t="shared" si="22"/>
        <v>0.1043</v>
      </c>
      <c r="P16" s="47">
        <f t="shared" si="11"/>
        <v>0.1020666667</v>
      </c>
      <c r="Q16" s="42">
        <f t="shared" ref="Q16:S16" si="23">SUM(E$13:E16)</f>
        <v>40000</v>
      </c>
      <c r="R16" s="43">
        <f t="shared" si="23"/>
        <v>40000</v>
      </c>
      <c r="S16" s="43">
        <f t="shared" si="23"/>
        <v>40000</v>
      </c>
      <c r="T16" s="44">
        <f t="shared" si="13"/>
        <v>120000</v>
      </c>
      <c r="U16" s="42">
        <f t="shared" ref="U16:W16" si="24">SUM(I$13:I16)</f>
        <v>3612</v>
      </c>
      <c r="V16" s="43">
        <f t="shared" si="24"/>
        <v>4525</v>
      </c>
      <c r="W16" s="43">
        <f t="shared" si="24"/>
        <v>4153</v>
      </c>
      <c r="X16" s="44">
        <f t="shared" si="15"/>
        <v>12290</v>
      </c>
      <c r="Y16" s="46">
        <f t="shared" ref="Y16:AA16" si="25">IF(Q16=0,"",U16/Q16)</f>
        <v>0.0903</v>
      </c>
      <c r="Z16" s="46">
        <f t="shared" si="25"/>
        <v>0.113125</v>
      </c>
      <c r="AA16" s="46">
        <f t="shared" si="25"/>
        <v>0.103825</v>
      </c>
      <c r="AB16" s="47">
        <f t="shared" si="17"/>
        <v>0.1024166667</v>
      </c>
    </row>
    <row r="17" ht="14.25" customHeight="1">
      <c r="A17" s="38">
        <v>5.0</v>
      </c>
      <c r="B17" s="39">
        <v>0.40610408831632827</v>
      </c>
      <c r="C17" s="40">
        <v>0.6006186994336741</v>
      </c>
      <c r="D17" s="41">
        <v>0.9193537546524633</v>
      </c>
      <c r="E17" s="42">
        <v>10000.0</v>
      </c>
      <c r="F17" s="43">
        <v>10000.0</v>
      </c>
      <c r="G17" s="43">
        <v>10000.0</v>
      </c>
      <c r="H17" s="44">
        <f t="shared" si="5"/>
        <v>30000</v>
      </c>
      <c r="I17" s="42">
        <f t="shared" si="6"/>
        <v>893</v>
      </c>
      <c r="J17" s="43">
        <f t="shared" si="7"/>
        <v>1108</v>
      </c>
      <c r="K17" s="43">
        <f t="shared" si="8"/>
        <v>1042</v>
      </c>
      <c r="L17" s="44">
        <f t="shared" si="9"/>
        <v>3043</v>
      </c>
      <c r="M17" s="45">
        <f t="shared" ref="M17:O17" si="26">IF(E17=0,"",I17/E17)</f>
        <v>0.0893</v>
      </c>
      <c r="N17" s="46">
        <f t="shared" si="26"/>
        <v>0.1108</v>
      </c>
      <c r="O17" s="46">
        <f t="shared" si="26"/>
        <v>0.1042</v>
      </c>
      <c r="P17" s="47">
        <f t="shared" si="11"/>
        <v>0.1014333333</v>
      </c>
      <c r="Q17" s="42">
        <f t="shared" ref="Q17:S17" si="27">SUM(E$13:E17)</f>
        <v>50000</v>
      </c>
      <c r="R17" s="43">
        <f t="shared" si="27"/>
        <v>50000</v>
      </c>
      <c r="S17" s="43">
        <f t="shared" si="27"/>
        <v>50000</v>
      </c>
      <c r="T17" s="44">
        <f t="shared" si="13"/>
        <v>150000</v>
      </c>
      <c r="U17" s="42">
        <f t="shared" ref="U17:W17" si="28">SUM(I$13:I17)</f>
        <v>4505</v>
      </c>
      <c r="V17" s="43">
        <f t="shared" si="28"/>
        <v>5633</v>
      </c>
      <c r="W17" s="43">
        <f t="shared" si="28"/>
        <v>5195</v>
      </c>
      <c r="X17" s="44">
        <f t="shared" si="15"/>
        <v>15333</v>
      </c>
      <c r="Y17" s="46">
        <f t="shared" ref="Y17:AA17" si="29">IF(Q17=0,"",U17/Q17)</f>
        <v>0.0901</v>
      </c>
      <c r="Z17" s="46">
        <f t="shared" si="29"/>
        <v>0.11266</v>
      </c>
      <c r="AA17" s="46">
        <f t="shared" si="29"/>
        <v>0.1039</v>
      </c>
      <c r="AB17" s="47">
        <f t="shared" si="17"/>
        <v>0.10222</v>
      </c>
    </row>
    <row r="18" ht="14.25" customHeight="1">
      <c r="A18" s="38">
        <v>6.0</v>
      </c>
      <c r="B18" s="39">
        <v>0.765112724032437</v>
      </c>
      <c r="C18" s="40">
        <v>0.04627406316674021</v>
      </c>
      <c r="D18" s="41">
        <v>0.44652866677791125</v>
      </c>
      <c r="E18" s="42">
        <v>10000.0</v>
      </c>
      <c r="F18" s="43">
        <v>10000.0</v>
      </c>
      <c r="G18" s="43">
        <v>10000.0</v>
      </c>
      <c r="H18" s="44">
        <f t="shared" si="5"/>
        <v>30000</v>
      </c>
      <c r="I18" s="42">
        <f t="shared" si="6"/>
        <v>921</v>
      </c>
      <c r="J18" s="43">
        <f t="shared" si="7"/>
        <v>1048</v>
      </c>
      <c r="K18" s="43">
        <f t="shared" si="8"/>
        <v>996</v>
      </c>
      <c r="L18" s="44">
        <f t="shared" si="9"/>
        <v>2965</v>
      </c>
      <c r="M18" s="45">
        <f t="shared" ref="M18:O18" si="30">IF(E18=0,"",I18/E18)</f>
        <v>0.0921</v>
      </c>
      <c r="N18" s="46">
        <f t="shared" si="30"/>
        <v>0.1048</v>
      </c>
      <c r="O18" s="46">
        <f t="shared" si="30"/>
        <v>0.0996</v>
      </c>
      <c r="P18" s="47">
        <f t="shared" si="11"/>
        <v>0.09883333333</v>
      </c>
      <c r="Q18" s="42">
        <f t="shared" ref="Q18:S18" si="31">SUM(E$13:E18)</f>
        <v>60000</v>
      </c>
      <c r="R18" s="43">
        <f t="shared" si="31"/>
        <v>60000</v>
      </c>
      <c r="S18" s="43">
        <f t="shared" si="31"/>
        <v>60000</v>
      </c>
      <c r="T18" s="44">
        <f t="shared" si="13"/>
        <v>180000</v>
      </c>
      <c r="U18" s="42">
        <f t="shared" ref="U18:W18" si="32">SUM(I$13:I18)</f>
        <v>5426</v>
      </c>
      <c r="V18" s="43">
        <f t="shared" si="32"/>
        <v>6681</v>
      </c>
      <c r="W18" s="43">
        <f t="shared" si="32"/>
        <v>6191</v>
      </c>
      <c r="X18" s="44">
        <f t="shared" si="15"/>
        <v>18298</v>
      </c>
      <c r="Y18" s="46">
        <f t="shared" ref="Y18:AA18" si="33">IF(Q18=0,"",U18/Q18)</f>
        <v>0.09043333333</v>
      </c>
      <c r="Z18" s="46">
        <f t="shared" si="33"/>
        <v>0.11135</v>
      </c>
      <c r="AA18" s="46">
        <f t="shared" si="33"/>
        <v>0.1031833333</v>
      </c>
      <c r="AB18" s="47">
        <f t="shared" si="17"/>
        <v>0.1016555556</v>
      </c>
    </row>
    <row r="19" ht="14.25" customHeight="1">
      <c r="A19" s="38">
        <v>7.0</v>
      </c>
      <c r="B19" s="39">
        <v>0.13110042869977856</v>
      </c>
      <c r="C19" s="40">
        <v>0.05393297911655692</v>
      </c>
      <c r="D19" s="41">
        <v>0.4207022188320675</v>
      </c>
      <c r="E19" s="42">
        <v>10000.0</v>
      </c>
      <c r="F19" s="43">
        <v>10000.0</v>
      </c>
      <c r="G19" s="43">
        <v>10000.0</v>
      </c>
      <c r="H19" s="44">
        <f t="shared" si="5"/>
        <v>30000</v>
      </c>
      <c r="I19" s="42">
        <f t="shared" si="6"/>
        <v>868</v>
      </c>
      <c r="J19" s="43">
        <f t="shared" si="7"/>
        <v>1050</v>
      </c>
      <c r="K19" s="43">
        <f t="shared" si="8"/>
        <v>994</v>
      </c>
      <c r="L19" s="44">
        <f t="shared" si="9"/>
        <v>2912</v>
      </c>
      <c r="M19" s="45">
        <f t="shared" ref="M19:O19" si="34">IF(E19=0,"",I19/E19)</f>
        <v>0.0868</v>
      </c>
      <c r="N19" s="46">
        <f t="shared" si="34"/>
        <v>0.105</v>
      </c>
      <c r="O19" s="46">
        <f t="shared" si="34"/>
        <v>0.0994</v>
      </c>
      <c r="P19" s="47">
        <f t="shared" si="11"/>
        <v>0.09706666667</v>
      </c>
      <c r="Q19" s="42">
        <f t="shared" ref="Q19:S19" si="35">SUM(E$13:E19)</f>
        <v>70000</v>
      </c>
      <c r="R19" s="43">
        <f t="shared" si="35"/>
        <v>70000</v>
      </c>
      <c r="S19" s="43">
        <f t="shared" si="35"/>
        <v>70000</v>
      </c>
      <c r="T19" s="44">
        <f t="shared" si="13"/>
        <v>210000</v>
      </c>
      <c r="U19" s="42">
        <f t="shared" ref="U19:W19" si="36">SUM(I$13:I19)</f>
        <v>6294</v>
      </c>
      <c r="V19" s="43">
        <f t="shared" si="36"/>
        <v>7731</v>
      </c>
      <c r="W19" s="43">
        <f t="shared" si="36"/>
        <v>7185</v>
      </c>
      <c r="X19" s="44">
        <f t="shared" si="15"/>
        <v>21210</v>
      </c>
      <c r="Y19" s="46">
        <f t="shared" ref="Y19:AA19" si="37">IF(Q19=0,"",U19/Q19)</f>
        <v>0.08991428571</v>
      </c>
      <c r="Z19" s="46">
        <f t="shared" si="37"/>
        <v>0.1104428571</v>
      </c>
      <c r="AA19" s="46">
        <f t="shared" si="37"/>
        <v>0.1026428571</v>
      </c>
      <c r="AB19" s="47">
        <f t="shared" si="17"/>
        <v>0.101</v>
      </c>
    </row>
    <row r="20" ht="14.25" customHeight="1">
      <c r="A20" s="38">
        <v>8.0</v>
      </c>
      <c r="B20" s="39">
        <v>0.7426109449814852</v>
      </c>
      <c r="C20" s="40">
        <v>0.8146957155610791</v>
      </c>
      <c r="D20" s="41">
        <v>0.8248298515548289</v>
      </c>
      <c r="E20" s="42">
        <v>10000.0</v>
      </c>
      <c r="F20" s="43">
        <v>10000.0</v>
      </c>
      <c r="G20" s="43">
        <v>10000.0</v>
      </c>
      <c r="H20" s="44">
        <f t="shared" si="5"/>
        <v>30000</v>
      </c>
      <c r="I20" s="42">
        <f t="shared" si="6"/>
        <v>919</v>
      </c>
      <c r="J20" s="43">
        <f t="shared" si="7"/>
        <v>1128</v>
      </c>
      <c r="K20" s="43">
        <f t="shared" si="8"/>
        <v>1028</v>
      </c>
      <c r="L20" s="44">
        <f t="shared" si="9"/>
        <v>3075</v>
      </c>
      <c r="M20" s="45">
        <f t="shared" ref="M20:O20" si="38">IF(E20=0,"",I20/E20)</f>
        <v>0.0919</v>
      </c>
      <c r="N20" s="46">
        <f t="shared" si="38"/>
        <v>0.1128</v>
      </c>
      <c r="O20" s="46">
        <f t="shared" si="38"/>
        <v>0.1028</v>
      </c>
      <c r="P20" s="47">
        <f t="shared" si="11"/>
        <v>0.1025</v>
      </c>
      <c r="Q20" s="42">
        <f t="shared" ref="Q20:S20" si="39">SUM(E$13:E20)</f>
        <v>80000</v>
      </c>
      <c r="R20" s="43">
        <f t="shared" si="39"/>
        <v>80000</v>
      </c>
      <c r="S20" s="43">
        <f t="shared" si="39"/>
        <v>80000</v>
      </c>
      <c r="T20" s="44">
        <f t="shared" si="13"/>
        <v>240000</v>
      </c>
      <c r="U20" s="42">
        <f t="shared" ref="U20:W20" si="40">SUM(I$13:I20)</f>
        <v>7213</v>
      </c>
      <c r="V20" s="43">
        <f t="shared" si="40"/>
        <v>8859</v>
      </c>
      <c r="W20" s="43">
        <f t="shared" si="40"/>
        <v>8213</v>
      </c>
      <c r="X20" s="44">
        <f t="shared" si="15"/>
        <v>24285</v>
      </c>
      <c r="Y20" s="46">
        <f t="shared" ref="Y20:AA20" si="41">IF(Q20=0,"",U20/Q20)</f>
        <v>0.0901625</v>
      </c>
      <c r="Z20" s="46">
        <f t="shared" si="41"/>
        <v>0.1107375</v>
      </c>
      <c r="AA20" s="46">
        <f t="shared" si="41"/>
        <v>0.1026625</v>
      </c>
      <c r="AB20" s="47">
        <f t="shared" si="17"/>
        <v>0.1011875</v>
      </c>
    </row>
    <row r="21" ht="14.25" customHeight="1">
      <c r="A21" s="38">
        <v>9.0</v>
      </c>
      <c r="B21" s="39">
        <v>0.1319450765986958</v>
      </c>
      <c r="C21" s="40">
        <v>0.667110626944466</v>
      </c>
      <c r="D21" s="41">
        <v>0.7948361344197441</v>
      </c>
      <c r="E21" s="42">
        <v>10000.0</v>
      </c>
      <c r="F21" s="43">
        <v>10000.0</v>
      </c>
      <c r="G21" s="43">
        <v>10000.0</v>
      </c>
      <c r="H21" s="44">
        <f t="shared" si="5"/>
        <v>30000</v>
      </c>
      <c r="I21" s="42">
        <f t="shared" si="6"/>
        <v>868</v>
      </c>
      <c r="J21" s="43">
        <f t="shared" si="7"/>
        <v>1113</v>
      </c>
      <c r="K21" s="43">
        <f t="shared" si="8"/>
        <v>1025</v>
      </c>
      <c r="L21" s="44">
        <f t="shared" si="9"/>
        <v>3006</v>
      </c>
      <c r="M21" s="45">
        <f t="shared" ref="M21:O21" si="42">IF(E21=0,"",I21/E21)</f>
        <v>0.0868</v>
      </c>
      <c r="N21" s="46">
        <f t="shared" si="42"/>
        <v>0.1113</v>
      </c>
      <c r="O21" s="46">
        <f t="shared" si="42"/>
        <v>0.1025</v>
      </c>
      <c r="P21" s="47">
        <f t="shared" si="11"/>
        <v>0.1002</v>
      </c>
      <c r="Q21" s="42">
        <f t="shared" ref="Q21:S21" si="43">SUM(E$13:E21)</f>
        <v>90000</v>
      </c>
      <c r="R21" s="43">
        <f t="shared" si="43"/>
        <v>90000</v>
      </c>
      <c r="S21" s="43">
        <f t="shared" si="43"/>
        <v>90000</v>
      </c>
      <c r="T21" s="44">
        <f t="shared" si="13"/>
        <v>270000</v>
      </c>
      <c r="U21" s="42">
        <f t="shared" ref="U21:W21" si="44">SUM(I$13:I21)</f>
        <v>8081</v>
      </c>
      <c r="V21" s="43">
        <f t="shared" si="44"/>
        <v>9972</v>
      </c>
      <c r="W21" s="43">
        <f t="shared" si="44"/>
        <v>9238</v>
      </c>
      <c r="X21" s="44">
        <f t="shared" si="15"/>
        <v>27291</v>
      </c>
      <c r="Y21" s="46">
        <f t="shared" ref="Y21:AA21" si="45">IF(Q21=0,"",U21/Q21)</f>
        <v>0.08978888889</v>
      </c>
      <c r="Z21" s="46">
        <f t="shared" si="45"/>
        <v>0.1108</v>
      </c>
      <c r="AA21" s="46">
        <f t="shared" si="45"/>
        <v>0.1026444444</v>
      </c>
      <c r="AB21" s="47">
        <f t="shared" si="17"/>
        <v>0.1010777778</v>
      </c>
    </row>
    <row r="22" ht="14.25" customHeight="1">
      <c r="A22" s="38">
        <v>10.0</v>
      </c>
      <c r="B22" s="39">
        <v>0.22385482421003322</v>
      </c>
      <c r="C22" s="40">
        <v>0.7073743662553169</v>
      </c>
      <c r="D22" s="41">
        <v>0.2369390275151747</v>
      </c>
      <c r="E22" s="42">
        <v>10000.0</v>
      </c>
      <c r="F22" s="43">
        <v>10000.0</v>
      </c>
      <c r="G22" s="43">
        <v>10000.0</v>
      </c>
      <c r="H22" s="44">
        <f t="shared" si="5"/>
        <v>30000</v>
      </c>
      <c r="I22" s="42">
        <f t="shared" si="6"/>
        <v>878</v>
      </c>
      <c r="J22" s="43">
        <f t="shared" si="7"/>
        <v>1117</v>
      </c>
      <c r="K22" s="43">
        <f t="shared" si="8"/>
        <v>978</v>
      </c>
      <c r="L22" s="44">
        <f t="shared" si="9"/>
        <v>2973</v>
      </c>
      <c r="M22" s="45">
        <f t="shared" ref="M22:O22" si="46">IF(E22=0,"",I22/E22)</f>
        <v>0.0878</v>
      </c>
      <c r="N22" s="46">
        <f t="shared" si="46"/>
        <v>0.1117</v>
      </c>
      <c r="O22" s="46">
        <f t="shared" si="46"/>
        <v>0.0978</v>
      </c>
      <c r="P22" s="47">
        <f t="shared" si="11"/>
        <v>0.0991</v>
      </c>
      <c r="Q22" s="42">
        <f t="shared" ref="Q22:S22" si="47">SUM(E$13:E22)</f>
        <v>100000</v>
      </c>
      <c r="R22" s="43">
        <f t="shared" si="47"/>
        <v>100000</v>
      </c>
      <c r="S22" s="43">
        <f t="shared" si="47"/>
        <v>100000</v>
      </c>
      <c r="T22" s="44">
        <f t="shared" si="13"/>
        <v>300000</v>
      </c>
      <c r="U22" s="42">
        <f t="shared" ref="U22:W22" si="48">SUM(I$13:I22)</f>
        <v>8959</v>
      </c>
      <c r="V22" s="43">
        <f t="shared" si="48"/>
        <v>11089</v>
      </c>
      <c r="W22" s="43">
        <f t="shared" si="48"/>
        <v>10216</v>
      </c>
      <c r="X22" s="44">
        <f t="shared" si="15"/>
        <v>30264</v>
      </c>
      <c r="Y22" s="46">
        <f t="shared" ref="Y22:AA22" si="49">IF(Q22=0,"",U22/Q22)</f>
        <v>0.08959</v>
      </c>
      <c r="Z22" s="46">
        <f t="shared" si="49"/>
        <v>0.11089</v>
      </c>
      <c r="AA22" s="46">
        <f t="shared" si="49"/>
        <v>0.10216</v>
      </c>
      <c r="AB22" s="47">
        <f t="shared" si="17"/>
        <v>0.10088</v>
      </c>
    </row>
    <row r="23" ht="14.25" customHeight="1">
      <c r="A23" s="38">
        <v>11.0</v>
      </c>
      <c r="B23" s="39">
        <v>0.6706283682677296</v>
      </c>
      <c r="C23" s="40">
        <v>0.44254016384466377</v>
      </c>
      <c r="D23" s="41">
        <v>0.9155569777368577</v>
      </c>
      <c r="E23" s="42">
        <v>10000.0</v>
      </c>
      <c r="F23" s="43">
        <v>10000.0</v>
      </c>
      <c r="G23" s="43">
        <v>10000.0</v>
      </c>
      <c r="H23" s="44">
        <f t="shared" si="5"/>
        <v>30000</v>
      </c>
      <c r="I23" s="42">
        <f t="shared" si="6"/>
        <v>913</v>
      </c>
      <c r="J23" s="43">
        <f t="shared" si="7"/>
        <v>1095</v>
      </c>
      <c r="K23" s="43">
        <f t="shared" si="8"/>
        <v>1041</v>
      </c>
      <c r="L23" s="44">
        <f t="shared" si="9"/>
        <v>3049</v>
      </c>
      <c r="M23" s="45">
        <f t="shared" ref="M23:O23" si="50">IF(E23=0,"",I23/E23)</f>
        <v>0.0913</v>
      </c>
      <c r="N23" s="46">
        <f t="shared" si="50"/>
        <v>0.1095</v>
      </c>
      <c r="O23" s="46">
        <f t="shared" si="50"/>
        <v>0.1041</v>
      </c>
      <c r="P23" s="47">
        <f t="shared" si="11"/>
        <v>0.1016333333</v>
      </c>
      <c r="Q23" s="42">
        <f t="shared" ref="Q23:S23" si="51">SUM(E$13:E23)</f>
        <v>110000</v>
      </c>
      <c r="R23" s="43">
        <f t="shared" si="51"/>
        <v>110000</v>
      </c>
      <c r="S23" s="43">
        <f t="shared" si="51"/>
        <v>110000</v>
      </c>
      <c r="T23" s="44">
        <f t="shared" si="13"/>
        <v>330000</v>
      </c>
      <c r="U23" s="42">
        <f t="shared" ref="U23:W23" si="52">SUM(I$13:I23)</f>
        <v>9872</v>
      </c>
      <c r="V23" s="43">
        <f t="shared" si="52"/>
        <v>12184</v>
      </c>
      <c r="W23" s="43">
        <f t="shared" si="52"/>
        <v>11257</v>
      </c>
      <c r="X23" s="44">
        <f t="shared" si="15"/>
        <v>33313</v>
      </c>
      <c r="Y23" s="46">
        <f t="shared" ref="Y23:AA23" si="53">IF(Q23=0,"",U23/Q23)</f>
        <v>0.08974545455</v>
      </c>
      <c r="Z23" s="46">
        <f t="shared" si="53"/>
        <v>0.1107636364</v>
      </c>
      <c r="AA23" s="46">
        <f t="shared" si="53"/>
        <v>0.1023363636</v>
      </c>
      <c r="AB23" s="47">
        <f t="shared" si="17"/>
        <v>0.1009484848</v>
      </c>
    </row>
    <row r="24" ht="14.25" customHeight="1">
      <c r="A24" s="38">
        <v>12.0</v>
      </c>
      <c r="B24" s="39">
        <v>0.1630179409374476</v>
      </c>
      <c r="C24" s="40">
        <v>0.8005445635826461</v>
      </c>
      <c r="D24" s="41">
        <v>0.5384471321314306</v>
      </c>
      <c r="E24" s="42">
        <v>10000.0</v>
      </c>
      <c r="F24" s="43">
        <v>10000.0</v>
      </c>
      <c r="G24" s="43">
        <v>10000.0</v>
      </c>
      <c r="H24" s="44">
        <f t="shared" si="5"/>
        <v>30000</v>
      </c>
      <c r="I24" s="42">
        <f t="shared" si="6"/>
        <v>872</v>
      </c>
      <c r="J24" s="43">
        <f t="shared" si="7"/>
        <v>1126</v>
      </c>
      <c r="K24" s="43">
        <f t="shared" si="8"/>
        <v>1003</v>
      </c>
      <c r="L24" s="44">
        <f t="shared" si="9"/>
        <v>3001</v>
      </c>
      <c r="M24" s="45">
        <f t="shared" ref="M24:O24" si="54">IF(E24=0,"",I24/E24)</f>
        <v>0.0872</v>
      </c>
      <c r="N24" s="46">
        <f t="shared" si="54"/>
        <v>0.1126</v>
      </c>
      <c r="O24" s="46">
        <f t="shared" si="54"/>
        <v>0.1003</v>
      </c>
      <c r="P24" s="47">
        <f t="shared" si="11"/>
        <v>0.1000333333</v>
      </c>
      <c r="Q24" s="42">
        <f t="shared" ref="Q24:S24" si="55">SUM(E$13:E24)</f>
        <v>120000</v>
      </c>
      <c r="R24" s="43">
        <f t="shared" si="55"/>
        <v>120000</v>
      </c>
      <c r="S24" s="43">
        <f t="shared" si="55"/>
        <v>120000</v>
      </c>
      <c r="T24" s="44">
        <f t="shared" si="13"/>
        <v>360000</v>
      </c>
      <c r="U24" s="42">
        <f t="shared" ref="U24:W24" si="56">SUM(I$13:I24)</f>
        <v>10744</v>
      </c>
      <c r="V24" s="43">
        <f t="shared" si="56"/>
        <v>13310</v>
      </c>
      <c r="W24" s="43">
        <f t="shared" si="56"/>
        <v>12260</v>
      </c>
      <c r="X24" s="44">
        <f t="shared" si="15"/>
        <v>36314</v>
      </c>
      <c r="Y24" s="46">
        <f t="shared" ref="Y24:AA24" si="57">IF(Q24=0,"",U24/Q24)</f>
        <v>0.08953333333</v>
      </c>
      <c r="Z24" s="46">
        <f t="shared" si="57"/>
        <v>0.1109166667</v>
      </c>
      <c r="AA24" s="46">
        <f t="shared" si="57"/>
        <v>0.1021666667</v>
      </c>
      <c r="AB24" s="47">
        <f t="shared" si="17"/>
        <v>0.1008722222</v>
      </c>
    </row>
    <row r="25" ht="14.25" customHeight="1">
      <c r="A25" s="38">
        <v>13.0</v>
      </c>
      <c r="B25" s="39">
        <v>0.0924442892846129</v>
      </c>
      <c r="C25" s="40">
        <v>0.9622505324200828</v>
      </c>
      <c r="D25" s="41">
        <v>0.46328918972010213</v>
      </c>
      <c r="E25" s="42">
        <v>10000.0</v>
      </c>
      <c r="F25" s="43">
        <v>10000.0</v>
      </c>
      <c r="G25" s="43">
        <v>10000.0</v>
      </c>
      <c r="H25" s="44">
        <f t="shared" si="5"/>
        <v>30000</v>
      </c>
      <c r="I25" s="42">
        <f t="shared" si="6"/>
        <v>862</v>
      </c>
      <c r="J25" s="43">
        <f t="shared" si="7"/>
        <v>1156</v>
      </c>
      <c r="K25" s="43">
        <f t="shared" si="8"/>
        <v>997</v>
      </c>
      <c r="L25" s="44">
        <f t="shared" si="9"/>
        <v>3015</v>
      </c>
      <c r="M25" s="45">
        <f t="shared" ref="M25:O25" si="58">IF(E25=0,"",I25/E25)</f>
        <v>0.0862</v>
      </c>
      <c r="N25" s="46">
        <f t="shared" si="58"/>
        <v>0.1156</v>
      </c>
      <c r="O25" s="46">
        <f t="shared" si="58"/>
        <v>0.0997</v>
      </c>
      <c r="P25" s="47">
        <f t="shared" si="11"/>
        <v>0.1005</v>
      </c>
      <c r="Q25" s="42">
        <f t="shared" ref="Q25:S25" si="59">SUM(E$13:E25)</f>
        <v>130000</v>
      </c>
      <c r="R25" s="43">
        <f t="shared" si="59"/>
        <v>130000</v>
      </c>
      <c r="S25" s="43">
        <f t="shared" si="59"/>
        <v>130000</v>
      </c>
      <c r="T25" s="44">
        <f t="shared" si="13"/>
        <v>390000</v>
      </c>
      <c r="U25" s="42">
        <f t="shared" ref="U25:W25" si="60">SUM(I$13:I25)</f>
        <v>11606</v>
      </c>
      <c r="V25" s="43">
        <f t="shared" si="60"/>
        <v>14466</v>
      </c>
      <c r="W25" s="43">
        <f t="shared" si="60"/>
        <v>13257</v>
      </c>
      <c r="X25" s="44">
        <f t="shared" si="15"/>
        <v>39329</v>
      </c>
      <c r="Y25" s="46">
        <f t="shared" ref="Y25:AA25" si="61">IF(Q25=0,"",U25/Q25)</f>
        <v>0.08927692308</v>
      </c>
      <c r="Z25" s="46">
        <f t="shared" si="61"/>
        <v>0.1112769231</v>
      </c>
      <c r="AA25" s="46">
        <f t="shared" si="61"/>
        <v>0.1019769231</v>
      </c>
      <c r="AB25" s="47">
        <f t="shared" si="17"/>
        <v>0.1008435897</v>
      </c>
    </row>
    <row r="26" ht="14.25" customHeight="1">
      <c r="A26" s="38">
        <v>14.0</v>
      </c>
      <c r="B26" s="39">
        <v>0.5888377540450243</v>
      </c>
      <c r="C26" s="40">
        <v>0.9790505216846112</v>
      </c>
      <c r="D26" s="41">
        <v>0.5310566534405081</v>
      </c>
      <c r="E26" s="42">
        <v>10000.0</v>
      </c>
      <c r="F26" s="43">
        <v>10000.0</v>
      </c>
      <c r="G26" s="43">
        <v>10000.0</v>
      </c>
      <c r="H26" s="44">
        <f t="shared" si="5"/>
        <v>30000</v>
      </c>
      <c r="I26" s="42">
        <f t="shared" si="6"/>
        <v>906</v>
      </c>
      <c r="J26" s="43">
        <f t="shared" si="7"/>
        <v>1164</v>
      </c>
      <c r="K26" s="43">
        <f t="shared" si="8"/>
        <v>1002</v>
      </c>
      <c r="L26" s="44">
        <f t="shared" si="9"/>
        <v>3072</v>
      </c>
      <c r="M26" s="45">
        <f t="shared" ref="M26:O26" si="62">IF(E26=0,"",I26/E26)</f>
        <v>0.0906</v>
      </c>
      <c r="N26" s="46">
        <f t="shared" si="62"/>
        <v>0.1164</v>
      </c>
      <c r="O26" s="46">
        <f t="shared" si="62"/>
        <v>0.1002</v>
      </c>
      <c r="P26" s="47">
        <f t="shared" si="11"/>
        <v>0.1024</v>
      </c>
      <c r="Q26" s="42">
        <f t="shared" ref="Q26:S26" si="63">SUM(E$13:E26)</f>
        <v>140000</v>
      </c>
      <c r="R26" s="43">
        <f t="shared" si="63"/>
        <v>140000</v>
      </c>
      <c r="S26" s="43">
        <f t="shared" si="63"/>
        <v>140000</v>
      </c>
      <c r="T26" s="44">
        <f t="shared" si="13"/>
        <v>420000</v>
      </c>
      <c r="U26" s="42">
        <f t="shared" ref="U26:W26" si="64">SUM(I$13:I26)</f>
        <v>12512</v>
      </c>
      <c r="V26" s="43">
        <f t="shared" si="64"/>
        <v>15630</v>
      </c>
      <c r="W26" s="43">
        <f t="shared" si="64"/>
        <v>14259</v>
      </c>
      <c r="X26" s="44">
        <f t="shared" si="15"/>
        <v>42401</v>
      </c>
      <c r="Y26" s="46">
        <f t="shared" ref="Y26:AA26" si="65">IF(Q26=0,"",U26/Q26)</f>
        <v>0.08937142857</v>
      </c>
      <c r="Z26" s="46">
        <f t="shared" si="65"/>
        <v>0.1116428571</v>
      </c>
      <c r="AA26" s="46">
        <f t="shared" si="65"/>
        <v>0.10185</v>
      </c>
      <c r="AB26" s="47">
        <f t="shared" si="17"/>
        <v>0.1009547619</v>
      </c>
    </row>
    <row r="27" ht="14.25" customHeight="1">
      <c r="A27" s="38">
        <v>15.0</v>
      </c>
      <c r="B27" s="39">
        <v>0.822342267588661</v>
      </c>
      <c r="C27" s="40">
        <v>0.556724742383401</v>
      </c>
      <c r="D27" s="41">
        <v>0.8861258263810654</v>
      </c>
      <c r="E27" s="42">
        <v>10000.0</v>
      </c>
      <c r="F27" s="43">
        <v>10000.0</v>
      </c>
      <c r="G27" s="43">
        <v>10000.0</v>
      </c>
      <c r="H27" s="44">
        <f t="shared" si="5"/>
        <v>30000</v>
      </c>
      <c r="I27" s="42">
        <f t="shared" si="6"/>
        <v>926</v>
      </c>
      <c r="J27" s="43">
        <f t="shared" si="7"/>
        <v>1104</v>
      </c>
      <c r="K27" s="43">
        <f t="shared" si="8"/>
        <v>1036</v>
      </c>
      <c r="L27" s="44">
        <f t="shared" si="9"/>
        <v>3066</v>
      </c>
      <c r="M27" s="45">
        <f t="shared" ref="M27:O27" si="66">IF(E27=0,"",I27/E27)</f>
        <v>0.0926</v>
      </c>
      <c r="N27" s="46">
        <f t="shared" si="66"/>
        <v>0.1104</v>
      </c>
      <c r="O27" s="46">
        <f t="shared" si="66"/>
        <v>0.1036</v>
      </c>
      <c r="P27" s="47">
        <f t="shared" si="11"/>
        <v>0.1022</v>
      </c>
      <c r="Q27" s="42">
        <f t="shared" ref="Q27:S27" si="67">SUM(E$13:E27)</f>
        <v>150000</v>
      </c>
      <c r="R27" s="43">
        <f t="shared" si="67"/>
        <v>150000</v>
      </c>
      <c r="S27" s="43">
        <f t="shared" si="67"/>
        <v>150000</v>
      </c>
      <c r="T27" s="44">
        <f t="shared" si="13"/>
        <v>450000</v>
      </c>
      <c r="U27" s="42">
        <f t="shared" ref="U27:W27" si="68">SUM(I$13:I27)</f>
        <v>13438</v>
      </c>
      <c r="V27" s="43">
        <f t="shared" si="68"/>
        <v>16734</v>
      </c>
      <c r="W27" s="43">
        <f t="shared" si="68"/>
        <v>15295</v>
      </c>
      <c r="X27" s="44">
        <f t="shared" si="15"/>
        <v>45467</v>
      </c>
      <c r="Y27" s="46">
        <f t="shared" ref="Y27:AA27" si="69">IF(Q27=0,"",U27/Q27)</f>
        <v>0.08958666667</v>
      </c>
      <c r="Z27" s="46">
        <f t="shared" si="69"/>
        <v>0.11156</v>
      </c>
      <c r="AA27" s="46">
        <f t="shared" si="69"/>
        <v>0.1019666667</v>
      </c>
      <c r="AB27" s="47">
        <f t="shared" si="17"/>
        <v>0.1010377778</v>
      </c>
    </row>
    <row r="28" ht="14.25" customHeight="1">
      <c r="A28" s="38">
        <v>16.0</v>
      </c>
      <c r="B28" s="39">
        <v>0.8419642994226396</v>
      </c>
      <c r="C28" s="40">
        <v>0.6873311666063335</v>
      </c>
      <c r="D28" s="41">
        <v>0.21033096704047327</v>
      </c>
      <c r="E28" s="42">
        <v>10000.0</v>
      </c>
      <c r="F28" s="43">
        <v>10000.0</v>
      </c>
      <c r="G28" s="43">
        <v>10000.0</v>
      </c>
      <c r="H28" s="44">
        <f t="shared" si="5"/>
        <v>30000</v>
      </c>
      <c r="I28" s="42">
        <f t="shared" si="6"/>
        <v>929</v>
      </c>
      <c r="J28" s="43">
        <f t="shared" si="7"/>
        <v>1115</v>
      </c>
      <c r="K28" s="43">
        <f t="shared" si="8"/>
        <v>976</v>
      </c>
      <c r="L28" s="44">
        <f t="shared" si="9"/>
        <v>3020</v>
      </c>
      <c r="M28" s="45">
        <f t="shared" ref="M28:O28" si="70">IF(E28=0,"",I28/E28)</f>
        <v>0.0929</v>
      </c>
      <c r="N28" s="46">
        <f t="shared" si="70"/>
        <v>0.1115</v>
      </c>
      <c r="O28" s="46">
        <f t="shared" si="70"/>
        <v>0.0976</v>
      </c>
      <c r="P28" s="47">
        <f t="shared" si="11"/>
        <v>0.1006666667</v>
      </c>
      <c r="Q28" s="42">
        <f t="shared" ref="Q28:S28" si="71">SUM(E$13:E28)</f>
        <v>160000</v>
      </c>
      <c r="R28" s="43">
        <f t="shared" si="71"/>
        <v>160000</v>
      </c>
      <c r="S28" s="43">
        <f t="shared" si="71"/>
        <v>160000</v>
      </c>
      <c r="T28" s="44">
        <f t="shared" si="13"/>
        <v>480000</v>
      </c>
      <c r="U28" s="42">
        <f t="shared" ref="U28:W28" si="72">SUM(I$13:I28)</f>
        <v>14367</v>
      </c>
      <c r="V28" s="43">
        <f t="shared" si="72"/>
        <v>17849</v>
      </c>
      <c r="W28" s="43">
        <f t="shared" si="72"/>
        <v>16271</v>
      </c>
      <c r="X28" s="44">
        <f t="shared" si="15"/>
        <v>48487</v>
      </c>
      <c r="Y28" s="46">
        <f t="shared" ref="Y28:AA28" si="73">IF(Q28=0,"",U28/Q28)</f>
        <v>0.08979375</v>
      </c>
      <c r="Z28" s="46">
        <f t="shared" si="73"/>
        <v>0.11155625</v>
      </c>
      <c r="AA28" s="46">
        <f t="shared" si="73"/>
        <v>0.10169375</v>
      </c>
      <c r="AB28" s="47">
        <f t="shared" si="17"/>
        <v>0.1010145833</v>
      </c>
    </row>
    <row r="29" ht="14.25" customHeight="1">
      <c r="A29" s="38">
        <v>17.0</v>
      </c>
      <c r="B29" s="39">
        <v>0.9415584533584443</v>
      </c>
      <c r="C29" s="40">
        <v>0.05315378350868649</v>
      </c>
      <c r="D29" s="41">
        <v>0.5264117873301006</v>
      </c>
      <c r="E29" s="42">
        <v>10000.0</v>
      </c>
      <c r="F29" s="43">
        <v>10000.0</v>
      </c>
      <c r="G29" s="43">
        <v>10000.0</v>
      </c>
      <c r="H29" s="44">
        <f t="shared" si="5"/>
        <v>30000</v>
      </c>
      <c r="I29" s="42">
        <f t="shared" si="6"/>
        <v>945</v>
      </c>
      <c r="J29" s="43">
        <f t="shared" si="7"/>
        <v>1050</v>
      </c>
      <c r="K29" s="43">
        <f t="shared" si="8"/>
        <v>1002</v>
      </c>
      <c r="L29" s="44">
        <f t="shared" si="9"/>
        <v>2997</v>
      </c>
      <c r="M29" s="45">
        <f t="shared" ref="M29:O29" si="74">IF(E29=0,"",I29/E29)</f>
        <v>0.0945</v>
      </c>
      <c r="N29" s="46">
        <f t="shared" si="74"/>
        <v>0.105</v>
      </c>
      <c r="O29" s="46">
        <f t="shared" si="74"/>
        <v>0.1002</v>
      </c>
      <c r="P29" s="47">
        <f t="shared" si="11"/>
        <v>0.0999</v>
      </c>
      <c r="Q29" s="42">
        <f t="shared" ref="Q29:S29" si="75">SUM(E$13:E29)</f>
        <v>170000</v>
      </c>
      <c r="R29" s="43">
        <f t="shared" si="75"/>
        <v>170000</v>
      </c>
      <c r="S29" s="43">
        <f t="shared" si="75"/>
        <v>170000</v>
      </c>
      <c r="T29" s="44">
        <f t="shared" si="13"/>
        <v>510000</v>
      </c>
      <c r="U29" s="42">
        <f t="shared" ref="U29:W29" si="76">SUM(I$13:I29)</f>
        <v>15312</v>
      </c>
      <c r="V29" s="43">
        <f t="shared" si="76"/>
        <v>18899</v>
      </c>
      <c r="W29" s="43">
        <f t="shared" si="76"/>
        <v>17273</v>
      </c>
      <c r="X29" s="44">
        <f t="shared" si="15"/>
        <v>51484</v>
      </c>
      <c r="Y29" s="46">
        <f t="shared" ref="Y29:AA29" si="77">IF(Q29=0,"",U29/Q29)</f>
        <v>0.09007058824</v>
      </c>
      <c r="Z29" s="46">
        <f t="shared" si="77"/>
        <v>0.1111705882</v>
      </c>
      <c r="AA29" s="46">
        <f t="shared" si="77"/>
        <v>0.1016058824</v>
      </c>
      <c r="AB29" s="47">
        <f t="shared" si="17"/>
        <v>0.1009490196</v>
      </c>
    </row>
    <row r="30" ht="14.25" customHeight="1">
      <c r="A30" s="38">
        <v>18.0</v>
      </c>
      <c r="B30" s="39">
        <v>0.38729171739997703</v>
      </c>
      <c r="C30" s="40">
        <v>0.34951775365442306</v>
      </c>
      <c r="D30" s="41">
        <v>0.6540736178701898</v>
      </c>
      <c r="E30" s="42">
        <v>10000.0</v>
      </c>
      <c r="F30" s="43">
        <v>10000.0</v>
      </c>
      <c r="G30" s="43">
        <v>10000.0</v>
      </c>
      <c r="H30" s="44">
        <f t="shared" si="5"/>
        <v>30000</v>
      </c>
      <c r="I30" s="42">
        <f t="shared" si="6"/>
        <v>892</v>
      </c>
      <c r="J30" s="43">
        <f t="shared" si="7"/>
        <v>1088</v>
      </c>
      <c r="K30" s="43">
        <f t="shared" si="8"/>
        <v>1012</v>
      </c>
      <c r="L30" s="44">
        <f t="shared" si="9"/>
        <v>2992</v>
      </c>
      <c r="M30" s="45">
        <f t="shared" ref="M30:O30" si="78">IF(E30=0,"",I30/E30)</f>
        <v>0.0892</v>
      </c>
      <c r="N30" s="46">
        <f t="shared" si="78"/>
        <v>0.1088</v>
      </c>
      <c r="O30" s="46">
        <f t="shared" si="78"/>
        <v>0.1012</v>
      </c>
      <c r="P30" s="47">
        <f t="shared" si="11"/>
        <v>0.09973333333</v>
      </c>
      <c r="Q30" s="42">
        <f t="shared" ref="Q30:S30" si="79">SUM(E$13:E30)</f>
        <v>180000</v>
      </c>
      <c r="R30" s="43">
        <f t="shared" si="79"/>
        <v>180000</v>
      </c>
      <c r="S30" s="43">
        <f t="shared" si="79"/>
        <v>180000</v>
      </c>
      <c r="T30" s="44">
        <f t="shared" si="13"/>
        <v>540000</v>
      </c>
      <c r="U30" s="42">
        <f t="shared" ref="U30:W30" si="80">SUM(I$13:I30)</f>
        <v>16204</v>
      </c>
      <c r="V30" s="43">
        <f t="shared" si="80"/>
        <v>19987</v>
      </c>
      <c r="W30" s="43">
        <f t="shared" si="80"/>
        <v>18285</v>
      </c>
      <c r="X30" s="44">
        <f t="shared" si="15"/>
        <v>54476</v>
      </c>
      <c r="Y30" s="46">
        <f t="shared" ref="Y30:AA30" si="81">IF(Q30=0,"",U30/Q30)</f>
        <v>0.09002222222</v>
      </c>
      <c r="Z30" s="46">
        <f t="shared" si="81"/>
        <v>0.1110388889</v>
      </c>
      <c r="AA30" s="46">
        <f t="shared" si="81"/>
        <v>0.1015833333</v>
      </c>
      <c r="AB30" s="47">
        <f t="shared" si="17"/>
        <v>0.1008814815</v>
      </c>
    </row>
    <row r="31" ht="14.25" customHeight="1">
      <c r="A31" s="38">
        <v>19.0</v>
      </c>
      <c r="B31" s="39">
        <v>0.13859757743450207</v>
      </c>
      <c r="C31" s="40">
        <v>0.6734950385254719</v>
      </c>
      <c r="D31" s="41">
        <v>0.8241913176992067</v>
      </c>
      <c r="E31" s="42">
        <v>10000.0</v>
      </c>
      <c r="F31" s="43">
        <v>10000.0</v>
      </c>
      <c r="G31" s="43">
        <v>10000.0</v>
      </c>
      <c r="H31" s="44">
        <f t="shared" si="5"/>
        <v>30000</v>
      </c>
      <c r="I31" s="42">
        <f t="shared" si="6"/>
        <v>869</v>
      </c>
      <c r="J31" s="43">
        <f t="shared" si="7"/>
        <v>1114</v>
      </c>
      <c r="K31" s="43">
        <f t="shared" si="8"/>
        <v>1028</v>
      </c>
      <c r="L31" s="44">
        <f t="shared" si="9"/>
        <v>3011</v>
      </c>
      <c r="M31" s="45">
        <f t="shared" ref="M31:O31" si="82">IF(E31=0,"",I31/E31)</f>
        <v>0.0869</v>
      </c>
      <c r="N31" s="46">
        <f t="shared" si="82"/>
        <v>0.1114</v>
      </c>
      <c r="O31" s="46">
        <f t="shared" si="82"/>
        <v>0.1028</v>
      </c>
      <c r="P31" s="47">
        <f t="shared" si="11"/>
        <v>0.1003666667</v>
      </c>
      <c r="Q31" s="42">
        <f t="shared" ref="Q31:S31" si="83">SUM(E$13:E31)</f>
        <v>190000</v>
      </c>
      <c r="R31" s="43">
        <f t="shared" si="83"/>
        <v>190000</v>
      </c>
      <c r="S31" s="43">
        <f t="shared" si="83"/>
        <v>190000</v>
      </c>
      <c r="T31" s="44">
        <f t="shared" si="13"/>
        <v>570000</v>
      </c>
      <c r="U31" s="42">
        <f t="shared" ref="U31:W31" si="84">SUM(I$13:I31)</f>
        <v>17073</v>
      </c>
      <c r="V31" s="43">
        <f t="shared" si="84"/>
        <v>21101</v>
      </c>
      <c r="W31" s="43">
        <f t="shared" si="84"/>
        <v>19313</v>
      </c>
      <c r="X31" s="44">
        <f t="shared" si="15"/>
        <v>57487</v>
      </c>
      <c r="Y31" s="46">
        <f t="shared" ref="Y31:AA31" si="85">IF(Q31=0,"",U31/Q31)</f>
        <v>0.08985789474</v>
      </c>
      <c r="Z31" s="46">
        <f t="shared" si="85"/>
        <v>0.1110578947</v>
      </c>
      <c r="AA31" s="46">
        <f t="shared" si="85"/>
        <v>0.1016473684</v>
      </c>
      <c r="AB31" s="47">
        <f t="shared" si="17"/>
        <v>0.100854386</v>
      </c>
    </row>
    <row r="32" ht="14.25" customHeight="1">
      <c r="A32" s="38">
        <v>20.0</v>
      </c>
      <c r="B32" s="39">
        <v>0.14145637947482426</v>
      </c>
      <c r="C32" s="40">
        <v>0.026127224078081657</v>
      </c>
      <c r="D32" s="41">
        <v>0.7643978570400463</v>
      </c>
      <c r="E32" s="42">
        <v>10000.0</v>
      </c>
      <c r="F32" s="43">
        <v>10000.0</v>
      </c>
      <c r="G32" s="43">
        <v>10000.0</v>
      </c>
      <c r="H32" s="44">
        <f t="shared" si="5"/>
        <v>30000</v>
      </c>
      <c r="I32" s="42">
        <f t="shared" si="6"/>
        <v>869</v>
      </c>
      <c r="J32" s="43">
        <f t="shared" si="7"/>
        <v>1040</v>
      </c>
      <c r="K32" s="43">
        <f t="shared" si="8"/>
        <v>1022</v>
      </c>
      <c r="L32" s="44">
        <f t="shared" si="9"/>
        <v>2931</v>
      </c>
      <c r="M32" s="45">
        <f t="shared" ref="M32:O32" si="86">IF(E32=0,"",I32/E32)</f>
        <v>0.0869</v>
      </c>
      <c r="N32" s="46">
        <f t="shared" si="86"/>
        <v>0.104</v>
      </c>
      <c r="O32" s="46">
        <f t="shared" si="86"/>
        <v>0.1022</v>
      </c>
      <c r="P32" s="47">
        <f t="shared" si="11"/>
        <v>0.0977</v>
      </c>
      <c r="Q32" s="42">
        <f t="shared" ref="Q32:S32" si="87">SUM(E$13:E32)</f>
        <v>200000</v>
      </c>
      <c r="R32" s="43">
        <f t="shared" si="87"/>
        <v>200000</v>
      </c>
      <c r="S32" s="43">
        <f t="shared" si="87"/>
        <v>200000</v>
      </c>
      <c r="T32" s="44">
        <f t="shared" si="13"/>
        <v>600000</v>
      </c>
      <c r="U32" s="42">
        <f t="shared" ref="U32:W32" si="88">SUM(I$13:I32)</f>
        <v>17942</v>
      </c>
      <c r="V32" s="43">
        <f t="shared" si="88"/>
        <v>22141</v>
      </c>
      <c r="W32" s="43">
        <f t="shared" si="88"/>
        <v>20335</v>
      </c>
      <c r="X32" s="44">
        <f t="shared" si="15"/>
        <v>60418</v>
      </c>
      <c r="Y32" s="46">
        <f t="shared" ref="Y32:AA32" si="89">IF(Q32=0,"",U32/Q32)</f>
        <v>0.08971</v>
      </c>
      <c r="Z32" s="46">
        <f t="shared" si="89"/>
        <v>0.110705</v>
      </c>
      <c r="AA32" s="46">
        <f t="shared" si="89"/>
        <v>0.101675</v>
      </c>
      <c r="AB32" s="47">
        <f t="shared" si="17"/>
        <v>0.1006966667</v>
      </c>
    </row>
    <row r="33" ht="14.25" customHeight="1">
      <c r="A33" s="38">
        <v>21.0</v>
      </c>
      <c r="B33" s="39">
        <v>0.42119702339198706</v>
      </c>
      <c r="C33" s="40">
        <v>0.32571719276141586</v>
      </c>
      <c r="D33" s="41">
        <v>0.16207239089430636</v>
      </c>
      <c r="E33" s="42">
        <v>10000.0</v>
      </c>
      <c r="F33" s="43">
        <v>10000.0</v>
      </c>
      <c r="G33" s="43">
        <v>10000.0</v>
      </c>
      <c r="H33" s="44">
        <f t="shared" si="5"/>
        <v>30000</v>
      </c>
      <c r="I33" s="42">
        <f t="shared" si="6"/>
        <v>894</v>
      </c>
      <c r="J33" s="43">
        <f t="shared" si="7"/>
        <v>1086</v>
      </c>
      <c r="K33" s="43">
        <f t="shared" si="8"/>
        <v>970</v>
      </c>
      <c r="L33" s="44">
        <f t="shared" si="9"/>
        <v>2950</v>
      </c>
      <c r="M33" s="45">
        <f t="shared" ref="M33:O33" si="90">IF(E33=0,"",I33/E33)</f>
        <v>0.0894</v>
      </c>
      <c r="N33" s="46">
        <f t="shared" si="90"/>
        <v>0.1086</v>
      </c>
      <c r="O33" s="46">
        <f t="shared" si="90"/>
        <v>0.097</v>
      </c>
      <c r="P33" s="47">
        <f t="shared" si="11"/>
        <v>0.09833333333</v>
      </c>
      <c r="Q33" s="42">
        <f t="shared" ref="Q33:S33" si="91">SUM(E$13:E33)</f>
        <v>210000</v>
      </c>
      <c r="R33" s="43">
        <f t="shared" si="91"/>
        <v>210000</v>
      </c>
      <c r="S33" s="43">
        <f t="shared" si="91"/>
        <v>210000</v>
      </c>
      <c r="T33" s="44">
        <f t="shared" si="13"/>
        <v>630000</v>
      </c>
      <c r="U33" s="42">
        <f t="shared" ref="U33:W33" si="92">SUM(I$13:I33)</f>
        <v>18836</v>
      </c>
      <c r="V33" s="43">
        <f t="shared" si="92"/>
        <v>23227</v>
      </c>
      <c r="W33" s="43">
        <f t="shared" si="92"/>
        <v>21305</v>
      </c>
      <c r="X33" s="44">
        <f t="shared" si="15"/>
        <v>63368</v>
      </c>
      <c r="Y33" s="46">
        <f t="shared" ref="Y33:AA33" si="93">IF(Q33=0,"",U33/Q33)</f>
        <v>0.0896952381</v>
      </c>
      <c r="Z33" s="46">
        <f t="shared" si="93"/>
        <v>0.1106047619</v>
      </c>
      <c r="AA33" s="46">
        <f t="shared" si="93"/>
        <v>0.101452381</v>
      </c>
      <c r="AB33" s="47">
        <f t="shared" si="17"/>
        <v>0.100584127</v>
      </c>
    </row>
    <row r="34" ht="14.25" customHeight="1">
      <c r="A34" s="38">
        <v>22.0</v>
      </c>
      <c r="B34" s="39">
        <v>0.9977151575378174</v>
      </c>
      <c r="C34" s="40">
        <v>0.12220285174429968</v>
      </c>
      <c r="D34" s="41">
        <v>0.7354460221659014</v>
      </c>
      <c r="E34" s="42">
        <v>10000.0</v>
      </c>
      <c r="F34" s="43">
        <v>10000.0</v>
      </c>
      <c r="G34" s="43">
        <v>10000.0</v>
      </c>
      <c r="H34" s="44">
        <f t="shared" si="5"/>
        <v>30000</v>
      </c>
      <c r="I34" s="42">
        <f t="shared" si="6"/>
        <v>982</v>
      </c>
      <c r="J34" s="43">
        <f t="shared" si="7"/>
        <v>1064</v>
      </c>
      <c r="K34" s="43">
        <f t="shared" si="8"/>
        <v>1019</v>
      </c>
      <c r="L34" s="44">
        <f t="shared" si="9"/>
        <v>3065</v>
      </c>
      <c r="M34" s="45">
        <f t="shared" ref="M34:O34" si="94">IF(E34=0,"",I34/E34)</f>
        <v>0.0982</v>
      </c>
      <c r="N34" s="46">
        <f t="shared" si="94"/>
        <v>0.1064</v>
      </c>
      <c r="O34" s="46">
        <f t="shared" si="94"/>
        <v>0.1019</v>
      </c>
      <c r="P34" s="47">
        <f t="shared" si="11"/>
        <v>0.1021666667</v>
      </c>
      <c r="Q34" s="42">
        <f t="shared" ref="Q34:S34" si="95">SUM(E$13:E34)</f>
        <v>220000</v>
      </c>
      <c r="R34" s="43">
        <f t="shared" si="95"/>
        <v>220000</v>
      </c>
      <c r="S34" s="43">
        <f t="shared" si="95"/>
        <v>220000</v>
      </c>
      <c r="T34" s="44">
        <f t="shared" si="13"/>
        <v>660000</v>
      </c>
      <c r="U34" s="42">
        <f t="shared" ref="U34:W34" si="96">SUM(I$13:I34)</f>
        <v>19818</v>
      </c>
      <c r="V34" s="43">
        <f t="shared" si="96"/>
        <v>24291</v>
      </c>
      <c r="W34" s="43">
        <f t="shared" si="96"/>
        <v>22324</v>
      </c>
      <c r="X34" s="44">
        <f t="shared" si="15"/>
        <v>66433</v>
      </c>
      <c r="Y34" s="46">
        <f t="shared" ref="Y34:AA34" si="97">IF(Q34=0,"",U34/Q34)</f>
        <v>0.09008181818</v>
      </c>
      <c r="Z34" s="46">
        <f t="shared" si="97"/>
        <v>0.1104136364</v>
      </c>
      <c r="AA34" s="46">
        <f t="shared" si="97"/>
        <v>0.1014727273</v>
      </c>
      <c r="AB34" s="47">
        <f t="shared" si="17"/>
        <v>0.1006560606</v>
      </c>
    </row>
    <row r="35" ht="14.25" customHeight="1">
      <c r="A35" s="38">
        <v>23.0</v>
      </c>
      <c r="B35" s="39">
        <v>0.9842806874936575</v>
      </c>
      <c r="C35" s="40">
        <v>0.6324516374572079</v>
      </c>
      <c r="D35" s="41">
        <v>0.39117261660271374</v>
      </c>
      <c r="E35" s="42">
        <v>10000.0</v>
      </c>
      <c r="F35" s="43">
        <v>10000.0</v>
      </c>
      <c r="G35" s="43">
        <v>10000.0</v>
      </c>
      <c r="H35" s="44">
        <f t="shared" si="5"/>
        <v>30000</v>
      </c>
      <c r="I35" s="42">
        <f t="shared" si="6"/>
        <v>962</v>
      </c>
      <c r="J35" s="43">
        <f t="shared" si="7"/>
        <v>1110</v>
      </c>
      <c r="K35" s="43">
        <f t="shared" si="8"/>
        <v>992</v>
      </c>
      <c r="L35" s="44">
        <f t="shared" si="9"/>
        <v>3064</v>
      </c>
      <c r="M35" s="45">
        <f t="shared" ref="M35:O35" si="98">IF(E35=0,"",I35/E35)</f>
        <v>0.0962</v>
      </c>
      <c r="N35" s="46">
        <f t="shared" si="98"/>
        <v>0.111</v>
      </c>
      <c r="O35" s="46">
        <f t="shared" si="98"/>
        <v>0.0992</v>
      </c>
      <c r="P35" s="47">
        <f t="shared" si="11"/>
        <v>0.1021333333</v>
      </c>
      <c r="Q35" s="42">
        <f t="shared" ref="Q35:S35" si="99">SUM(E$13:E35)</f>
        <v>230000</v>
      </c>
      <c r="R35" s="43">
        <f t="shared" si="99"/>
        <v>230000</v>
      </c>
      <c r="S35" s="43">
        <f t="shared" si="99"/>
        <v>230000</v>
      </c>
      <c r="T35" s="44">
        <f t="shared" si="13"/>
        <v>690000</v>
      </c>
      <c r="U35" s="42">
        <f t="shared" ref="U35:W35" si="100">SUM(I$13:I35)</f>
        <v>20780</v>
      </c>
      <c r="V35" s="43">
        <f t="shared" si="100"/>
        <v>25401</v>
      </c>
      <c r="W35" s="43">
        <f t="shared" si="100"/>
        <v>23316</v>
      </c>
      <c r="X35" s="44">
        <f t="shared" si="15"/>
        <v>69497</v>
      </c>
      <c r="Y35" s="46">
        <f t="shared" ref="Y35:AA35" si="101">IF(Q35=0,"",U35/Q35)</f>
        <v>0.09034782609</v>
      </c>
      <c r="Z35" s="46">
        <f t="shared" si="101"/>
        <v>0.1104391304</v>
      </c>
      <c r="AA35" s="46">
        <f t="shared" si="101"/>
        <v>0.101373913</v>
      </c>
      <c r="AB35" s="47">
        <f t="shared" si="17"/>
        <v>0.1007202899</v>
      </c>
    </row>
    <row r="36" ht="14.25" customHeight="1">
      <c r="A36" s="38">
        <v>24.0</v>
      </c>
      <c r="B36" s="39">
        <v>0.52196668971603</v>
      </c>
      <c r="C36" s="40">
        <v>0.7906561204328705</v>
      </c>
      <c r="D36" s="41">
        <v>0.9533035680676298</v>
      </c>
      <c r="E36" s="42">
        <v>10000.0</v>
      </c>
      <c r="F36" s="43">
        <v>10000.0</v>
      </c>
      <c r="G36" s="43">
        <v>10000.0</v>
      </c>
      <c r="H36" s="44">
        <f t="shared" si="5"/>
        <v>30000</v>
      </c>
      <c r="I36" s="42">
        <f t="shared" si="6"/>
        <v>901</v>
      </c>
      <c r="J36" s="43">
        <f t="shared" si="7"/>
        <v>1125</v>
      </c>
      <c r="K36" s="43">
        <f t="shared" si="8"/>
        <v>1051</v>
      </c>
      <c r="L36" s="44">
        <f t="shared" si="9"/>
        <v>3077</v>
      </c>
      <c r="M36" s="45">
        <f t="shared" ref="M36:O36" si="102">IF(E36=0,"",I36/E36)</f>
        <v>0.0901</v>
      </c>
      <c r="N36" s="46">
        <f t="shared" si="102"/>
        <v>0.1125</v>
      </c>
      <c r="O36" s="46">
        <f t="shared" si="102"/>
        <v>0.1051</v>
      </c>
      <c r="P36" s="47">
        <f t="shared" si="11"/>
        <v>0.1025666667</v>
      </c>
      <c r="Q36" s="42">
        <f t="shared" ref="Q36:S36" si="103">SUM(E$13:E36)</f>
        <v>240000</v>
      </c>
      <c r="R36" s="43">
        <f t="shared" si="103"/>
        <v>240000</v>
      </c>
      <c r="S36" s="43">
        <f t="shared" si="103"/>
        <v>240000</v>
      </c>
      <c r="T36" s="44">
        <f t="shared" si="13"/>
        <v>720000</v>
      </c>
      <c r="U36" s="42">
        <f t="shared" ref="U36:W36" si="104">SUM(I$13:I36)</f>
        <v>21681</v>
      </c>
      <c r="V36" s="43">
        <f t="shared" si="104"/>
        <v>26526</v>
      </c>
      <c r="W36" s="43">
        <f t="shared" si="104"/>
        <v>24367</v>
      </c>
      <c r="X36" s="44">
        <f t="shared" si="15"/>
        <v>72574</v>
      </c>
      <c r="Y36" s="46">
        <f t="shared" ref="Y36:AA36" si="105">IF(Q36=0,"",U36/Q36)</f>
        <v>0.0903375</v>
      </c>
      <c r="Z36" s="46">
        <f t="shared" si="105"/>
        <v>0.110525</v>
      </c>
      <c r="AA36" s="46">
        <f t="shared" si="105"/>
        <v>0.1015291667</v>
      </c>
      <c r="AB36" s="47">
        <f t="shared" si="17"/>
        <v>0.1007972222</v>
      </c>
    </row>
    <row r="37" ht="14.25" customHeight="1">
      <c r="A37" s="38">
        <v>25.0</v>
      </c>
      <c r="B37" s="39">
        <v>0.04933555335810913</v>
      </c>
      <c r="C37" s="40">
        <v>0.3569751989073565</v>
      </c>
      <c r="D37" s="41">
        <v>0.9740816860755577</v>
      </c>
      <c r="E37" s="42">
        <v>10000.0</v>
      </c>
      <c r="F37" s="43">
        <v>10000.0</v>
      </c>
      <c r="G37" s="43">
        <v>10000.0</v>
      </c>
      <c r="H37" s="44">
        <f t="shared" si="5"/>
        <v>30000</v>
      </c>
      <c r="I37" s="42">
        <f t="shared" si="6"/>
        <v>853</v>
      </c>
      <c r="J37" s="43">
        <f t="shared" si="7"/>
        <v>1088</v>
      </c>
      <c r="K37" s="43">
        <f t="shared" si="8"/>
        <v>1059</v>
      </c>
      <c r="L37" s="44">
        <f t="shared" si="9"/>
        <v>3000</v>
      </c>
      <c r="M37" s="45">
        <f t="shared" ref="M37:O37" si="106">IF(E37=0,"",I37/E37)</f>
        <v>0.0853</v>
      </c>
      <c r="N37" s="46">
        <f t="shared" si="106"/>
        <v>0.1088</v>
      </c>
      <c r="O37" s="46">
        <f t="shared" si="106"/>
        <v>0.1059</v>
      </c>
      <c r="P37" s="47">
        <f t="shared" si="11"/>
        <v>0.1</v>
      </c>
      <c r="Q37" s="42">
        <f t="shared" ref="Q37:S37" si="107">SUM(E$13:E37)</f>
        <v>250000</v>
      </c>
      <c r="R37" s="43">
        <f t="shared" si="107"/>
        <v>250000</v>
      </c>
      <c r="S37" s="43">
        <f t="shared" si="107"/>
        <v>250000</v>
      </c>
      <c r="T37" s="44">
        <f t="shared" si="13"/>
        <v>750000</v>
      </c>
      <c r="U37" s="42">
        <f t="shared" ref="U37:W37" si="108">SUM(I$13:I37)</f>
        <v>22534</v>
      </c>
      <c r="V37" s="43">
        <f t="shared" si="108"/>
        <v>27614</v>
      </c>
      <c r="W37" s="43">
        <f t="shared" si="108"/>
        <v>25426</v>
      </c>
      <c r="X37" s="44">
        <f t="shared" si="15"/>
        <v>75574</v>
      </c>
      <c r="Y37" s="46">
        <f t="shared" ref="Y37:AA37" si="109">IF(Q37=0,"",U37/Q37)</f>
        <v>0.090136</v>
      </c>
      <c r="Z37" s="46">
        <f t="shared" si="109"/>
        <v>0.110456</v>
      </c>
      <c r="AA37" s="46">
        <f t="shared" si="109"/>
        <v>0.101704</v>
      </c>
      <c r="AB37" s="47">
        <f t="shared" si="17"/>
        <v>0.1007653333</v>
      </c>
    </row>
    <row r="38" ht="14.25" customHeight="1">
      <c r="A38" s="38">
        <v>26.0</v>
      </c>
      <c r="B38" s="39">
        <v>0.8291789012980286</v>
      </c>
      <c r="C38" s="40">
        <v>0.4786780692503757</v>
      </c>
      <c r="D38" s="41">
        <v>0.7699927107348968</v>
      </c>
      <c r="E38" s="42">
        <v>10000.0</v>
      </c>
      <c r="F38" s="43">
        <v>10000.0</v>
      </c>
      <c r="G38" s="43">
        <v>10000.0</v>
      </c>
      <c r="H38" s="44">
        <f t="shared" si="5"/>
        <v>30000</v>
      </c>
      <c r="I38" s="42">
        <f t="shared" si="6"/>
        <v>927</v>
      </c>
      <c r="J38" s="43">
        <f t="shared" si="7"/>
        <v>1098</v>
      </c>
      <c r="K38" s="43">
        <f t="shared" si="8"/>
        <v>1022</v>
      </c>
      <c r="L38" s="44">
        <f t="shared" si="9"/>
        <v>3047</v>
      </c>
      <c r="M38" s="45">
        <f t="shared" ref="M38:O38" si="110">IF(E38=0,"",I38/E38)</f>
        <v>0.0927</v>
      </c>
      <c r="N38" s="46">
        <f t="shared" si="110"/>
        <v>0.1098</v>
      </c>
      <c r="O38" s="46">
        <f t="shared" si="110"/>
        <v>0.1022</v>
      </c>
      <c r="P38" s="47">
        <f t="shared" si="11"/>
        <v>0.1015666667</v>
      </c>
      <c r="Q38" s="42">
        <f t="shared" ref="Q38:S38" si="111">SUM(E$13:E38)</f>
        <v>260000</v>
      </c>
      <c r="R38" s="43">
        <f t="shared" si="111"/>
        <v>260000</v>
      </c>
      <c r="S38" s="43">
        <f t="shared" si="111"/>
        <v>260000</v>
      </c>
      <c r="T38" s="44">
        <f t="shared" si="13"/>
        <v>780000</v>
      </c>
      <c r="U38" s="42">
        <f t="shared" ref="U38:W38" si="112">SUM(I$13:I38)</f>
        <v>23461</v>
      </c>
      <c r="V38" s="43">
        <f t="shared" si="112"/>
        <v>28712</v>
      </c>
      <c r="W38" s="43">
        <f t="shared" si="112"/>
        <v>26448</v>
      </c>
      <c r="X38" s="44">
        <f t="shared" si="15"/>
        <v>78621</v>
      </c>
      <c r="Y38" s="46">
        <f t="shared" ref="Y38:AA38" si="113">IF(Q38=0,"",U38/Q38)</f>
        <v>0.09023461538</v>
      </c>
      <c r="Z38" s="46">
        <f t="shared" si="113"/>
        <v>0.1104307692</v>
      </c>
      <c r="AA38" s="46">
        <f t="shared" si="113"/>
        <v>0.1017230769</v>
      </c>
      <c r="AB38" s="47">
        <f t="shared" si="17"/>
        <v>0.1007961538</v>
      </c>
    </row>
    <row r="39" ht="14.25" customHeight="1">
      <c r="A39" s="38">
        <v>27.0</v>
      </c>
      <c r="B39" s="39">
        <v>0.8305741265594014</v>
      </c>
      <c r="C39" s="40">
        <v>0.11268826372767071</v>
      </c>
      <c r="D39" s="41">
        <v>0.10136237862120667</v>
      </c>
      <c r="E39" s="42">
        <v>10000.0</v>
      </c>
      <c r="F39" s="43">
        <v>10000.0</v>
      </c>
      <c r="G39" s="43">
        <v>10000.0</v>
      </c>
      <c r="H39" s="44">
        <f t="shared" si="5"/>
        <v>30000</v>
      </c>
      <c r="I39" s="42">
        <f t="shared" si="6"/>
        <v>927</v>
      </c>
      <c r="J39" s="43">
        <f t="shared" si="7"/>
        <v>1062</v>
      </c>
      <c r="K39" s="43">
        <f t="shared" si="8"/>
        <v>962</v>
      </c>
      <c r="L39" s="44">
        <f t="shared" si="9"/>
        <v>2951</v>
      </c>
      <c r="M39" s="45">
        <f t="shared" ref="M39:O39" si="114">IF(E39=0,"",I39/E39)</f>
        <v>0.0927</v>
      </c>
      <c r="N39" s="46">
        <f t="shared" si="114"/>
        <v>0.1062</v>
      </c>
      <c r="O39" s="46">
        <f t="shared" si="114"/>
        <v>0.0962</v>
      </c>
      <c r="P39" s="47">
        <f t="shared" si="11"/>
        <v>0.09836666667</v>
      </c>
      <c r="Q39" s="42">
        <f t="shared" ref="Q39:S39" si="115">SUM(E$13:E39)</f>
        <v>270000</v>
      </c>
      <c r="R39" s="43">
        <f t="shared" si="115"/>
        <v>270000</v>
      </c>
      <c r="S39" s="43">
        <f t="shared" si="115"/>
        <v>270000</v>
      </c>
      <c r="T39" s="44">
        <f t="shared" si="13"/>
        <v>810000</v>
      </c>
      <c r="U39" s="42">
        <f t="shared" ref="U39:W39" si="116">SUM(I$13:I39)</f>
        <v>24388</v>
      </c>
      <c r="V39" s="43">
        <f t="shared" si="116"/>
        <v>29774</v>
      </c>
      <c r="W39" s="43">
        <f t="shared" si="116"/>
        <v>27410</v>
      </c>
      <c r="X39" s="44">
        <f t="shared" si="15"/>
        <v>81572</v>
      </c>
      <c r="Y39" s="46">
        <f t="shared" ref="Y39:AA39" si="117">IF(Q39=0,"",U39/Q39)</f>
        <v>0.09032592593</v>
      </c>
      <c r="Z39" s="46">
        <f t="shared" si="117"/>
        <v>0.1102740741</v>
      </c>
      <c r="AA39" s="46">
        <f t="shared" si="117"/>
        <v>0.1015185185</v>
      </c>
      <c r="AB39" s="47">
        <f t="shared" si="17"/>
        <v>0.1007061728</v>
      </c>
    </row>
    <row r="40" ht="14.25" customHeight="1">
      <c r="A40" s="38">
        <v>28.0</v>
      </c>
      <c r="B40" s="39">
        <v>0.12541295162440103</v>
      </c>
      <c r="C40" s="40">
        <v>0.5703460115972839</v>
      </c>
      <c r="D40" s="41">
        <v>0.3362596747760356</v>
      </c>
      <c r="E40" s="42">
        <v>10000.0</v>
      </c>
      <c r="F40" s="43">
        <v>10000.0</v>
      </c>
      <c r="G40" s="43">
        <v>10000.0</v>
      </c>
      <c r="H40" s="44">
        <f t="shared" si="5"/>
        <v>30000</v>
      </c>
      <c r="I40" s="42">
        <f t="shared" si="6"/>
        <v>867</v>
      </c>
      <c r="J40" s="43">
        <f t="shared" si="7"/>
        <v>1105</v>
      </c>
      <c r="K40" s="43">
        <f t="shared" si="8"/>
        <v>987</v>
      </c>
      <c r="L40" s="44">
        <f t="shared" si="9"/>
        <v>2959</v>
      </c>
      <c r="M40" s="45">
        <f t="shared" ref="M40:O40" si="118">IF(E40=0,"",I40/E40)</f>
        <v>0.0867</v>
      </c>
      <c r="N40" s="46">
        <f t="shared" si="118"/>
        <v>0.1105</v>
      </c>
      <c r="O40" s="46">
        <f t="shared" si="118"/>
        <v>0.0987</v>
      </c>
      <c r="P40" s="47">
        <f t="shared" si="11"/>
        <v>0.09863333333</v>
      </c>
      <c r="Q40" s="42">
        <f t="shared" ref="Q40:S40" si="119">SUM(E$13:E40)</f>
        <v>280000</v>
      </c>
      <c r="R40" s="43">
        <f t="shared" si="119"/>
        <v>280000</v>
      </c>
      <c r="S40" s="43">
        <f t="shared" si="119"/>
        <v>280000</v>
      </c>
      <c r="T40" s="44">
        <f t="shared" si="13"/>
        <v>840000</v>
      </c>
      <c r="U40" s="42">
        <f t="shared" ref="U40:W40" si="120">SUM(I$13:I40)</f>
        <v>25255</v>
      </c>
      <c r="V40" s="43">
        <f t="shared" si="120"/>
        <v>30879</v>
      </c>
      <c r="W40" s="43">
        <f t="shared" si="120"/>
        <v>28397</v>
      </c>
      <c r="X40" s="44">
        <f t="shared" si="15"/>
        <v>84531</v>
      </c>
      <c r="Y40" s="46">
        <f t="shared" ref="Y40:AA40" si="121">IF(Q40=0,"",U40/Q40)</f>
        <v>0.09019642857</v>
      </c>
      <c r="Z40" s="46">
        <f t="shared" si="121"/>
        <v>0.1102821429</v>
      </c>
      <c r="AA40" s="46">
        <f t="shared" si="121"/>
        <v>0.1014178571</v>
      </c>
      <c r="AB40" s="47">
        <f t="shared" si="17"/>
        <v>0.1006321429</v>
      </c>
    </row>
    <row r="41" ht="14.25" customHeight="1">
      <c r="A41" s="38">
        <v>29.0</v>
      </c>
      <c r="B41" s="39">
        <v>0.8218332230540714</v>
      </c>
      <c r="C41" s="40">
        <v>0.8997463637004632</v>
      </c>
      <c r="D41" s="41">
        <v>0.6302691552505462</v>
      </c>
      <c r="E41" s="42">
        <v>10000.0</v>
      </c>
      <c r="F41" s="43">
        <v>10000.0</v>
      </c>
      <c r="G41" s="43">
        <v>10000.0</v>
      </c>
      <c r="H41" s="44">
        <f t="shared" si="5"/>
        <v>30000</v>
      </c>
      <c r="I41" s="42">
        <f t="shared" si="6"/>
        <v>926</v>
      </c>
      <c r="J41" s="43">
        <f t="shared" si="7"/>
        <v>1140</v>
      </c>
      <c r="K41" s="43">
        <f t="shared" si="8"/>
        <v>1010</v>
      </c>
      <c r="L41" s="44">
        <f t="shared" si="9"/>
        <v>3076</v>
      </c>
      <c r="M41" s="45">
        <f t="shared" ref="M41:O41" si="122">IF(E41=0,"",I41/E41)</f>
        <v>0.0926</v>
      </c>
      <c r="N41" s="46">
        <f t="shared" si="122"/>
        <v>0.114</v>
      </c>
      <c r="O41" s="46">
        <f t="shared" si="122"/>
        <v>0.101</v>
      </c>
      <c r="P41" s="47">
        <f t="shared" si="11"/>
        <v>0.1025333333</v>
      </c>
      <c r="Q41" s="42">
        <f t="shared" ref="Q41:S41" si="123">SUM(E$13:E41)</f>
        <v>290000</v>
      </c>
      <c r="R41" s="43">
        <f t="shared" si="123"/>
        <v>290000</v>
      </c>
      <c r="S41" s="43">
        <f t="shared" si="123"/>
        <v>290000</v>
      </c>
      <c r="T41" s="44">
        <f t="shared" si="13"/>
        <v>870000</v>
      </c>
      <c r="U41" s="42">
        <f t="shared" ref="U41:W41" si="124">SUM(I$13:I41)</f>
        <v>26181</v>
      </c>
      <c r="V41" s="43">
        <f t="shared" si="124"/>
        <v>32019</v>
      </c>
      <c r="W41" s="43">
        <f t="shared" si="124"/>
        <v>29407</v>
      </c>
      <c r="X41" s="44">
        <f t="shared" si="15"/>
        <v>87607</v>
      </c>
      <c r="Y41" s="46">
        <f t="shared" ref="Y41:AA41" si="125">IF(Q41=0,"",U41/Q41)</f>
        <v>0.09027931034</v>
      </c>
      <c r="Z41" s="46">
        <f t="shared" si="125"/>
        <v>0.1104103448</v>
      </c>
      <c r="AA41" s="46">
        <f t="shared" si="125"/>
        <v>0.1014034483</v>
      </c>
      <c r="AB41" s="47">
        <f t="shared" si="17"/>
        <v>0.1006977011</v>
      </c>
    </row>
    <row r="42" ht="14.25" customHeight="1">
      <c r="A42" s="38">
        <v>30.0</v>
      </c>
      <c r="B42" s="39">
        <v>0.46672346542798115</v>
      </c>
      <c r="C42" s="40">
        <v>0.1378903828320931</v>
      </c>
      <c r="D42" s="41">
        <v>0.6909910422186976</v>
      </c>
      <c r="E42" s="42">
        <v>10000.0</v>
      </c>
      <c r="F42" s="43">
        <v>10000.0</v>
      </c>
      <c r="G42" s="43">
        <v>10000.0</v>
      </c>
      <c r="H42" s="44">
        <f t="shared" si="5"/>
        <v>30000</v>
      </c>
      <c r="I42" s="42">
        <f t="shared" si="6"/>
        <v>897</v>
      </c>
      <c r="J42" s="43">
        <f t="shared" si="7"/>
        <v>1066</v>
      </c>
      <c r="K42" s="43">
        <f t="shared" si="8"/>
        <v>1015</v>
      </c>
      <c r="L42" s="44">
        <f t="shared" si="9"/>
        <v>2978</v>
      </c>
      <c r="M42" s="45">
        <f t="shared" ref="M42:O42" si="126">IF(E42=0,"",I42/E42)</f>
        <v>0.0897</v>
      </c>
      <c r="N42" s="46">
        <f t="shared" si="126"/>
        <v>0.1066</v>
      </c>
      <c r="O42" s="46">
        <f t="shared" si="126"/>
        <v>0.1015</v>
      </c>
      <c r="P42" s="47">
        <f t="shared" si="11"/>
        <v>0.09926666667</v>
      </c>
      <c r="Q42" s="42">
        <f t="shared" ref="Q42:S42" si="127">SUM(E$13:E42)</f>
        <v>300000</v>
      </c>
      <c r="R42" s="43">
        <f t="shared" si="127"/>
        <v>300000</v>
      </c>
      <c r="S42" s="43">
        <f t="shared" si="127"/>
        <v>300000</v>
      </c>
      <c r="T42" s="44">
        <f t="shared" si="13"/>
        <v>900000</v>
      </c>
      <c r="U42" s="42">
        <f t="shared" ref="U42:W42" si="128">SUM(I$13:I42)</f>
        <v>27078</v>
      </c>
      <c r="V42" s="43">
        <f t="shared" si="128"/>
        <v>33085</v>
      </c>
      <c r="W42" s="43">
        <f t="shared" si="128"/>
        <v>30422</v>
      </c>
      <c r="X42" s="44">
        <f t="shared" si="15"/>
        <v>90585</v>
      </c>
      <c r="Y42" s="46">
        <f t="shared" ref="Y42:AA42" si="129">IF(Q42=0,"",U42/Q42)</f>
        <v>0.09026</v>
      </c>
      <c r="Z42" s="46">
        <f t="shared" si="129"/>
        <v>0.1102833333</v>
      </c>
      <c r="AA42" s="46">
        <f t="shared" si="129"/>
        <v>0.1014066667</v>
      </c>
      <c r="AB42" s="47">
        <f t="shared" si="17"/>
        <v>0.10065</v>
      </c>
    </row>
    <row r="43" ht="14.25" customHeight="1">
      <c r="A43" s="38">
        <v>31.0</v>
      </c>
      <c r="B43" s="39">
        <v>0.12246731489099971</v>
      </c>
      <c r="C43" s="40">
        <v>0.9564466986600924</v>
      </c>
      <c r="D43" s="41">
        <v>0.5365437114709986</v>
      </c>
      <c r="E43" s="42">
        <v>10000.0</v>
      </c>
      <c r="F43" s="43">
        <v>10000.0</v>
      </c>
      <c r="G43" s="43">
        <v>10000.0</v>
      </c>
      <c r="H43" s="44">
        <f t="shared" si="5"/>
        <v>30000</v>
      </c>
      <c r="I43" s="42">
        <f t="shared" si="6"/>
        <v>867</v>
      </c>
      <c r="J43" s="43">
        <f t="shared" si="7"/>
        <v>1154</v>
      </c>
      <c r="K43" s="43">
        <f t="shared" si="8"/>
        <v>1003</v>
      </c>
      <c r="L43" s="44">
        <f t="shared" si="9"/>
        <v>3024</v>
      </c>
      <c r="M43" s="45">
        <f t="shared" ref="M43:O43" si="130">IF(E43=0,"",I43/E43)</f>
        <v>0.0867</v>
      </c>
      <c r="N43" s="46">
        <f t="shared" si="130"/>
        <v>0.1154</v>
      </c>
      <c r="O43" s="46">
        <f t="shared" si="130"/>
        <v>0.1003</v>
      </c>
      <c r="P43" s="47">
        <f t="shared" si="11"/>
        <v>0.1008</v>
      </c>
      <c r="Q43" s="42">
        <f t="shared" ref="Q43:S43" si="131">SUM(E$13:E43)</f>
        <v>310000</v>
      </c>
      <c r="R43" s="43">
        <f t="shared" si="131"/>
        <v>310000</v>
      </c>
      <c r="S43" s="43">
        <f t="shared" si="131"/>
        <v>310000</v>
      </c>
      <c r="T43" s="44">
        <f t="shared" si="13"/>
        <v>930000</v>
      </c>
      <c r="U43" s="42">
        <f t="shared" ref="U43:W43" si="132">SUM(I$13:I43)</f>
        <v>27945</v>
      </c>
      <c r="V43" s="43">
        <f t="shared" si="132"/>
        <v>34239</v>
      </c>
      <c r="W43" s="43">
        <f t="shared" si="132"/>
        <v>31425</v>
      </c>
      <c r="X43" s="44">
        <f t="shared" si="15"/>
        <v>93609</v>
      </c>
      <c r="Y43" s="46">
        <f t="shared" ref="Y43:AA43" si="133">IF(Q43=0,"",U43/Q43)</f>
        <v>0.09014516129</v>
      </c>
      <c r="Z43" s="46">
        <f t="shared" si="133"/>
        <v>0.1104483871</v>
      </c>
      <c r="AA43" s="46">
        <f t="shared" si="133"/>
        <v>0.1013709677</v>
      </c>
      <c r="AB43" s="47">
        <f t="shared" si="17"/>
        <v>0.1006548387</v>
      </c>
    </row>
    <row r="44" ht="14.25" customHeight="1">
      <c r="A44" s="38">
        <v>32.0</v>
      </c>
      <c r="B44" s="39">
        <v>0.7507759120731451</v>
      </c>
      <c r="C44" s="40">
        <v>0.641107482392854</v>
      </c>
      <c r="D44" s="41">
        <v>0.9891358036211504</v>
      </c>
      <c r="E44" s="42">
        <v>10000.0</v>
      </c>
      <c r="F44" s="43">
        <v>10000.0</v>
      </c>
      <c r="G44" s="43">
        <v>10000.0</v>
      </c>
      <c r="H44" s="44">
        <f t="shared" si="5"/>
        <v>30000</v>
      </c>
      <c r="I44" s="42">
        <f t="shared" si="6"/>
        <v>919</v>
      </c>
      <c r="J44" s="43">
        <f t="shared" si="7"/>
        <v>1111</v>
      </c>
      <c r="K44" s="43">
        <f t="shared" si="8"/>
        <v>1069</v>
      </c>
      <c r="L44" s="44">
        <f t="shared" si="9"/>
        <v>3099</v>
      </c>
      <c r="M44" s="45">
        <f t="shared" ref="M44:O44" si="134">IF(E44=0,"",I44/E44)</f>
        <v>0.0919</v>
      </c>
      <c r="N44" s="46">
        <f t="shared" si="134"/>
        <v>0.1111</v>
      </c>
      <c r="O44" s="46">
        <f t="shared" si="134"/>
        <v>0.1069</v>
      </c>
      <c r="P44" s="47">
        <f t="shared" si="11"/>
        <v>0.1033</v>
      </c>
      <c r="Q44" s="42">
        <f t="shared" ref="Q44:S44" si="135">SUM(E$13:E44)</f>
        <v>320000</v>
      </c>
      <c r="R44" s="43">
        <f t="shared" si="135"/>
        <v>320000</v>
      </c>
      <c r="S44" s="43">
        <f t="shared" si="135"/>
        <v>320000</v>
      </c>
      <c r="T44" s="44">
        <f t="shared" si="13"/>
        <v>960000</v>
      </c>
      <c r="U44" s="42">
        <f t="shared" ref="U44:W44" si="136">SUM(I$13:I44)</f>
        <v>28864</v>
      </c>
      <c r="V44" s="43">
        <f t="shared" si="136"/>
        <v>35350</v>
      </c>
      <c r="W44" s="43">
        <f t="shared" si="136"/>
        <v>32494</v>
      </c>
      <c r="X44" s="44">
        <f t="shared" si="15"/>
        <v>96708</v>
      </c>
      <c r="Y44" s="46">
        <f t="shared" ref="Y44:AA44" si="137">IF(Q44=0,"",U44/Q44)</f>
        <v>0.0902</v>
      </c>
      <c r="Z44" s="46">
        <f t="shared" si="137"/>
        <v>0.11046875</v>
      </c>
      <c r="AA44" s="46">
        <f t="shared" si="137"/>
        <v>0.10154375</v>
      </c>
      <c r="AB44" s="47">
        <f t="shared" si="17"/>
        <v>0.1007375</v>
      </c>
    </row>
    <row r="45" ht="14.25" customHeight="1">
      <c r="A45" s="38">
        <v>33.0</v>
      </c>
      <c r="B45" s="39">
        <v>0.4408064462937069</v>
      </c>
      <c r="C45" s="40">
        <v>0.7048135118643906</v>
      </c>
      <c r="D45" s="41">
        <v>0.05794418356404807</v>
      </c>
      <c r="E45" s="42">
        <v>10000.0</v>
      </c>
      <c r="F45" s="43">
        <v>10000.0</v>
      </c>
      <c r="G45" s="43">
        <v>10000.0</v>
      </c>
      <c r="H45" s="44">
        <f t="shared" si="5"/>
        <v>30000</v>
      </c>
      <c r="I45" s="42">
        <f t="shared" si="6"/>
        <v>896</v>
      </c>
      <c r="J45" s="43">
        <f t="shared" si="7"/>
        <v>1117</v>
      </c>
      <c r="K45" s="43">
        <f t="shared" si="8"/>
        <v>953</v>
      </c>
      <c r="L45" s="44">
        <f t="shared" si="9"/>
        <v>2966</v>
      </c>
      <c r="M45" s="45">
        <f t="shared" ref="M45:O45" si="138">IF(E45=0,"",I45/E45)</f>
        <v>0.0896</v>
      </c>
      <c r="N45" s="46">
        <f t="shared" si="138"/>
        <v>0.1117</v>
      </c>
      <c r="O45" s="46">
        <f t="shared" si="138"/>
        <v>0.0953</v>
      </c>
      <c r="P45" s="47">
        <f t="shared" si="11"/>
        <v>0.09886666667</v>
      </c>
      <c r="Q45" s="42">
        <f t="shared" ref="Q45:S45" si="139">SUM(E$13:E45)</f>
        <v>330000</v>
      </c>
      <c r="R45" s="43">
        <f t="shared" si="139"/>
        <v>330000</v>
      </c>
      <c r="S45" s="43">
        <f t="shared" si="139"/>
        <v>330000</v>
      </c>
      <c r="T45" s="44">
        <f t="shared" si="13"/>
        <v>990000</v>
      </c>
      <c r="U45" s="42">
        <f t="shared" ref="U45:W45" si="140">SUM(I$13:I45)</f>
        <v>29760</v>
      </c>
      <c r="V45" s="43">
        <f t="shared" si="140"/>
        <v>36467</v>
      </c>
      <c r="W45" s="43">
        <f t="shared" si="140"/>
        <v>33447</v>
      </c>
      <c r="X45" s="44">
        <f t="shared" si="15"/>
        <v>99674</v>
      </c>
      <c r="Y45" s="46">
        <f t="shared" ref="Y45:AA45" si="141">IF(Q45=0,"",U45/Q45)</f>
        <v>0.09018181818</v>
      </c>
      <c r="Z45" s="46">
        <f t="shared" si="141"/>
        <v>0.1105060606</v>
      </c>
      <c r="AA45" s="46">
        <f t="shared" si="141"/>
        <v>0.1013545455</v>
      </c>
      <c r="AB45" s="47">
        <f t="shared" si="17"/>
        <v>0.1006808081</v>
      </c>
    </row>
    <row r="46" ht="14.25" customHeight="1">
      <c r="A46" s="38">
        <v>34.0</v>
      </c>
      <c r="B46" s="39">
        <v>0.37928300021913264</v>
      </c>
      <c r="C46" s="40">
        <v>0.5834385090632376</v>
      </c>
      <c r="D46" s="41">
        <v>0.9713856665544085</v>
      </c>
      <c r="E46" s="42">
        <v>10000.0</v>
      </c>
      <c r="F46" s="43">
        <v>10000.0</v>
      </c>
      <c r="G46" s="43">
        <v>10000.0</v>
      </c>
      <c r="H46" s="44">
        <f t="shared" si="5"/>
        <v>30000</v>
      </c>
      <c r="I46" s="42">
        <f t="shared" si="6"/>
        <v>891</v>
      </c>
      <c r="J46" s="43">
        <f t="shared" si="7"/>
        <v>1106</v>
      </c>
      <c r="K46" s="43">
        <f t="shared" si="8"/>
        <v>1057</v>
      </c>
      <c r="L46" s="44">
        <f t="shared" si="9"/>
        <v>3054</v>
      </c>
      <c r="M46" s="45">
        <f t="shared" ref="M46:O46" si="142">IF(E46=0,"",I46/E46)</f>
        <v>0.0891</v>
      </c>
      <c r="N46" s="46">
        <f t="shared" si="142"/>
        <v>0.1106</v>
      </c>
      <c r="O46" s="46">
        <f t="shared" si="142"/>
        <v>0.1057</v>
      </c>
      <c r="P46" s="47">
        <f t="shared" si="11"/>
        <v>0.1018</v>
      </c>
      <c r="Q46" s="42">
        <f t="shared" ref="Q46:S46" si="143">SUM(E$13:E46)</f>
        <v>340000</v>
      </c>
      <c r="R46" s="43">
        <f t="shared" si="143"/>
        <v>340000</v>
      </c>
      <c r="S46" s="43">
        <f t="shared" si="143"/>
        <v>340000</v>
      </c>
      <c r="T46" s="44">
        <f t="shared" si="13"/>
        <v>1020000</v>
      </c>
      <c r="U46" s="42">
        <f t="shared" ref="U46:W46" si="144">SUM(I$13:I46)</f>
        <v>30651</v>
      </c>
      <c r="V46" s="43">
        <f t="shared" si="144"/>
        <v>37573</v>
      </c>
      <c r="W46" s="43">
        <f t="shared" si="144"/>
        <v>34504</v>
      </c>
      <c r="X46" s="44">
        <f t="shared" si="15"/>
        <v>102728</v>
      </c>
      <c r="Y46" s="46">
        <f t="shared" ref="Y46:AA46" si="145">IF(Q46=0,"",U46/Q46)</f>
        <v>0.09015</v>
      </c>
      <c r="Z46" s="46">
        <f t="shared" si="145"/>
        <v>0.1105088235</v>
      </c>
      <c r="AA46" s="46">
        <f t="shared" si="145"/>
        <v>0.1014823529</v>
      </c>
      <c r="AB46" s="47">
        <f t="shared" si="17"/>
        <v>0.1007137255</v>
      </c>
    </row>
    <row r="47" ht="14.25" customHeight="1">
      <c r="A47" s="38">
        <v>35.0</v>
      </c>
      <c r="B47" s="39">
        <v>0.16918604551395922</v>
      </c>
      <c r="C47" s="40">
        <v>0.8567287987659171</v>
      </c>
      <c r="D47" s="41">
        <v>0.7902457197350363</v>
      </c>
      <c r="E47" s="42">
        <v>10000.0</v>
      </c>
      <c r="F47" s="43">
        <v>10000.0</v>
      </c>
      <c r="G47" s="43">
        <v>10000.0</v>
      </c>
      <c r="H47" s="44">
        <f t="shared" si="5"/>
        <v>30000</v>
      </c>
      <c r="I47" s="42">
        <f t="shared" si="6"/>
        <v>873</v>
      </c>
      <c r="J47" s="43">
        <f t="shared" si="7"/>
        <v>1133</v>
      </c>
      <c r="K47" s="43">
        <f t="shared" si="8"/>
        <v>1024</v>
      </c>
      <c r="L47" s="44">
        <f t="shared" si="9"/>
        <v>3030</v>
      </c>
      <c r="M47" s="45">
        <f t="shared" ref="M47:O47" si="146">IF(E47=0,"",I47/E47)</f>
        <v>0.0873</v>
      </c>
      <c r="N47" s="46">
        <f t="shared" si="146"/>
        <v>0.1133</v>
      </c>
      <c r="O47" s="46">
        <f t="shared" si="146"/>
        <v>0.1024</v>
      </c>
      <c r="P47" s="47">
        <f t="shared" si="11"/>
        <v>0.101</v>
      </c>
      <c r="Q47" s="42">
        <f t="shared" ref="Q47:S47" si="147">SUM(E$13:E47)</f>
        <v>350000</v>
      </c>
      <c r="R47" s="43">
        <f t="shared" si="147"/>
        <v>350000</v>
      </c>
      <c r="S47" s="43">
        <f t="shared" si="147"/>
        <v>350000</v>
      </c>
      <c r="T47" s="44">
        <f t="shared" si="13"/>
        <v>1050000</v>
      </c>
      <c r="U47" s="42">
        <f t="shared" ref="U47:W47" si="148">SUM(I$13:I47)</f>
        <v>31524</v>
      </c>
      <c r="V47" s="43">
        <f t="shared" si="148"/>
        <v>38706</v>
      </c>
      <c r="W47" s="43">
        <f t="shared" si="148"/>
        <v>35528</v>
      </c>
      <c r="X47" s="44">
        <f t="shared" si="15"/>
        <v>105758</v>
      </c>
      <c r="Y47" s="46">
        <f t="shared" ref="Y47:AA47" si="149">IF(Q47=0,"",U47/Q47)</f>
        <v>0.09006857143</v>
      </c>
      <c r="Z47" s="46">
        <f t="shared" si="149"/>
        <v>0.1105885714</v>
      </c>
      <c r="AA47" s="46">
        <f t="shared" si="149"/>
        <v>0.1015085714</v>
      </c>
      <c r="AB47" s="47">
        <f t="shared" si="17"/>
        <v>0.1007219048</v>
      </c>
    </row>
    <row r="48" ht="14.25" customHeight="1">
      <c r="A48" s="38">
        <v>36.0</v>
      </c>
      <c r="B48" s="39">
        <v>0.04786515484488807</v>
      </c>
      <c r="C48" s="40">
        <v>0.5254104271699812</v>
      </c>
      <c r="D48" s="41">
        <v>0.4168564642850625</v>
      </c>
      <c r="E48" s="42">
        <v>10000.0</v>
      </c>
      <c r="F48" s="43">
        <v>10000.0</v>
      </c>
      <c r="G48" s="43">
        <v>10000.0</v>
      </c>
      <c r="H48" s="44">
        <f t="shared" si="5"/>
        <v>30000</v>
      </c>
      <c r="I48" s="42">
        <f t="shared" si="6"/>
        <v>853</v>
      </c>
      <c r="J48" s="43">
        <f t="shared" si="7"/>
        <v>1102</v>
      </c>
      <c r="K48" s="43">
        <f t="shared" si="8"/>
        <v>994</v>
      </c>
      <c r="L48" s="44">
        <f t="shared" si="9"/>
        <v>2949</v>
      </c>
      <c r="M48" s="45">
        <f t="shared" ref="M48:O48" si="150">IF(E48=0,"",I48/E48)</f>
        <v>0.0853</v>
      </c>
      <c r="N48" s="46">
        <f t="shared" si="150"/>
        <v>0.1102</v>
      </c>
      <c r="O48" s="46">
        <f t="shared" si="150"/>
        <v>0.0994</v>
      </c>
      <c r="P48" s="47">
        <f t="shared" si="11"/>
        <v>0.0983</v>
      </c>
      <c r="Q48" s="42">
        <f t="shared" ref="Q48:S48" si="151">SUM(E$13:E48)</f>
        <v>360000</v>
      </c>
      <c r="R48" s="43">
        <f t="shared" si="151"/>
        <v>360000</v>
      </c>
      <c r="S48" s="43">
        <f t="shared" si="151"/>
        <v>360000</v>
      </c>
      <c r="T48" s="44">
        <f t="shared" si="13"/>
        <v>1080000</v>
      </c>
      <c r="U48" s="42">
        <f t="shared" ref="U48:W48" si="152">SUM(I$13:I48)</f>
        <v>32377</v>
      </c>
      <c r="V48" s="43">
        <f t="shared" si="152"/>
        <v>39808</v>
      </c>
      <c r="W48" s="43">
        <f t="shared" si="152"/>
        <v>36522</v>
      </c>
      <c r="X48" s="44">
        <f t="shared" si="15"/>
        <v>108707</v>
      </c>
      <c r="Y48" s="46">
        <f t="shared" ref="Y48:AA48" si="153">IF(Q48=0,"",U48/Q48)</f>
        <v>0.08993611111</v>
      </c>
      <c r="Z48" s="46">
        <f t="shared" si="153"/>
        <v>0.1105777778</v>
      </c>
      <c r="AA48" s="46">
        <f t="shared" si="153"/>
        <v>0.10145</v>
      </c>
      <c r="AB48" s="47">
        <f t="shared" si="17"/>
        <v>0.1006546296</v>
      </c>
    </row>
    <row r="49" ht="14.25" customHeight="1">
      <c r="A49" s="38">
        <v>37.0</v>
      </c>
      <c r="B49" s="39">
        <v>0.1971644315571225</v>
      </c>
      <c r="C49" s="40">
        <v>0.8858000498385024</v>
      </c>
      <c r="D49" s="41">
        <v>0.030788225974295758</v>
      </c>
      <c r="E49" s="42">
        <v>10000.0</v>
      </c>
      <c r="F49" s="43">
        <v>10000.0</v>
      </c>
      <c r="G49" s="43">
        <v>10000.0</v>
      </c>
      <c r="H49" s="44">
        <f t="shared" si="5"/>
        <v>30000</v>
      </c>
      <c r="I49" s="42">
        <f t="shared" si="6"/>
        <v>876</v>
      </c>
      <c r="J49" s="43">
        <f t="shared" si="7"/>
        <v>1138</v>
      </c>
      <c r="K49" s="43">
        <f t="shared" si="8"/>
        <v>944</v>
      </c>
      <c r="L49" s="44">
        <f t="shared" si="9"/>
        <v>2958</v>
      </c>
      <c r="M49" s="45">
        <f t="shared" ref="M49:O49" si="154">IF(E49=0,"",I49/E49)</f>
        <v>0.0876</v>
      </c>
      <c r="N49" s="46">
        <f t="shared" si="154"/>
        <v>0.1138</v>
      </c>
      <c r="O49" s="46">
        <f t="shared" si="154"/>
        <v>0.0944</v>
      </c>
      <c r="P49" s="47">
        <f t="shared" si="11"/>
        <v>0.0986</v>
      </c>
      <c r="Q49" s="42">
        <f t="shared" ref="Q49:S49" si="155">SUM(E$13:E49)</f>
        <v>370000</v>
      </c>
      <c r="R49" s="43">
        <f t="shared" si="155"/>
        <v>370000</v>
      </c>
      <c r="S49" s="43">
        <f t="shared" si="155"/>
        <v>370000</v>
      </c>
      <c r="T49" s="44">
        <f t="shared" si="13"/>
        <v>1110000</v>
      </c>
      <c r="U49" s="42">
        <f t="shared" ref="U49:W49" si="156">SUM(I$13:I49)</f>
        <v>33253</v>
      </c>
      <c r="V49" s="43">
        <f t="shared" si="156"/>
        <v>40946</v>
      </c>
      <c r="W49" s="43">
        <f t="shared" si="156"/>
        <v>37466</v>
      </c>
      <c r="X49" s="44">
        <f t="shared" si="15"/>
        <v>111665</v>
      </c>
      <c r="Y49" s="46">
        <f t="shared" ref="Y49:AA49" si="157">IF(Q49=0,"",U49/Q49)</f>
        <v>0.08987297297</v>
      </c>
      <c r="Z49" s="46">
        <f t="shared" si="157"/>
        <v>0.1106648649</v>
      </c>
      <c r="AA49" s="46">
        <f t="shared" si="157"/>
        <v>0.1012594595</v>
      </c>
      <c r="AB49" s="47">
        <f t="shared" si="17"/>
        <v>0.1005990991</v>
      </c>
    </row>
    <row r="50" ht="14.25" customHeight="1">
      <c r="A50" s="38">
        <v>38.0</v>
      </c>
      <c r="B50" s="39">
        <v>0.48165300113802223</v>
      </c>
      <c r="C50" s="40">
        <v>0.6395725355805936</v>
      </c>
      <c r="D50" s="41">
        <v>0.5657450055327506</v>
      </c>
      <c r="E50" s="42">
        <v>10000.0</v>
      </c>
      <c r="F50" s="43">
        <v>10000.0</v>
      </c>
      <c r="G50" s="43">
        <v>10000.0</v>
      </c>
      <c r="H50" s="44">
        <f t="shared" si="5"/>
        <v>30000</v>
      </c>
      <c r="I50" s="42">
        <f t="shared" si="6"/>
        <v>899</v>
      </c>
      <c r="J50" s="43">
        <f t="shared" si="7"/>
        <v>1111</v>
      </c>
      <c r="K50" s="43">
        <f t="shared" si="8"/>
        <v>1005</v>
      </c>
      <c r="L50" s="44">
        <f t="shared" si="9"/>
        <v>3015</v>
      </c>
      <c r="M50" s="45">
        <f t="shared" ref="M50:O50" si="158">IF(E50=0,"",I50/E50)</f>
        <v>0.0899</v>
      </c>
      <c r="N50" s="46">
        <f t="shared" si="158"/>
        <v>0.1111</v>
      </c>
      <c r="O50" s="46">
        <f t="shared" si="158"/>
        <v>0.1005</v>
      </c>
      <c r="P50" s="47">
        <f t="shared" si="11"/>
        <v>0.1005</v>
      </c>
      <c r="Q50" s="42">
        <f t="shared" ref="Q50:S50" si="159">SUM(E$13:E50)</f>
        <v>380000</v>
      </c>
      <c r="R50" s="43">
        <f t="shared" si="159"/>
        <v>380000</v>
      </c>
      <c r="S50" s="43">
        <f t="shared" si="159"/>
        <v>380000</v>
      </c>
      <c r="T50" s="44">
        <f t="shared" si="13"/>
        <v>1140000</v>
      </c>
      <c r="U50" s="42">
        <f t="shared" ref="U50:W50" si="160">SUM(I$13:I50)</f>
        <v>34152</v>
      </c>
      <c r="V50" s="43">
        <f t="shared" si="160"/>
        <v>42057</v>
      </c>
      <c r="W50" s="43">
        <f t="shared" si="160"/>
        <v>38471</v>
      </c>
      <c r="X50" s="44">
        <f t="shared" si="15"/>
        <v>114680</v>
      </c>
      <c r="Y50" s="46">
        <f t="shared" ref="Y50:AA50" si="161">IF(Q50=0,"",U50/Q50)</f>
        <v>0.08987368421</v>
      </c>
      <c r="Z50" s="46">
        <f t="shared" si="161"/>
        <v>0.1106763158</v>
      </c>
      <c r="AA50" s="46">
        <f t="shared" si="161"/>
        <v>0.1012394737</v>
      </c>
      <c r="AB50" s="47">
        <f t="shared" si="17"/>
        <v>0.1005964912</v>
      </c>
    </row>
    <row r="51" ht="14.25" customHeight="1">
      <c r="A51" s="38">
        <v>39.0</v>
      </c>
      <c r="B51" s="39">
        <v>0.5325214938976741</v>
      </c>
      <c r="C51" s="40">
        <v>0.26264872583515153</v>
      </c>
      <c r="D51" s="41">
        <v>0.8795596060299781</v>
      </c>
      <c r="E51" s="42">
        <v>10000.0</v>
      </c>
      <c r="F51" s="43">
        <v>10000.0</v>
      </c>
      <c r="G51" s="43">
        <v>10000.0</v>
      </c>
      <c r="H51" s="44">
        <f t="shared" si="5"/>
        <v>30000</v>
      </c>
      <c r="I51" s="42">
        <f t="shared" si="6"/>
        <v>902</v>
      </c>
      <c r="J51" s="43">
        <f t="shared" si="7"/>
        <v>1080</v>
      </c>
      <c r="K51" s="43">
        <f t="shared" si="8"/>
        <v>1035</v>
      </c>
      <c r="L51" s="44">
        <f t="shared" si="9"/>
        <v>3017</v>
      </c>
      <c r="M51" s="45">
        <f t="shared" ref="M51:O51" si="162">IF(E51=0,"",I51/E51)</f>
        <v>0.0902</v>
      </c>
      <c r="N51" s="46">
        <f t="shared" si="162"/>
        <v>0.108</v>
      </c>
      <c r="O51" s="46">
        <f t="shared" si="162"/>
        <v>0.1035</v>
      </c>
      <c r="P51" s="47">
        <f t="shared" si="11"/>
        <v>0.1005666667</v>
      </c>
      <c r="Q51" s="42">
        <f t="shared" ref="Q51:S51" si="163">SUM(E$13:E51)</f>
        <v>390000</v>
      </c>
      <c r="R51" s="43">
        <f t="shared" si="163"/>
        <v>390000</v>
      </c>
      <c r="S51" s="43">
        <f t="shared" si="163"/>
        <v>390000</v>
      </c>
      <c r="T51" s="44">
        <f t="shared" si="13"/>
        <v>1170000</v>
      </c>
      <c r="U51" s="42">
        <f t="shared" ref="U51:W51" si="164">SUM(I$13:I51)</f>
        <v>35054</v>
      </c>
      <c r="V51" s="43">
        <f t="shared" si="164"/>
        <v>43137</v>
      </c>
      <c r="W51" s="43">
        <f t="shared" si="164"/>
        <v>39506</v>
      </c>
      <c r="X51" s="44">
        <f t="shared" si="15"/>
        <v>117697</v>
      </c>
      <c r="Y51" s="46">
        <f t="shared" ref="Y51:AA51" si="165">IF(Q51=0,"",U51/Q51)</f>
        <v>0.08988205128</v>
      </c>
      <c r="Z51" s="46">
        <f t="shared" si="165"/>
        <v>0.1106076923</v>
      </c>
      <c r="AA51" s="46">
        <f t="shared" si="165"/>
        <v>0.1012974359</v>
      </c>
      <c r="AB51" s="47">
        <f t="shared" si="17"/>
        <v>0.1005957265</v>
      </c>
    </row>
    <row r="52" ht="14.25" customHeight="1">
      <c r="A52" s="38">
        <v>40.0</v>
      </c>
      <c r="B52" s="39">
        <v>0.922552955329654</v>
      </c>
      <c r="C52" s="40">
        <v>0.5670472003227135</v>
      </c>
      <c r="D52" s="41">
        <v>0.2863139715017272</v>
      </c>
      <c r="E52" s="42">
        <v>10000.0</v>
      </c>
      <c r="F52" s="43">
        <v>10000.0</v>
      </c>
      <c r="G52" s="43">
        <v>10000.0</v>
      </c>
      <c r="H52" s="44">
        <f t="shared" si="5"/>
        <v>30000</v>
      </c>
      <c r="I52" s="42">
        <f t="shared" si="6"/>
        <v>941</v>
      </c>
      <c r="J52" s="43">
        <f t="shared" si="7"/>
        <v>1105</v>
      </c>
      <c r="K52" s="43">
        <f t="shared" si="8"/>
        <v>983</v>
      </c>
      <c r="L52" s="44">
        <f t="shared" si="9"/>
        <v>3029</v>
      </c>
      <c r="M52" s="45">
        <f t="shared" ref="M52:O52" si="166">IF(E52=0,"",I52/E52)</f>
        <v>0.0941</v>
      </c>
      <c r="N52" s="46">
        <f t="shared" si="166"/>
        <v>0.1105</v>
      </c>
      <c r="O52" s="46">
        <f t="shared" si="166"/>
        <v>0.0983</v>
      </c>
      <c r="P52" s="47">
        <f t="shared" si="11"/>
        <v>0.1009666667</v>
      </c>
      <c r="Q52" s="42">
        <f t="shared" ref="Q52:S52" si="167">SUM(E$13:E52)</f>
        <v>400000</v>
      </c>
      <c r="R52" s="43">
        <f t="shared" si="167"/>
        <v>400000</v>
      </c>
      <c r="S52" s="43">
        <f t="shared" si="167"/>
        <v>400000</v>
      </c>
      <c r="T52" s="44">
        <f t="shared" si="13"/>
        <v>1200000</v>
      </c>
      <c r="U52" s="42">
        <f t="shared" ref="U52:W52" si="168">SUM(I$13:I52)</f>
        <v>35995</v>
      </c>
      <c r="V52" s="43">
        <f t="shared" si="168"/>
        <v>44242</v>
      </c>
      <c r="W52" s="43">
        <f t="shared" si="168"/>
        <v>40489</v>
      </c>
      <c r="X52" s="44">
        <f t="shared" si="15"/>
        <v>120726</v>
      </c>
      <c r="Y52" s="46">
        <f t="shared" ref="Y52:AA52" si="169">IF(Q52=0,"",U52/Q52)</f>
        <v>0.0899875</v>
      </c>
      <c r="Z52" s="46">
        <f t="shared" si="169"/>
        <v>0.110605</v>
      </c>
      <c r="AA52" s="46">
        <f t="shared" si="169"/>
        <v>0.1012225</v>
      </c>
      <c r="AB52" s="47">
        <f t="shared" si="17"/>
        <v>0.100605</v>
      </c>
    </row>
    <row r="53" ht="14.25" customHeight="1">
      <c r="A53" s="38">
        <v>41.0</v>
      </c>
      <c r="B53" s="39">
        <v>0.30472102087462405</v>
      </c>
      <c r="C53" s="40">
        <v>0.3239143055263216</v>
      </c>
      <c r="D53" s="41">
        <v>0.9332180369012543</v>
      </c>
      <c r="E53" s="42">
        <v>10000.0</v>
      </c>
      <c r="F53" s="43">
        <v>10000.0</v>
      </c>
      <c r="G53" s="43">
        <v>10000.0</v>
      </c>
      <c r="H53" s="44">
        <f t="shared" si="5"/>
        <v>30000</v>
      </c>
      <c r="I53" s="42">
        <f t="shared" si="6"/>
        <v>885</v>
      </c>
      <c r="J53" s="43">
        <f t="shared" si="7"/>
        <v>1086</v>
      </c>
      <c r="K53" s="43">
        <f t="shared" si="8"/>
        <v>1045</v>
      </c>
      <c r="L53" s="44">
        <f t="shared" si="9"/>
        <v>3016</v>
      </c>
      <c r="M53" s="45">
        <f t="shared" ref="M53:O53" si="170">IF(E53=0,"",I53/E53)</f>
        <v>0.0885</v>
      </c>
      <c r="N53" s="46">
        <f t="shared" si="170"/>
        <v>0.1086</v>
      </c>
      <c r="O53" s="46">
        <f t="shared" si="170"/>
        <v>0.1045</v>
      </c>
      <c r="P53" s="47">
        <f t="shared" si="11"/>
        <v>0.1005333333</v>
      </c>
      <c r="Q53" s="42">
        <f t="shared" ref="Q53:S53" si="171">SUM(E$13:E53)</f>
        <v>410000</v>
      </c>
      <c r="R53" s="43">
        <f t="shared" si="171"/>
        <v>410000</v>
      </c>
      <c r="S53" s="43">
        <f t="shared" si="171"/>
        <v>410000</v>
      </c>
      <c r="T53" s="44">
        <f t="shared" si="13"/>
        <v>1230000</v>
      </c>
      <c r="U53" s="42">
        <f t="shared" ref="U53:W53" si="172">SUM(I$13:I53)</f>
        <v>36880</v>
      </c>
      <c r="V53" s="43">
        <f t="shared" si="172"/>
        <v>45328</v>
      </c>
      <c r="W53" s="43">
        <f t="shared" si="172"/>
        <v>41534</v>
      </c>
      <c r="X53" s="44">
        <f t="shared" si="15"/>
        <v>123742</v>
      </c>
      <c r="Y53" s="46">
        <f t="shared" ref="Y53:AA53" si="173">IF(Q53=0,"",U53/Q53)</f>
        <v>0.08995121951</v>
      </c>
      <c r="Z53" s="46">
        <f t="shared" si="173"/>
        <v>0.1105560976</v>
      </c>
      <c r="AA53" s="46">
        <f t="shared" si="173"/>
        <v>0.101302439</v>
      </c>
      <c r="AB53" s="47">
        <f t="shared" si="17"/>
        <v>0.100603252</v>
      </c>
    </row>
    <row r="54" ht="14.25" customHeight="1">
      <c r="A54" s="38">
        <v>42.0</v>
      </c>
      <c r="B54" s="39">
        <v>0.823455479878511</v>
      </c>
      <c r="C54" s="40">
        <v>0.28873626061197466</v>
      </c>
      <c r="D54" s="41">
        <v>0.5928709333274932</v>
      </c>
      <c r="E54" s="42">
        <v>10000.0</v>
      </c>
      <c r="F54" s="43">
        <v>10000.0</v>
      </c>
      <c r="G54" s="43">
        <v>10000.0</v>
      </c>
      <c r="H54" s="44">
        <f t="shared" si="5"/>
        <v>30000</v>
      </c>
      <c r="I54" s="42">
        <f t="shared" si="6"/>
        <v>927</v>
      </c>
      <c r="J54" s="43">
        <f t="shared" si="7"/>
        <v>1082</v>
      </c>
      <c r="K54" s="43">
        <f t="shared" si="8"/>
        <v>1007</v>
      </c>
      <c r="L54" s="44">
        <f t="shared" si="9"/>
        <v>3016</v>
      </c>
      <c r="M54" s="45">
        <f t="shared" ref="M54:O54" si="174">IF(E54=0,"",I54/E54)</f>
        <v>0.0927</v>
      </c>
      <c r="N54" s="46">
        <f t="shared" si="174"/>
        <v>0.1082</v>
      </c>
      <c r="O54" s="46">
        <f t="shared" si="174"/>
        <v>0.1007</v>
      </c>
      <c r="P54" s="47">
        <f t="shared" si="11"/>
        <v>0.1005333333</v>
      </c>
      <c r="Q54" s="42">
        <f t="shared" ref="Q54:S54" si="175">SUM(E$13:E54)</f>
        <v>420000</v>
      </c>
      <c r="R54" s="43">
        <f t="shared" si="175"/>
        <v>420000</v>
      </c>
      <c r="S54" s="43">
        <f t="shared" si="175"/>
        <v>420000</v>
      </c>
      <c r="T54" s="44">
        <f t="shared" si="13"/>
        <v>1260000</v>
      </c>
      <c r="U54" s="42">
        <f t="shared" ref="U54:W54" si="176">SUM(I$13:I54)</f>
        <v>37807</v>
      </c>
      <c r="V54" s="43">
        <f t="shared" si="176"/>
        <v>46410</v>
      </c>
      <c r="W54" s="43">
        <f t="shared" si="176"/>
        <v>42541</v>
      </c>
      <c r="X54" s="44">
        <f t="shared" si="15"/>
        <v>126758</v>
      </c>
      <c r="Y54" s="46">
        <f t="shared" ref="Y54:AA54" si="177">IF(Q54=0,"",U54/Q54)</f>
        <v>0.09001666667</v>
      </c>
      <c r="Z54" s="46">
        <f t="shared" si="177"/>
        <v>0.1105</v>
      </c>
      <c r="AA54" s="46">
        <f t="shared" si="177"/>
        <v>0.1012880952</v>
      </c>
      <c r="AB54" s="47">
        <f t="shared" si="17"/>
        <v>0.1006015873</v>
      </c>
    </row>
    <row r="55" ht="14.25" customHeight="1">
      <c r="A55" s="38">
        <v>43.0</v>
      </c>
      <c r="B55" s="39">
        <v>0.6967570846376371</v>
      </c>
      <c r="C55" s="40">
        <v>0.33186280995242534</v>
      </c>
      <c r="D55" s="41">
        <v>0.03014615754661054</v>
      </c>
      <c r="E55" s="42">
        <v>10000.0</v>
      </c>
      <c r="F55" s="43">
        <v>10000.0</v>
      </c>
      <c r="G55" s="43">
        <v>10000.0</v>
      </c>
      <c r="H55" s="44">
        <f t="shared" si="5"/>
        <v>30000</v>
      </c>
      <c r="I55" s="42">
        <f t="shared" si="6"/>
        <v>915</v>
      </c>
      <c r="J55" s="43">
        <f t="shared" si="7"/>
        <v>1086</v>
      </c>
      <c r="K55" s="43">
        <f t="shared" si="8"/>
        <v>944</v>
      </c>
      <c r="L55" s="44">
        <f t="shared" si="9"/>
        <v>2945</v>
      </c>
      <c r="M55" s="45">
        <f t="shared" ref="M55:O55" si="178">IF(E55=0,"",I55/E55)</f>
        <v>0.0915</v>
      </c>
      <c r="N55" s="46">
        <f t="shared" si="178"/>
        <v>0.1086</v>
      </c>
      <c r="O55" s="46">
        <f t="shared" si="178"/>
        <v>0.0944</v>
      </c>
      <c r="P55" s="47">
        <f t="shared" si="11"/>
        <v>0.09816666667</v>
      </c>
      <c r="Q55" s="42">
        <f t="shared" ref="Q55:S55" si="179">SUM(E$13:E55)</f>
        <v>430000</v>
      </c>
      <c r="R55" s="43">
        <f t="shared" si="179"/>
        <v>430000</v>
      </c>
      <c r="S55" s="43">
        <f t="shared" si="179"/>
        <v>430000</v>
      </c>
      <c r="T55" s="44">
        <f t="shared" si="13"/>
        <v>1290000</v>
      </c>
      <c r="U55" s="42">
        <f t="shared" ref="U55:W55" si="180">SUM(I$13:I55)</f>
        <v>38722</v>
      </c>
      <c r="V55" s="43">
        <f t="shared" si="180"/>
        <v>47496</v>
      </c>
      <c r="W55" s="43">
        <f t="shared" si="180"/>
        <v>43485</v>
      </c>
      <c r="X55" s="44">
        <f t="shared" si="15"/>
        <v>129703</v>
      </c>
      <c r="Y55" s="46">
        <f t="shared" ref="Y55:AA55" si="181">IF(Q55=0,"",U55/Q55)</f>
        <v>0.09005116279</v>
      </c>
      <c r="Z55" s="46">
        <f t="shared" si="181"/>
        <v>0.110455814</v>
      </c>
      <c r="AA55" s="46">
        <f t="shared" si="181"/>
        <v>0.101127907</v>
      </c>
      <c r="AB55" s="47">
        <f t="shared" si="17"/>
        <v>0.1005449612</v>
      </c>
    </row>
    <row r="56" ht="14.25" customHeight="1">
      <c r="A56" s="38">
        <v>44.0</v>
      </c>
      <c r="B56" s="39">
        <v>0.5511886175769107</v>
      </c>
      <c r="C56" s="40">
        <v>0.32279980663695784</v>
      </c>
      <c r="D56" s="41">
        <v>0.3024520045410437</v>
      </c>
      <c r="E56" s="42">
        <v>10000.0</v>
      </c>
      <c r="F56" s="43">
        <v>10000.0</v>
      </c>
      <c r="G56" s="43">
        <v>10000.0</v>
      </c>
      <c r="H56" s="44">
        <f t="shared" si="5"/>
        <v>30000</v>
      </c>
      <c r="I56" s="42">
        <f t="shared" si="6"/>
        <v>904</v>
      </c>
      <c r="J56" s="43">
        <f t="shared" si="7"/>
        <v>1086</v>
      </c>
      <c r="K56" s="43">
        <f t="shared" si="8"/>
        <v>984</v>
      </c>
      <c r="L56" s="44">
        <f t="shared" si="9"/>
        <v>2974</v>
      </c>
      <c r="M56" s="45">
        <f t="shared" ref="M56:O56" si="182">IF(E56=0,"",I56/E56)</f>
        <v>0.0904</v>
      </c>
      <c r="N56" s="46">
        <f t="shared" si="182"/>
        <v>0.1086</v>
      </c>
      <c r="O56" s="46">
        <f t="shared" si="182"/>
        <v>0.0984</v>
      </c>
      <c r="P56" s="47">
        <f t="shared" si="11"/>
        <v>0.09913333333</v>
      </c>
      <c r="Q56" s="42">
        <f t="shared" ref="Q56:S56" si="183">SUM(E$13:E56)</f>
        <v>440000</v>
      </c>
      <c r="R56" s="43">
        <f t="shared" si="183"/>
        <v>440000</v>
      </c>
      <c r="S56" s="43">
        <f t="shared" si="183"/>
        <v>440000</v>
      </c>
      <c r="T56" s="44">
        <f t="shared" si="13"/>
        <v>1320000</v>
      </c>
      <c r="U56" s="42">
        <f t="shared" ref="U56:W56" si="184">SUM(I$13:I56)</f>
        <v>39626</v>
      </c>
      <c r="V56" s="43">
        <f t="shared" si="184"/>
        <v>48582</v>
      </c>
      <c r="W56" s="43">
        <f t="shared" si="184"/>
        <v>44469</v>
      </c>
      <c r="X56" s="44">
        <f t="shared" si="15"/>
        <v>132677</v>
      </c>
      <c r="Y56" s="46">
        <f t="shared" ref="Y56:AA56" si="185">IF(Q56=0,"",U56/Q56)</f>
        <v>0.09005909091</v>
      </c>
      <c r="Z56" s="46">
        <f t="shared" si="185"/>
        <v>0.1104136364</v>
      </c>
      <c r="AA56" s="46">
        <f t="shared" si="185"/>
        <v>0.1010659091</v>
      </c>
      <c r="AB56" s="47">
        <f t="shared" si="17"/>
        <v>0.1005128788</v>
      </c>
    </row>
    <row r="57" ht="14.25" customHeight="1">
      <c r="A57" s="38">
        <v>45.0</v>
      </c>
      <c r="B57" s="39">
        <v>0.9712656962143307</v>
      </c>
      <c r="C57" s="40">
        <v>0.2780992230462792</v>
      </c>
      <c r="D57" s="41">
        <v>0.08114693845255216</v>
      </c>
      <c r="E57" s="42">
        <v>10000.0</v>
      </c>
      <c r="F57" s="43">
        <v>10000.0</v>
      </c>
      <c r="G57" s="43">
        <v>10000.0</v>
      </c>
      <c r="H57" s="44">
        <f t="shared" si="5"/>
        <v>30000</v>
      </c>
      <c r="I57" s="42">
        <f t="shared" si="6"/>
        <v>955</v>
      </c>
      <c r="J57" s="43">
        <f t="shared" si="7"/>
        <v>1082</v>
      </c>
      <c r="K57" s="43">
        <f t="shared" si="8"/>
        <v>958</v>
      </c>
      <c r="L57" s="44">
        <f t="shared" si="9"/>
        <v>2995</v>
      </c>
      <c r="M57" s="45">
        <f t="shared" ref="M57:O57" si="186">IF(E57=0,"",I57/E57)</f>
        <v>0.0955</v>
      </c>
      <c r="N57" s="46">
        <f t="shared" si="186"/>
        <v>0.1082</v>
      </c>
      <c r="O57" s="46">
        <f t="shared" si="186"/>
        <v>0.0958</v>
      </c>
      <c r="P57" s="47">
        <f t="shared" si="11"/>
        <v>0.09983333333</v>
      </c>
      <c r="Q57" s="42">
        <f t="shared" ref="Q57:S57" si="187">SUM(E$13:E57)</f>
        <v>450000</v>
      </c>
      <c r="R57" s="43">
        <f t="shared" si="187"/>
        <v>450000</v>
      </c>
      <c r="S57" s="43">
        <f t="shared" si="187"/>
        <v>450000</v>
      </c>
      <c r="T57" s="44">
        <f t="shared" si="13"/>
        <v>1350000</v>
      </c>
      <c r="U57" s="42">
        <f t="shared" ref="U57:W57" si="188">SUM(I$13:I57)</f>
        <v>40581</v>
      </c>
      <c r="V57" s="43">
        <f t="shared" si="188"/>
        <v>49664</v>
      </c>
      <c r="W57" s="43">
        <f t="shared" si="188"/>
        <v>45427</v>
      </c>
      <c r="X57" s="44">
        <f t="shared" si="15"/>
        <v>135672</v>
      </c>
      <c r="Y57" s="46">
        <f t="shared" ref="Y57:AA57" si="189">IF(Q57=0,"",U57/Q57)</f>
        <v>0.09018</v>
      </c>
      <c r="Z57" s="46">
        <f t="shared" si="189"/>
        <v>0.1103644444</v>
      </c>
      <c r="AA57" s="46">
        <f t="shared" si="189"/>
        <v>0.1009488889</v>
      </c>
      <c r="AB57" s="47">
        <f t="shared" si="17"/>
        <v>0.1004977778</v>
      </c>
    </row>
    <row r="58" ht="14.25" customHeight="1">
      <c r="A58" s="38">
        <v>46.0</v>
      </c>
      <c r="B58" s="39">
        <v>0.4368309160286993</v>
      </c>
      <c r="C58" s="40">
        <v>0.6515125581941834</v>
      </c>
      <c r="D58" s="41">
        <v>0.43435853801382374</v>
      </c>
      <c r="E58" s="42">
        <v>10000.0</v>
      </c>
      <c r="F58" s="43">
        <v>10000.0</v>
      </c>
      <c r="G58" s="43">
        <v>10000.0</v>
      </c>
      <c r="H58" s="44">
        <f t="shared" si="5"/>
        <v>30000</v>
      </c>
      <c r="I58" s="42">
        <f t="shared" si="6"/>
        <v>895</v>
      </c>
      <c r="J58" s="43">
        <f t="shared" si="7"/>
        <v>1112</v>
      </c>
      <c r="K58" s="43">
        <f t="shared" si="8"/>
        <v>995</v>
      </c>
      <c r="L58" s="44">
        <f t="shared" si="9"/>
        <v>3002</v>
      </c>
      <c r="M58" s="45">
        <f t="shared" ref="M58:O58" si="190">IF(E58=0,"",I58/E58)</f>
        <v>0.0895</v>
      </c>
      <c r="N58" s="46">
        <f t="shared" si="190"/>
        <v>0.1112</v>
      </c>
      <c r="O58" s="46">
        <f t="shared" si="190"/>
        <v>0.0995</v>
      </c>
      <c r="P58" s="47">
        <f t="shared" si="11"/>
        <v>0.1000666667</v>
      </c>
      <c r="Q58" s="42">
        <f t="shared" ref="Q58:S58" si="191">SUM(E$13:E58)</f>
        <v>460000</v>
      </c>
      <c r="R58" s="43">
        <f t="shared" si="191"/>
        <v>460000</v>
      </c>
      <c r="S58" s="43">
        <f t="shared" si="191"/>
        <v>460000</v>
      </c>
      <c r="T58" s="44">
        <f t="shared" si="13"/>
        <v>1380000</v>
      </c>
      <c r="U58" s="42">
        <f t="shared" ref="U58:W58" si="192">SUM(I$13:I58)</f>
        <v>41476</v>
      </c>
      <c r="V58" s="43">
        <f t="shared" si="192"/>
        <v>50776</v>
      </c>
      <c r="W58" s="43">
        <f t="shared" si="192"/>
        <v>46422</v>
      </c>
      <c r="X58" s="44">
        <f t="shared" si="15"/>
        <v>138674</v>
      </c>
      <c r="Y58" s="46">
        <f t="shared" ref="Y58:AA58" si="193">IF(Q58=0,"",U58/Q58)</f>
        <v>0.09016521739</v>
      </c>
      <c r="Z58" s="46">
        <f t="shared" si="193"/>
        <v>0.1103826087</v>
      </c>
      <c r="AA58" s="46">
        <f t="shared" si="193"/>
        <v>0.1009173913</v>
      </c>
      <c r="AB58" s="47">
        <f t="shared" si="17"/>
        <v>0.1004884058</v>
      </c>
    </row>
    <row r="59" ht="14.25" customHeight="1">
      <c r="A59" s="38">
        <v>47.0</v>
      </c>
      <c r="B59" s="39">
        <v>0.13072269162680195</v>
      </c>
      <c r="C59" s="40">
        <v>0.920903575038848</v>
      </c>
      <c r="D59" s="41">
        <v>0.9380389320414326</v>
      </c>
      <c r="E59" s="42">
        <v>10000.0</v>
      </c>
      <c r="F59" s="43">
        <v>10000.0</v>
      </c>
      <c r="G59" s="43">
        <v>10000.0</v>
      </c>
      <c r="H59" s="44">
        <f t="shared" si="5"/>
        <v>30000</v>
      </c>
      <c r="I59" s="42">
        <f t="shared" si="6"/>
        <v>868</v>
      </c>
      <c r="J59" s="43">
        <f t="shared" si="7"/>
        <v>1144</v>
      </c>
      <c r="K59" s="43">
        <f t="shared" si="8"/>
        <v>1046</v>
      </c>
      <c r="L59" s="44">
        <f t="shared" si="9"/>
        <v>3058</v>
      </c>
      <c r="M59" s="45">
        <f t="shared" ref="M59:O59" si="194">IF(E59=0,"",I59/E59)</f>
        <v>0.0868</v>
      </c>
      <c r="N59" s="46">
        <f t="shared" si="194"/>
        <v>0.1144</v>
      </c>
      <c r="O59" s="46">
        <f t="shared" si="194"/>
        <v>0.1046</v>
      </c>
      <c r="P59" s="47">
        <f t="shared" si="11"/>
        <v>0.1019333333</v>
      </c>
      <c r="Q59" s="42">
        <f t="shared" ref="Q59:S59" si="195">SUM(E$13:E59)</f>
        <v>470000</v>
      </c>
      <c r="R59" s="43">
        <f t="shared" si="195"/>
        <v>470000</v>
      </c>
      <c r="S59" s="43">
        <f t="shared" si="195"/>
        <v>470000</v>
      </c>
      <c r="T59" s="44">
        <f t="shared" si="13"/>
        <v>1410000</v>
      </c>
      <c r="U59" s="42">
        <f t="shared" ref="U59:W59" si="196">SUM(I$13:I59)</f>
        <v>42344</v>
      </c>
      <c r="V59" s="43">
        <f t="shared" si="196"/>
        <v>51920</v>
      </c>
      <c r="W59" s="43">
        <f t="shared" si="196"/>
        <v>47468</v>
      </c>
      <c r="X59" s="44">
        <f t="shared" si="15"/>
        <v>141732</v>
      </c>
      <c r="Y59" s="46">
        <f t="shared" ref="Y59:AA59" si="197">IF(Q59=0,"",U59/Q59)</f>
        <v>0.09009361702</v>
      </c>
      <c r="Z59" s="46">
        <f t="shared" si="197"/>
        <v>0.1104680851</v>
      </c>
      <c r="AA59" s="46">
        <f t="shared" si="197"/>
        <v>0.1009957447</v>
      </c>
      <c r="AB59" s="47">
        <f t="shared" si="17"/>
        <v>0.1005191489</v>
      </c>
    </row>
    <row r="60" ht="14.25" customHeight="1">
      <c r="A60" s="38">
        <v>48.0</v>
      </c>
      <c r="B60" s="39">
        <v>0.8147005836164679</v>
      </c>
      <c r="C60" s="40">
        <v>0.2401870960904341</v>
      </c>
      <c r="D60" s="41">
        <v>0.7565594216936706</v>
      </c>
      <c r="E60" s="42">
        <v>10000.0</v>
      </c>
      <c r="F60" s="43">
        <v>10000.0</v>
      </c>
      <c r="G60" s="43">
        <v>10000.0</v>
      </c>
      <c r="H60" s="44">
        <f t="shared" si="5"/>
        <v>30000</v>
      </c>
      <c r="I60" s="42">
        <f t="shared" si="6"/>
        <v>926</v>
      </c>
      <c r="J60" s="43">
        <f t="shared" si="7"/>
        <v>1078</v>
      </c>
      <c r="K60" s="43">
        <f t="shared" si="8"/>
        <v>1021</v>
      </c>
      <c r="L60" s="44">
        <f t="shared" si="9"/>
        <v>3025</v>
      </c>
      <c r="M60" s="45">
        <f t="shared" ref="M60:O60" si="198">IF(E60=0,"",I60/E60)</f>
        <v>0.0926</v>
      </c>
      <c r="N60" s="46">
        <f t="shared" si="198"/>
        <v>0.1078</v>
      </c>
      <c r="O60" s="46">
        <f t="shared" si="198"/>
        <v>0.1021</v>
      </c>
      <c r="P60" s="47">
        <f t="shared" si="11"/>
        <v>0.1008333333</v>
      </c>
      <c r="Q60" s="42">
        <f t="shared" ref="Q60:S60" si="199">SUM(E$13:E60)</f>
        <v>480000</v>
      </c>
      <c r="R60" s="43">
        <f t="shared" si="199"/>
        <v>480000</v>
      </c>
      <c r="S60" s="43">
        <f t="shared" si="199"/>
        <v>480000</v>
      </c>
      <c r="T60" s="44">
        <f t="shared" si="13"/>
        <v>1440000</v>
      </c>
      <c r="U60" s="42">
        <f t="shared" ref="U60:W60" si="200">SUM(I$13:I60)</f>
        <v>43270</v>
      </c>
      <c r="V60" s="43">
        <f t="shared" si="200"/>
        <v>52998</v>
      </c>
      <c r="W60" s="43">
        <f t="shared" si="200"/>
        <v>48489</v>
      </c>
      <c r="X60" s="44">
        <f t="shared" si="15"/>
        <v>144757</v>
      </c>
      <c r="Y60" s="46">
        <f t="shared" ref="Y60:AA60" si="201">IF(Q60=0,"",U60/Q60)</f>
        <v>0.09014583333</v>
      </c>
      <c r="Z60" s="46">
        <f t="shared" si="201"/>
        <v>0.1104125</v>
      </c>
      <c r="AA60" s="46">
        <f t="shared" si="201"/>
        <v>0.10101875</v>
      </c>
      <c r="AB60" s="47">
        <f t="shared" si="17"/>
        <v>0.1005256944</v>
      </c>
    </row>
    <row r="61" ht="14.25" customHeight="1">
      <c r="A61" s="38">
        <v>49.0</v>
      </c>
      <c r="B61" s="39">
        <v>0.7902675672403576</v>
      </c>
      <c r="C61" s="40">
        <v>0.8254813801714334</v>
      </c>
      <c r="D61" s="41">
        <v>0.057515534179600314</v>
      </c>
      <c r="E61" s="42">
        <v>10000.0</v>
      </c>
      <c r="F61" s="43">
        <v>10000.0</v>
      </c>
      <c r="G61" s="43">
        <v>10000.0</v>
      </c>
      <c r="H61" s="44">
        <f t="shared" si="5"/>
        <v>30000</v>
      </c>
      <c r="I61" s="42">
        <f t="shared" si="6"/>
        <v>923</v>
      </c>
      <c r="J61" s="43">
        <f t="shared" si="7"/>
        <v>1129</v>
      </c>
      <c r="K61" s="43">
        <f t="shared" si="8"/>
        <v>953</v>
      </c>
      <c r="L61" s="44">
        <f t="shared" si="9"/>
        <v>3005</v>
      </c>
      <c r="M61" s="45">
        <f t="shared" ref="M61:O61" si="202">IF(E61=0,"",I61/E61)</f>
        <v>0.0923</v>
      </c>
      <c r="N61" s="46">
        <f t="shared" si="202"/>
        <v>0.1129</v>
      </c>
      <c r="O61" s="46">
        <f t="shared" si="202"/>
        <v>0.0953</v>
      </c>
      <c r="P61" s="47">
        <f t="shared" si="11"/>
        <v>0.1001666667</v>
      </c>
      <c r="Q61" s="42">
        <f t="shared" ref="Q61:S61" si="203">SUM(E$13:E61)</f>
        <v>490000</v>
      </c>
      <c r="R61" s="43">
        <f t="shared" si="203"/>
        <v>490000</v>
      </c>
      <c r="S61" s="43">
        <f t="shared" si="203"/>
        <v>490000</v>
      </c>
      <c r="T61" s="44">
        <f t="shared" si="13"/>
        <v>1470000</v>
      </c>
      <c r="U61" s="42">
        <f t="shared" ref="U61:W61" si="204">SUM(I$13:I61)</f>
        <v>44193</v>
      </c>
      <c r="V61" s="43">
        <f t="shared" si="204"/>
        <v>54127</v>
      </c>
      <c r="W61" s="43">
        <f t="shared" si="204"/>
        <v>49442</v>
      </c>
      <c r="X61" s="44">
        <f t="shared" si="15"/>
        <v>147762</v>
      </c>
      <c r="Y61" s="46">
        <f t="shared" ref="Y61:AA61" si="205">IF(Q61=0,"",U61/Q61)</f>
        <v>0.09018979592</v>
      </c>
      <c r="Z61" s="46">
        <f t="shared" si="205"/>
        <v>0.1104632653</v>
      </c>
      <c r="AA61" s="46">
        <f t="shared" si="205"/>
        <v>0.1009020408</v>
      </c>
      <c r="AB61" s="47">
        <f t="shared" si="17"/>
        <v>0.1005183673</v>
      </c>
    </row>
    <row r="62" ht="14.25" customHeight="1">
      <c r="A62" s="38">
        <v>50.0</v>
      </c>
      <c r="B62" s="39">
        <v>0.42758733201812404</v>
      </c>
      <c r="C62" s="40">
        <v>0.9534966232350622</v>
      </c>
      <c r="D62" s="41">
        <v>0.944659084546319</v>
      </c>
      <c r="E62" s="42">
        <v>10000.0</v>
      </c>
      <c r="F62" s="43">
        <v>10000.0</v>
      </c>
      <c r="G62" s="43">
        <v>10000.0</v>
      </c>
      <c r="H62" s="44">
        <f t="shared" si="5"/>
        <v>30000</v>
      </c>
      <c r="I62" s="42">
        <f t="shared" si="6"/>
        <v>895</v>
      </c>
      <c r="J62" s="43">
        <f t="shared" si="7"/>
        <v>1153</v>
      </c>
      <c r="K62" s="43">
        <f t="shared" si="8"/>
        <v>1048</v>
      </c>
      <c r="L62" s="44">
        <f t="shared" si="9"/>
        <v>3096</v>
      </c>
      <c r="M62" s="45">
        <f t="shared" ref="M62:O62" si="206">IF(E62=0,"",I62/E62)</f>
        <v>0.0895</v>
      </c>
      <c r="N62" s="46">
        <f t="shared" si="206"/>
        <v>0.1153</v>
      </c>
      <c r="O62" s="46">
        <f t="shared" si="206"/>
        <v>0.1048</v>
      </c>
      <c r="P62" s="47">
        <f t="shared" si="11"/>
        <v>0.1032</v>
      </c>
      <c r="Q62" s="42">
        <f t="shared" ref="Q62:S62" si="207">SUM(E$13:E62)</f>
        <v>500000</v>
      </c>
      <c r="R62" s="43">
        <f t="shared" si="207"/>
        <v>500000</v>
      </c>
      <c r="S62" s="43">
        <f t="shared" si="207"/>
        <v>500000</v>
      </c>
      <c r="T62" s="44">
        <f t="shared" si="13"/>
        <v>1500000</v>
      </c>
      <c r="U62" s="42">
        <f t="shared" ref="U62:W62" si="208">SUM(I$13:I62)</f>
        <v>45088</v>
      </c>
      <c r="V62" s="43">
        <f t="shared" si="208"/>
        <v>55280</v>
      </c>
      <c r="W62" s="43">
        <f t="shared" si="208"/>
        <v>50490</v>
      </c>
      <c r="X62" s="44">
        <f t="shared" si="15"/>
        <v>150858</v>
      </c>
      <c r="Y62" s="46">
        <f t="shared" ref="Y62:AA62" si="209">IF(Q62=0,"",U62/Q62)</f>
        <v>0.090176</v>
      </c>
      <c r="Z62" s="46">
        <f t="shared" si="209"/>
        <v>0.11056</v>
      </c>
      <c r="AA62" s="46">
        <f t="shared" si="209"/>
        <v>0.10098</v>
      </c>
      <c r="AB62" s="47">
        <f t="shared" si="17"/>
        <v>0.100572</v>
      </c>
    </row>
    <row r="63" ht="14.25" customHeight="1">
      <c r="A63" s="38">
        <v>51.0</v>
      </c>
      <c r="B63" s="39">
        <v>0.6594346530802818</v>
      </c>
      <c r="C63" s="40">
        <v>0.5768738906716419</v>
      </c>
      <c r="D63" s="41">
        <v>0.9808843217416283</v>
      </c>
      <c r="E63" s="42">
        <v>10000.0</v>
      </c>
      <c r="F63" s="43">
        <v>10000.0</v>
      </c>
      <c r="G63" s="43">
        <v>10000.0</v>
      </c>
      <c r="H63" s="44">
        <f t="shared" si="5"/>
        <v>30000</v>
      </c>
      <c r="I63" s="42">
        <f t="shared" si="6"/>
        <v>912</v>
      </c>
      <c r="J63" s="43">
        <f t="shared" si="7"/>
        <v>1106</v>
      </c>
      <c r="K63" s="43">
        <f t="shared" si="8"/>
        <v>1063</v>
      </c>
      <c r="L63" s="44">
        <f t="shared" si="9"/>
        <v>3081</v>
      </c>
      <c r="M63" s="45">
        <f t="shared" ref="M63:O63" si="210">IF(E63=0,"",I63/E63)</f>
        <v>0.0912</v>
      </c>
      <c r="N63" s="46">
        <f t="shared" si="210"/>
        <v>0.1106</v>
      </c>
      <c r="O63" s="46">
        <f t="shared" si="210"/>
        <v>0.1063</v>
      </c>
      <c r="P63" s="47">
        <f t="shared" si="11"/>
        <v>0.1027</v>
      </c>
      <c r="Q63" s="42">
        <f t="shared" ref="Q63:S63" si="211">SUM(E$13:E63)</f>
        <v>510000</v>
      </c>
      <c r="R63" s="43">
        <f t="shared" si="211"/>
        <v>510000</v>
      </c>
      <c r="S63" s="43">
        <f t="shared" si="211"/>
        <v>510000</v>
      </c>
      <c r="T63" s="44">
        <f t="shared" si="13"/>
        <v>1530000</v>
      </c>
      <c r="U63" s="42">
        <f t="shared" ref="U63:W63" si="212">SUM(I$13:I63)</f>
        <v>46000</v>
      </c>
      <c r="V63" s="43">
        <f t="shared" si="212"/>
        <v>56386</v>
      </c>
      <c r="W63" s="43">
        <f t="shared" si="212"/>
        <v>51553</v>
      </c>
      <c r="X63" s="44">
        <f t="shared" si="15"/>
        <v>153939</v>
      </c>
      <c r="Y63" s="46">
        <f t="shared" ref="Y63:AA63" si="213">IF(Q63=0,"",U63/Q63)</f>
        <v>0.09019607843</v>
      </c>
      <c r="Z63" s="46">
        <f t="shared" si="213"/>
        <v>0.1105607843</v>
      </c>
      <c r="AA63" s="46">
        <f t="shared" si="213"/>
        <v>0.1010843137</v>
      </c>
      <c r="AB63" s="47">
        <f t="shared" si="17"/>
        <v>0.1006137255</v>
      </c>
    </row>
    <row r="64" ht="14.25" customHeight="1">
      <c r="A64" s="38">
        <v>52.0</v>
      </c>
      <c r="B64" s="39">
        <v>0.42883399079216966</v>
      </c>
      <c r="C64" s="40">
        <v>0.3671863077522485</v>
      </c>
      <c r="D64" s="41">
        <v>0.44067449123700475</v>
      </c>
      <c r="E64" s="42">
        <v>10000.0</v>
      </c>
      <c r="F64" s="43">
        <v>10000.0</v>
      </c>
      <c r="G64" s="43">
        <v>10000.0</v>
      </c>
      <c r="H64" s="44">
        <f t="shared" si="5"/>
        <v>30000</v>
      </c>
      <c r="I64" s="42">
        <f t="shared" si="6"/>
        <v>895</v>
      </c>
      <c r="J64" s="43">
        <f t="shared" si="7"/>
        <v>1089</v>
      </c>
      <c r="K64" s="43">
        <f t="shared" si="8"/>
        <v>995</v>
      </c>
      <c r="L64" s="44">
        <f t="shared" si="9"/>
        <v>2979</v>
      </c>
      <c r="M64" s="45">
        <f t="shared" ref="M64:O64" si="214">IF(E64=0,"",I64/E64)</f>
        <v>0.0895</v>
      </c>
      <c r="N64" s="46">
        <f t="shared" si="214"/>
        <v>0.1089</v>
      </c>
      <c r="O64" s="46">
        <f t="shared" si="214"/>
        <v>0.0995</v>
      </c>
      <c r="P64" s="47">
        <f t="shared" si="11"/>
        <v>0.0993</v>
      </c>
      <c r="Q64" s="42">
        <f t="shared" ref="Q64:S64" si="215">SUM(E$13:E64)</f>
        <v>520000</v>
      </c>
      <c r="R64" s="43">
        <f t="shared" si="215"/>
        <v>520000</v>
      </c>
      <c r="S64" s="43">
        <f t="shared" si="215"/>
        <v>520000</v>
      </c>
      <c r="T64" s="44">
        <f t="shared" si="13"/>
        <v>1560000</v>
      </c>
      <c r="U64" s="42">
        <f t="shared" ref="U64:W64" si="216">SUM(I$13:I64)</f>
        <v>46895</v>
      </c>
      <c r="V64" s="43">
        <f t="shared" si="216"/>
        <v>57475</v>
      </c>
      <c r="W64" s="43">
        <f t="shared" si="216"/>
        <v>52548</v>
      </c>
      <c r="X64" s="44">
        <f t="shared" si="15"/>
        <v>156918</v>
      </c>
      <c r="Y64" s="46">
        <f t="shared" ref="Y64:AA64" si="217">IF(Q64=0,"",U64/Q64)</f>
        <v>0.09018269231</v>
      </c>
      <c r="Z64" s="46">
        <f t="shared" si="217"/>
        <v>0.1105288462</v>
      </c>
      <c r="AA64" s="46">
        <f t="shared" si="217"/>
        <v>0.1010538462</v>
      </c>
      <c r="AB64" s="47">
        <f t="shared" si="17"/>
        <v>0.1005884615</v>
      </c>
    </row>
    <row r="65" ht="14.25" customHeight="1">
      <c r="A65" s="38">
        <v>53.0</v>
      </c>
      <c r="B65" s="39">
        <v>0.7962500473750127</v>
      </c>
      <c r="C65" s="40">
        <v>0.19777003374874824</v>
      </c>
      <c r="D65" s="41">
        <v>0.9929028708081605</v>
      </c>
      <c r="E65" s="42">
        <v>10000.0</v>
      </c>
      <c r="F65" s="43">
        <v>10000.0</v>
      </c>
      <c r="G65" s="43">
        <v>10000.0</v>
      </c>
      <c r="H65" s="44">
        <f t="shared" si="5"/>
        <v>30000</v>
      </c>
      <c r="I65" s="42">
        <f t="shared" si="6"/>
        <v>924</v>
      </c>
      <c r="J65" s="43">
        <f t="shared" si="7"/>
        <v>1073</v>
      </c>
      <c r="K65" s="43">
        <f t="shared" si="8"/>
        <v>1074</v>
      </c>
      <c r="L65" s="44">
        <f t="shared" si="9"/>
        <v>3071</v>
      </c>
      <c r="M65" s="45">
        <f t="shared" ref="M65:O65" si="218">IF(E65=0,"",I65/E65)</f>
        <v>0.0924</v>
      </c>
      <c r="N65" s="46">
        <f t="shared" si="218"/>
        <v>0.1073</v>
      </c>
      <c r="O65" s="46">
        <f t="shared" si="218"/>
        <v>0.1074</v>
      </c>
      <c r="P65" s="47">
        <f t="shared" si="11"/>
        <v>0.1023666667</v>
      </c>
      <c r="Q65" s="42">
        <f t="shared" ref="Q65:S65" si="219">SUM(E$13:E65)</f>
        <v>530000</v>
      </c>
      <c r="R65" s="43">
        <f t="shared" si="219"/>
        <v>530000</v>
      </c>
      <c r="S65" s="43">
        <f t="shared" si="219"/>
        <v>530000</v>
      </c>
      <c r="T65" s="44">
        <f t="shared" si="13"/>
        <v>1590000</v>
      </c>
      <c r="U65" s="42">
        <f t="shared" ref="U65:W65" si="220">SUM(I$13:I65)</f>
        <v>47819</v>
      </c>
      <c r="V65" s="43">
        <f t="shared" si="220"/>
        <v>58548</v>
      </c>
      <c r="W65" s="43">
        <f t="shared" si="220"/>
        <v>53622</v>
      </c>
      <c r="X65" s="44">
        <f t="shared" si="15"/>
        <v>159989</v>
      </c>
      <c r="Y65" s="46">
        <f t="shared" ref="Y65:AA65" si="221">IF(Q65=0,"",U65/Q65)</f>
        <v>0.0902245283</v>
      </c>
      <c r="Z65" s="46">
        <f t="shared" si="221"/>
        <v>0.1104679245</v>
      </c>
      <c r="AA65" s="46">
        <f t="shared" si="221"/>
        <v>0.1011735849</v>
      </c>
      <c r="AB65" s="47">
        <f t="shared" si="17"/>
        <v>0.1006220126</v>
      </c>
    </row>
    <row r="66" ht="14.25" customHeight="1">
      <c r="A66" s="38">
        <v>54.0</v>
      </c>
      <c r="B66" s="39">
        <v>0.7040349554223396</v>
      </c>
      <c r="C66" s="40">
        <v>0.682295742119415</v>
      </c>
      <c r="D66" s="41">
        <v>0.5970933827249247</v>
      </c>
      <c r="E66" s="42">
        <v>10000.0</v>
      </c>
      <c r="F66" s="43">
        <v>10000.0</v>
      </c>
      <c r="G66" s="43">
        <v>10000.0</v>
      </c>
      <c r="H66" s="44">
        <f t="shared" si="5"/>
        <v>30000</v>
      </c>
      <c r="I66" s="42">
        <f t="shared" si="6"/>
        <v>915</v>
      </c>
      <c r="J66" s="43">
        <f t="shared" si="7"/>
        <v>1115</v>
      </c>
      <c r="K66" s="43">
        <f t="shared" si="8"/>
        <v>1007</v>
      </c>
      <c r="L66" s="44">
        <f t="shared" si="9"/>
        <v>3037</v>
      </c>
      <c r="M66" s="45">
        <f t="shared" ref="M66:O66" si="222">IF(E66=0,"",I66/E66)</f>
        <v>0.0915</v>
      </c>
      <c r="N66" s="46">
        <f t="shared" si="222"/>
        <v>0.1115</v>
      </c>
      <c r="O66" s="46">
        <f t="shared" si="222"/>
        <v>0.1007</v>
      </c>
      <c r="P66" s="47">
        <f t="shared" si="11"/>
        <v>0.1012333333</v>
      </c>
      <c r="Q66" s="42">
        <f t="shared" ref="Q66:S66" si="223">SUM(E$13:E66)</f>
        <v>540000</v>
      </c>
      <c r="R66" s="43">
        <f t="shared" si="223"/>
        <v>540000</v>
      </c>
      <c r="S66" s="43">
        <f t="shared" si="223"/>
        <v>540000</v>
      </c>
      <c r="T66" s="44">
        <f t="shared" si="13"/>
        <v>1620000</v>
      </c>
      <c r="U66" s="42">
        <f t="shared" ref="U66:W66" si="224">SUM(I$13:I66)</f>
        <v>48734</v>
      </c>
      <c r="V66" s="43">
        <f t="shared" si="224"/>
        <v>59663</v>
      </c>
      <c r="W66" s="43">
        <f t="shared" si="224"/>
        <v>54629</v>
      </c>
      <c r="X66" s="44">
        <f t="shared" si="15"/>
        <v>163026</v>
      </c>
      <c r="Y66" s="46">
        <f t="shared" ref="Y66:AA66" si="225">IF(Q66=0,"",U66/Q66)</f>
        <v>0.09024814815</v>
      </c>
      <c r="Z66" s="46">
        <f t="shared" si="225"/>
        <v>0.110487037</v>
      </c>
      <c r="AA66" s="46">
        <f t="shared" si="225"/>
        <v>0.1011648148</v>
      </c>
      <c r="AB66" s="47">
        <f t="shared" si="17"/>
        <v>0.1006333333</v>
      </c>
    </row>
    <row r="67" ht="14.25" customHeight="1">
      <c r="A67" s="38">
        <v>55.0</v>
      </c>
      <c r="B67" s="39">
        <v>0.013340648779700648</v>
      </c>
      <c r="C67" s="40">
        <v>0.49982915942260175</v>
      </c>
      <c r="D67" s="41">
        <v>0.1440601078158471</v>
      </c>
      <c r="E67" s="42">
        <v>10000.0</v>
      </c>
      <c r="F67" s="43">
        <v>10000.0</v>
      </c>
      <c r="G67" s="43">
        <v>10000.0</v>
      </c>
      <c r="H67" s="44">
        <f t="shared" si="5"/>
        <v>30000</v>
      </c>
      <c r="I67" s="42">
        <f t="shared" si="6"/>
        <v>837</v>
      </c>
      <c r="J67" s="43">
        <f t="shared" si="7"/>
        <v>1100</v>
      </c>
      <c r="K67" s="43">
        <f t="shared" si="8"/>
        <v>968</v>
      </c>
      <c r="L67" s="44">
        <f t="shared" si="9"/>
        <v>2905</v>
      </c>
      <c r="M67" s="45">
        <f t="shared" ref="M67:O67" si="226">IF(E67=0,"",I67/E67)</f>
        <v>0.0837</v>
      </c>
      <c r="N67" s="46">
        <f t="shared" si="226"/>
        <v>0.11</v>
      </c>
      <c r="O67" s="46">
        <f t="shared" si="226"/>
        <v>0.0968</v>
      </c>
      <c r="P67" s="47">
        <f t="shared" si="11"/>
        <v>0.09683333333</v>
      </c>
      <c r="Q67" s="42">
        <f t="shared" ref="Q67:S67" si="227">SUM(E$13:E67)</f>
        <v>550000</v>
      </c>
      <c r="R67" s="43">
        <f t="shared" si="227"/>
        <v>550000</v>
      </c>
      <c r="S67" s="43">
        <f t="shared" si="227"/>
        <v>550000</v>
      </c>
      <c r="T67" s="44">
        <f t="shared" si="13"/>
        <v>1650000</v>
      </c>
      <c r="U67" s="42">
        <f t="shared" ref="U67:W67" si="228">SUM(I$13:I67)</f>
        <v>49571</v>
      </c>
      <c r="V67" s="43">
        <f t="shared" si="228"/>
        <v>60763</v>
      </c>
      <c r="W67" s="43">
        <f t="shared" si="228"/>
        <v>55597</v>
      </c>
      <c r="X67" s="44">
        <f t="shared" si="15"/>
        <v>165931</v>
      </c>
      <c r="Y67" s="46">
        <f t="shared" ref="Y67:AA67" si="229">IF(Q67=0,"",U67/Q67)</f>
        <v>0.09012909091</v>
      </c>
      <c r="Z67" s="46">
        <f t="shared" si="229"/>
        <v>0.1104781818</v>
      </c>
      <c r="AA67" s="46">
        <f t="shared" si="229"/>
        <v>0.1010854545</v>
      </c>
      <c r="AB67" s="47">
        <f t="shared" si="17"/>
        <v>0.1005642424</v>
      </c>
    </row>
    <row r="68" ht="14.25" customHeight="1">
      <c r="A68" s="38">
        <v>56.0</v>
      </c>
      <c r="B68" s="39">
        <v>0.1236542602056504</v>
      </c>
      <c r="C68" s="40">
        <v>0.4914285913961153</v>
      </c>
      <c r="D68" s="41">
        <v>0.11963361925312777</v>
      </c>
      <c r="E68" s="42">
        <v>10000.0</v>
      </c>
      <c r="F68" s="43">
        <v>10000.0</v>
      </c>
      <c r="G68" s="43">
        <v>10000.0</v>
      </c>
      <c r="H68" s="44">
        <f t="shared" si="5"/>
        <v>30000</v>
      </c>
      <c r="I68" s="42">
        <f t="shared" si="6"/>
        <v>867</v>
      </c>
      <c r="J68" s="43">
        <f t="shared" si="7"/>
        <v>1099</v>
      </c>
      <c r="K68" s="43">
        <f t="shared" si="8"/>
        <v>965</v>
      </c>
      <c r="L68" s="44">
        <f t="shared" si="9"/>
        <v>2931</v>
      </c>
      <c r="M68" s="45">
        <f t="shared" ref="M68:O68" si="230">IF(E68=0,"",I68/E68)</f>
        <v>0.0867</v>
      </c>
      <c r="N68" s="46">
        <f t="shared" si="230"/>
        <v>0.1099</v>
      </c>
      <c r="O68" s="46">
        <f t="shared" si="230"/>
        <v>0.0965</v>
      </c>
      <c r="P68" s="47">
        <f t="shared" si="11"/>
        <v>0.0977</v>
      </c>
      <c r="Q68" s="42">
        <f t="shared" ref="Q68:S68" si="231">SUM(E$13:E68)</f>
        <v>560000</v>
      </c>
      <c r="R68" s="43">
        <f t="shared" si="231"/>
        <v>560000</v>
      </c>
      <c r="S68" s="43">
        <f t="shared" si="231"/>
        <v>560000</v>
      </c>
      <c r="T68" s="44">
        <f t="shared" si="13"/>
        <v>1680000</v>
      </c>
      <c r="U68" s="42">
        <f t="shared" ref="U68:W68" si="232">SUM(I$13:I68)</f>
        <v>50438</v>
      </c>
      <c r="V68" s="43">
        <f t="shared" si="232"/>
        <v>61862</v>
      </c>
      <c r="W68" s="43">
        <f t="shared" si="232"/>
        <v>56562</v>
      </c>
      <c r="X68" s="44">
        <f t="shared" si="15"/>
        <v>168862</v>
      </c>
      <c r="Y68" s="46">
        <f t="shared" ref="Y68:AA68" si="233">IF(Q68=0,"",U68/Q68)</f>
        <v>0.09006785714</v>
      </c>
      <c r="Z68" s="46">
        <f t="shared" si="233"/>
        <v>0.1104678571</v>
      </c>
      <c r="AA68" s="46">
        <f t="shared" si="233"/>
        <v>0.1010035714</v>
      </c>
      <c r="AB68" s="47">
        <f t="shared" si="17"/>
        <v>0.1005130952</v>
      </c>
    </row>
    <row r="69" ht="14.25" customHeight="1">
      <c r="A69" s="38">
        <v>57.0</v>
      </c>
      <c r="B69" s="39">
        <v>0.1068913172375765</v>
      </c>
      <c r="C69" s="40">
        <v>0.7502011571520147</v>
      </c>
      <c r="D69" s="41">
        <v>0.333982227482281</v>
      </c>
      <c r="E69" s="42">
        <v>10000.0</v>
      </c>
      <c r="F69" s="43">
        <v>10000.0</v>
      </c>
      <c r="G69" s="43">
        <v>10000.0</v>
      </c>
      <c r="H69" s="44">
        <f t="shared" si="5"/>
        <v>30000</v>
      </c>
      <c r="I69" s="42">
        <f t="shared" si="6"/>
        <v>864</v>
      </c>
      <c r="J69" s="43">
        <f t="shared" si="7"/>
        <v>1121</v>
      </c>
      <c r="K69" s="43">
        <f t="shared" si="8"/>
        <v>987</v>
      </c>
      <c r="L69" s="44">
        <f t="shared" si="9"/>
        <v>2972</v>
      </c>
      <c r="M69" s="45">
        <f t="shared" ref="M69:O69" si="234">IF(E69=0,"",I69/E69)</f>
        <v>0.0864</v>
      </c>
      <c r="N69" s="46">
        <f t="shared" si="234"/>
        <v>0.1121</v>
      </c>
      <c r="O69" s="46">
        <f t="shared" si="234"/>
        <v>0.0987</v>
      </c>
      <c r="P69" s="47">
        <f t="shared" si="11"/>
        <v>0.09906666667</v>
      </c>
      <c r="Q69" s="42">
        <f t="shared" ref="Q69:S69" si="235">SUM(E$13:E69)</f>
        <v>570000</v>
      </c>
      <c r="R69" s="43">
        <f t="shared" si="235"/>
        <v>570000</v>
      </c>
      <c r="S69" s="43">
        <f t="shared" si="235"/>
        <v>570000</v>
      </c>
      <c r="T69" s="44">
        <f t="shared" si="13"/>
        <v>1710000</v>
      </c>
      <c r="U69" s="42">
        <f t="shared" ref="U69:W69" si="236">SUM(I$13:I69)</f>
        <v>51302</v>
      </c>
      <c r="V69" s="43">
        <f t="shared" si="236"/>
        <v>62983</v>
      </c>
      <c r="W69" s="43">
        <f t="shared" si="236"/>
        <v>57549</v>
      </c>
      <c r="X69" s="44">
        <f t="shared" si="15"/>
        <v>171834</v>
      </c>
      <c r="Y69" s="46">
        <f t="shared" ref="Y69:AA69" si="237">IF(Q69=0,"",U69/Q69)</f>
        <v>0.09000350877</v>
      </c>
      <c r="Z69" s="46">
        <f t="shared" si="237"/>
        <v>0.1104964912</v>
      </c>
      <c r="AA69" s="46">
        <f t="shared" si="237"/>
        <v>0.1009631579</v>
      </c>
      <c r="AB69" s="47">
        <f t="shared" si="17"/>
        <v>0.1004877193</v>
      </c>
    </row>
    <row r="70" ht="14.25" customHeight="1">
      <c r="A70" s="38">
        <v>58.0</v>
      </c>
      <c r="B70" s="39">
        <v>0.1035172787283326</v>
      </c>
      <c r="C70" s="40">
        <v>0.23134266036686824</v>
      </c>
      <c r="D70" s="41">
        <v>0.9569557807963893</v>
      </c>
      <c r="E70" s="42">
        <v>10000.0</v>
      </c>
      <c r="F70" s="43">
        <v>10000.0</v>
      </c>
      <c r="G70" s="43">
        <v>10000.0</v>
      </c>
      <c r="H70" s="44">
        <f t="shared" si="5"/>
        <v>30000</v>
      </c>
      <c r="I70" s="42">
        <f t="shared" si="6"/>
        <v>864</v>
      </c>
      <c r="J70" s="43">
        <f t="shared" si="7"/>
        <v>1077</v>
      </c>
      <c r="K70" s="43">
        <f t="shared" si="8"/>
        <v>1052</v>
      </c>
      <c r="L70" s="44">
        <f t="shared" si="9"/>
        <v>2993</v>
      </c>
      <c r="M70" s="45">
        <f t="shared" ref="M70:O70" si="238">IF(E70=0,"",I70/E70)</f>
        <v>0.0864</v>
      </c>
      <c r="N70" s="46">
        <f t="shared" si="238"/>
        <v>0.1077</v>
      </c>
      <c r="O70" s="46">
        <f t="shared" si="238"/>
        <v>0.1052</v>
      </c>
      <c r="P70" s="47">
        <f t="shared" si="11"/>
        <v>0.09976666667</v>
      </c>
      <c r="Q70" s="42">
        <f t="shared" ref="Q70:S70" si="239">SUM(E$13:E70)</f>
        <v>580000</v>
      </c>
      <c r="R70" s="43">
        <f t="shared" si="239"/>
        <v>580000</v>
      </c>
      <c r="S70" s="43">
        <f t="shared" si="239"/>
        <v>580000</v>
      </c>
      <c r="T70" s="44">
        <f t="shared" si="13"/>
        <v>1740000</v>
      </c>
      <c r="U70" s="42">
        <f t="shared" ref="U70:W70" si="240">SUM(I$13:I70)</f>
        <v>52166</v>
      </c>
      <c r="V70" s="43">
        <f t="shared" si="240"/>
        <v>64060</v>
      </c>
      <c r="W70" s="43">
        <f t="shared" si="240"/>
        <v>58601</v>
      </c>
      <c r="X70" s="44">
        <f t="shared" si="15"/>
        <v>174827</v>
      </c>
      <c r="Y70" s="46">
        <f t="shared" ref="Y70:AA70" si="241">IF(Q70=0,"",U70/Q70)</f>
        <v>0.08994137931</v>
      </c>
      <c r="Z70" s="46">
        <f t="shared" si="241"/>
        <v>0.1104482759</v>
      </c>
      <c r="AA70" s="46">
        <f t="shared" si="241"/>
        <v>0.1010362069</v>
      </c>
      <c r="AB70" s="47">
        <f t="shared" si="17"/>
        <v>0.1004752874</v>
      </c>
    </row>
    <row r="71" ht="14.25" customHeight="1">
      <c r="A71" s="38">
        <v>59.0</v>
      </c>
      <c r="B71" s="39">
        <v>0.4804902732606352</v>
      </c>
      <c r="C71" s="40">
        <v>0.5137663061763984</v>
      </c>
      <c r="D71" s="41">
        <v>0.4530556501391858</v>
      </c>
      <c r="E71" s="42">
        <v>10000.0</v>
      </c>
      <c r="F71" s="43">
        <v>10000.0</v>
      </c>
      <c r="G71" s="43">
        <v>10000.0</v>
      </c>
      <c r="H71" s="44">
        <f t="shared" si="5"/>
        <v>30000</v>
      </c>
      <c r="I71" s="42">
        <f t="shared" si="6"/>
        <v>898</v>
      </c>
      <c r="J71" s="43">
        <f t="shared" si="7"/>
        <v>1101</v>
      </c>
      <c r="K71" s="43">
        <f t="shared" si="8"/>
        <v>996</v>
      </c>
      <c r="L71" s="44">
        <f t="shared" si="9"/>
        <v>2995</v>
      </c>
      <c r="M71" s="45">
        <f t="shared" ref="M71:O71" si="242">IF(E71=0,"",I71/E71)</f>
        <v>0.0898</v>
      </c>
      <c r="N71" s="46">
        <f t="shared" si="242"/>
        <v>0.1101</v>
      </c>
      <c r="O71" s="46">
        <f t="shared" si="242"/>
        <v>0.0996</v>
      </c>
      <c r="P71" s="47">
        <f t="shared" si="11"/>
        <v>0.09983333333</v>
      </c>
      <c r="Q71" s="42">
        <f t="shared" ref="Q71:S71" si="243">SUM(E$13:E71)</f>
        <v>590000</v>
      </c>
      <c r="R71" s="43">
        <f t="shared" si="243"/>
        <v>590000</v>
      </c>
      <c r="S71" s="43">
        <f t="shared" si="243"/>
        <v>590000</v>
      </c>
      <c r="T71" s="44">
        <f t="shared" si="13"/>
        <v>1770000</v>
      </c>
      <c r="U71" s="42">
        <f t="shared" ref="U71:W71" si="244">SUM(I$13:I71)</f>
        <v>53064</v>
      </c>
      <c r="V71" s="43">
        <f t="shared" si="244"/>
        <v>65161</v>
      </c>
      <c r="W71" s="43">
        <f t="shared" si="244"/>
        <v>59597</v>
      </c>
      <c r="X71" s="44">
        <f t="shared" si="15"/>
        <v>177822</v>
      </c>
      <c r="Y71" s="46">
        <f t="shared" ref="Y71:AA71" si="245">IF(Q71=0,"",U71/Q71)</f>
        <v>0.08993898305</v>
      </c>
      <c r="Z71" s="46">
        <f t="shared" si="245"/>
        <v>0.1104423729</v>
      </c>
      <c r="AA71" s="46">
        <f t="shared" si="245"/>
        <v>0.1010118644</v>
      </c>
      <c r="AB71" s="47">
        <f t="shared" si="17"/>
        <v>0.1004644068</v>
      </c>
    </row>
    <row r="72" ht="14.25" customHeight="1">
      <c r="A72" s="38">
        <v>60.0</v>
      </c>
      <c r="B72" s="39">
        <v>0.06231772853416995</v>
      </c>
      <c r="C72" s="40">
        <v>0.6010548777536038</v>
      </c>
      <c r="D72" s="41">
        <v>0.3315854579555686</v>
      </c>
      <c r="E72" s="42">
        <v>10000.0</v>
      </c>
      <c r="F72" s="43">
        <v>10000.0</v>
      </c>
      <c r="G72" s="43">
        <v>10000.0</v>
      </c>
      <c r="H72" s="44">
        <f t="shared" si="5"/>
        <v>30000</v>
      </c>
      <c r="I72" s="42">
        <f t="shared" si="6"/>
        <v>856</v>
      </c>
      <c r="J72" s="43">
        <f t="shared" si="7"/>
        <v>1108</v>
      </c>
      <c r="K72" s="43">
        <f t="shared" si="8"/>
        <v>987</v>
      </c>
      <c r="L72" s="44">
        <f t="shared" si="9"/>
        <v>2951</v>
      </c>
      <c r="M72" s="45">
        <f t="shared" ref="M72:O72" si="246">IF(E72=0,"",I72/E72)</f>
        <v>0.0856</v>
      </c>
      <c r="N72" s="46">
        <f t="shared" si="246"/>
        <v>0.1108</v>
      </c>
      <c r="O72" s="46">
        <f t="shared" si="246"/>
        <v>0.0987</v>
      </c>
      <c r="P72" s="47">
        <f t="shared" si="11"/>
        <v>0.09836666667</v>
      </c>
      <c r="Q72" s="42">
        <f t="shared" ref="Q72:S72" si="247">SUM(E$13:E72)</f>
        <v>600000</v>
      </c>
      <c r="R72" s="43">
        <f t="shared" si="247"/>
        <v>600000</v>
      </c>
      <c r="S72" s="43">
        <f t="shared" si="247"/>
        <v>600000</v>
      </c>
      <c r="T72" s="44">
        <f t="shared" si="13"/>
        <v>1800000</v>
      </c>
      <c r="U72" s="42">
        <f t="shared" ref="U72:W72" si="248">SUM(I$13:I72)</f>
        <v>53920</v>
      </c>
      <c r="V72" s="43">
        <f t="shared" si="248"/>
        <v>66269</v>
      </c>
      <c r="W72" s="43">
        <f t="shared" si="248"/>
        <v>60584</v>
      </c>
      <c r="X72" s="44">
        <f t="shared" si="15"/>
        <v>180773</v>
      </c>
      <c r="Y72" s="46">
        <f t="shared" ref="Y72:AA72" si="249">IF(Q72=0,"",U72/Q72)</f>
        <v>0.08986666667</v>
      </c>
      <c r="Z72" s="46">
        <f t="shared" si="249"/>
        <v>0.1104483333</v>
      </c>
      <c r="AA72" s="46">
        <f t="shared" si="249"/>
        <v>0.1009733333</v>
      </c>
      <c r="AB72" s="47">
        <f t="shared" si="17"/>
        <v>0.1004294444</v>
      </c>
    </row>
    <row r="73" ht="14.25" customHeight="1">
      <c r="A73" s="38">
        <v>61.0</v>
      </c>
      <c r="B73" s="39">
        <v>0.30040763454036046</v>
      </c>
      <c r="C73" s="40">
        <v>0.7822150592476252</v>
      </c>
      <c r="D73" s="41">
        <v>0.0248736075771403</v>
      </c>
      <c r="E73" s="42">
        <v>10000.0</v>
      </c>
      <c r="F73" s="43">
        <v>10000.0</v>
      </c>
      <c r="G73" s="43">
        <v>10000.0</v>
      </c>
      <c r="H73" s="44">
        <f t="shared" si="5"/>
        <v>30000</v>
      </c>
      <c r="I73" s="42">
        <f t="shared" si="6"/>
        <v>885</v>
      </c>
      <c r="J73" s="43">
        <f t="shared" si="7"/>
        <v>1124</v>
      </c>
      <c r="K73" s="43">
        <f t="shared" si="8"/>
        <v>942</v>
      </c>
      <c r="L73" s="44">
        <f t="shared" si="9"/>
        <v>2951</v>
      </c>
      <c r="M73" s="45">
        <f t="shared" ref="M73:O73" si="250">IF(E73=0,"",I73/E73)</f>
        <v>0.0885</v>
      </c>
      <c r="N73" s="46">
        <f t="shared" si="250"/>
        <v>0.1124</v>
      </c>
      <c r="O73" s="46">
        <f t="shared" si="250"/>
        <v>0.0942</v>
      </c>
      <c r="P73" s="47">
        <f t="shared" si="11"/>
        <v>0.09836666667</v>
      </c>
      <c r="Q73" s="42">
        <f t="shared" ref="Q73:S73" si="251">SUM(E$13:E73)</f>
        <v>610000</v>
      </c>
      <c r="R73" s="43">
        <f t="shared" si="251"/>
        <v>610000</v>
      </c>
      <c r="S73" s="43">
        <f t="shared" si="251"/>
        <v>610000</v>
      </c>
      <c r="T73" s="44">
        <f t="shared" si="13"/>
        <v>1830000</v>
      </c>
      <c r="U73" s="42">
        <f t="shared" ref="U73:W73" si="252">SUM(I$13:I73)</f>
        <v>54805</v>
      </c>
      <c r="V73" s="43">
        <f t="shared" si="252"/>
        <v>67393</v>
      </c>
      <c r="W73" s="43">
        <f t="shared" si="252"/>
        <v>61526</v>
      </c>
      <c r="X73" s="44">
        <f t="shared" si="15"/>
        <v>183724</v>
      </c>
      <c r="Y73" s="46">
        <f t="shared" ref="Y73:AA73" si="253">IF(Q73=0,"",U73/Q73)</f>
        <v>0.0898442623</v>
      </c>
      <c r="Z73" s="46">
        <f t="shared" si="253"/>
        <v>0.1104803279</v>
      </c>
      <c r="AA73" s="46">
        <f t="shared" si="253"/>
        <v>0.1008622951</v>
      </c>
      <c r="AB73" s="47">
        <f t="shared" si="17"/>
        <v>0.1003956284</v>
      </c>
    </row>
    <row r="74" ht="14.25" customHeight="1">
      <c r="A74" s="38">
        <v>62.0</v>
      </c>
      <c r="B74" s="39">
        <v>0.9835777043705373</v>
      </c>
      <c r="C74" s="40">
        <v>0.8760488939401204</v>
      </c>
      <c r="D74" s="41">
        <v>0.6798892823793622</v>
      </c>
      <c r="E74" s="42">
        <v>10000.0</v>
      </c>
      <c r="F74" s="43">
        <v>10000.0</v>
      </c>
      <c r="G74" s="43">
        <v>10000.0</v>
      </c>
      <c r="H74" s="44">
        <f t="shared" si="5"/>
        <v>30000</v>
      </c>
      <c r="I74" s="42">
        <f t="shared" si="6"/>
        <v>962</v>
      </c>
      <c r="J74" s="43">
        <f t="shared" si="7"/>
        <v>1136</v>
      </c>
      <c r="K74" s="43">
        <f t="shared" si="8"/>
        <v>1014</v>
      </c>
      <c r="L74" s="44">
        <f t="shared" si="9"/>
        <v>3112</v>
      </c>
      <c r="M74" s="45">
        <f t="shared" ref="M74:O74" si="254">IF(E74=0,"",I74/E74)</f>
        <v>0.0962</v>
      </c>
      <c r="N74" s="46">
        <f t="shared" si="254"/>
        <v>0.1136</v>
      </c>
      <c r="O74" s="46">
        <f t="shared" si="254"/>
        <v>0.1014</v>
      </c>
      <c r="P74" s="47">
        <f t="shared" si="11"/>
        <v>0.1037333333</v>
      </c>
      <c r="Q74" s="42">
        <f t="shared" ref="Q74:S74" si="255">SUM(E$13:E74)</f>
        <v>620000</v>
      </c>
      <c r="R74" s="43">
        <f t="shared" si="255"/>
        <v>620000</v>
      </c>
      <c r="S74" s="43">
        <f t="shared" si="255"/>
        <v>620000</v>
      </c>
      <c r="T74" s="44">
        <f t="shared" si="13"/>
        <v>1860000</v>
      </c>
      <c r="U74" s="42">
        <f t="shared" ref="U74:W74" si="256">SUM(I$13:I74)</f>
        <v>55767</v>
      </c>
      <c r="V74" s="43">
        <f t="shared" si="256"/>
        <v>68529</v>
      </c>
      <c r="W74" s="43">
        <f t="shared" si="256"/>
        <v>62540</v>
      </c>
      <c r="X74" s="44">
        <f t="shared" si="15"/>
        <v>186836</v>
      </c>
      <c r="Y74" s="46">
        <f t="shared" ref="Y74:AA74" si="257">IF(Q74=0,"",U74/Q74)</f>
        <v>0.08994677419</v>
      </c>
      <c r="Z74" s="46">
        <f t="shared" si="257"/>
        <v>0.1105306452</v>
      </c>
      <c r="AA74" s="46">
        <f t="shared" si="257"/>
        <v>0.1008709677</v>
      </c>
      <c r="AB74" s="47">
        <f t="shared" si="17"/>
        <v>0.1004494624</v>
      </c>
    </row>
    <row r="75" ht="14.25" customHeight="1">
      <c r="A75" s="38">
        <v>63.0</v>
      </c>
      <c r="B75" s="39">
        <v>0.831594799744468</v>
      </c>
      <c r="C75" s="40">
        <v>0.27598501331487124</v>
      </c>
      <c r="D75" s="41">
        <v>0.13111658002056636</v>
      </c>
      <c r="E75" s="42">
        <v>10000.0</v>
      </c>
      <c r="F75" s="43">
        <v>10000.0</v>
      </c>
      <c r="G75" s="43">
        <v>10000.0</v>
      </c>
      <c r="H75" s="44">
        <f t="shared" si="5"/>
        <v>30000</v>
      </c>
      <c r="I75" s="42">
        <f t="shared" si="6"/>
        <v>927</v>
      </c>
      <c r="J75" s="43">
        <f t="shared" si="7"/>
        <v>1081</v>
      </c>
      <c r="K75" s="43">
        <f t="shared" si="8"/>
        <v>966</v>
      </c>
      <c r="L75" s="44">
        <f t="shared" si="9"/>
        <v>2974</v>
      </c>
      <c r="M75" s="45">
        <f t="shared" ref="M75:O75" si="258">IF(E75=0,"",I75/E75)</f>
        <v>0.0927</v>
      </c>
      <c r="N75" s="46">
        <f t="shared" si="258"/>
        <v>0.1081</v>
      </c>
      <c r="O75" s="46">
        <f t="shared" si="258"/>
        <v>0.0966</v>
      </c>
      <c r="P75" s="47">
        <f t="shared" si="11"/>
        <v>0.09913333333</v>
      </c>
      <c r="Q75" s="42">
        <f t="shared" ref="Q75:S75" si="259">SUM(E$13:E75)</f>
        <v>630000</v>
      </c>
      <c r="R75" s="43">
        <f t="shared" si="259"/>
        <v>630000</v>
      </c>
      <c r="S75" s="43">
        <f t="shared" si="259"/>
        <v>630000</v>
      </c>
      <c r="T75" s="44">
        <f t="shared" si="13"/>
        <v>1890000</v>
      </c>
      <c r="U75" s="42">
        <f t="shared" ref="U75:W75" si="260">SUM(I$13:I75)</f>
        <v>56694</v>
      </c>
      <c r="V75" s="43">
        <f t="shared" si="260"/>
        <v>69610</v>
      </c>
      <c r="W75" s="43">
        <f t="shared" si="260"/>
        <v>63506</v>
      </c>
      <c r="X75" s="44">
        <f t="shared" si="15"/>
        <v>189810</v>
      </c>
      <c r="Y75" s="46">
        <f t="shared" ref="Y75:AA75" si="261">IF(Q75=0,"",U75/Q75)</f>
        <v>0.08999047619</v>
      </c>
      <c r="Z75" s="46">
        <f t="shared" si="261"/>
        <v>0.1104920635</v>
      </c>
      <c r="AA75" s="46">
        <f t="shared" si="261"/>
        <v>0.1008031746</v>
      </c>
      <c r="AB75" s="47">
        <f t="shared" si="17"/>
        <v>0.1004285714</v>
      </c>
    </row>
    <row r="76" ht="14.25" customHeight="1">
      <c r="A76" s="38">
        <v>64.0</v>
      </c>
      <c r="B76" s="39">
        <v>0.3215603864423917</v>
      </c>
      <c r="C76" s="40">
        <v>0.4021655331796714</v>
      </c>
      <c r="D76" s="41">
        <v>0.3889124103330005</v>
      </c>
      <c r="E76" s="42">
        <v>10000.0</v>
      </c>
      <c r="F76" s="43">
        <v>10000.0</v>
      </c>
      <c r="G76" s="43">
        <v>10000.0</v>
      </c>
      <c r="H76" s="44">
        <f t="shared" si="5"/>
        <v>30000</v>
      </c>
      <c r="I76" s="42">
        <f t="shared" si="6"/>
        <v>887</v>
      </c>
      <c r="J76" s="43">
        <f t="shared" si="7"/>
        <v>1092</v>
      </c>
      <c r="K76" s="43">
        <f t="shared" si="8"/>
        <v>991</v>
      </c>
      <c r="L76" s="44">
        <f t="shared" si="9"/>
        <v>2970</v>
      </c>
      <c r="M76" s="45">
        <f t="shared" ref="M76:O76" si="262">IF(E76=0,"",I76/E76)</f>
        <v>0.0887</v>
      </c>
      <c r="N76" s="46">
        <f t="shared" si="262"/>
        <v>0.1092</v>
      </c>
      <c r="O76" s="46">
        <f t="shared" si="262"/>
        <v>0.0991</v>
      </c>
      <c r="P76" s="47">
        <f t="shared" si="11"/>
        <v>0.099</v>
      </c>
      <c r="Q76" s="42">
        <f t="shared" ref="Q76:S76" si="263">SUM(E$13:E76)</f>
        <v>640000</v>
      </c>
      <c r="R76" s="43">
        <f t="shared" si="263"/>
        <v>640000</v>
      </c>
      <c r="S76" s="43">
        <f t="shared" si="263"/>
        <v>640000</v>
      </c>
      <c r="T76" s="44">
        <f t="shared" si="13"/>
        <v>1920000</v>
      </c>
      <c r="U76" s="42">
        <f t="shared" ref="U76:W76" si="264">SUM(I$13:I76)</f>
        <v>57581</v>
      </c>
      <c r="V76" s="43">
        <f t="shared" si="264"/>
        <v>70702</v>
      </c>
      <c r="W76" s="43">
        <f t="shared" si="264"/>
        <v>64497</v>
      </c>
      <c r="X76" s="44">
        <f t="shared" si="15"/>
        <v>192780</v>
      </c>
      <c r="Y76" s="46">
        <f t="shared" ref="Y76:AA76" si="265">IF(Q76=0,"",U76/Q76)</f>
        <v>0.0899703125</v>
      </c>
      <c r="Z76" s="46">
        <f t="shared" si="265"/>
        <v>0.110471875</v>
      </c>
      <c r="AA76" s="46">
        <f t="shared" si="265"/>
        <v>0.1007765625</v>
      </c>
      <c r="AB76" s="47">
        <f t="shared" si="17"/>
        <v>0.10040625</v>
      </c>
    </row>
    <row r="77" ht="14.25" customHeight="1">
      <c r="A77" s="38">
        <v>65.0</v>
      </c>
      <c r="B77" s="39">
        <v>0.7209499255529659</v>
      </c>
      <c r="C77" s="40">
        <v>0.15903684958592934</v>
      </c>
      <c r="D77" s="41">
        <v>0.14706596914284165</v>
      </c>
      <c r="E77" s="42">
        <v>10000.0</v>
      </c>
      <c r="F77" s="43">
        <v>10000.0</v>
      </c>
      <c r="G77" s="43">
        <v>10000.0</v>
      </c>
      <c r="H77" s="44">
        <f t="shared" si="5"/>
        <v>30000</v>
      </c>
      <c r="I77" s="42">
        <f t="shared" si="6"/>
        <v>917</v>
      </c>
      <c r="J77" s="43">
        <f t="shared" si="7"/>
        <v>1069</v>
      </c>
      <c r="K77" s="43">
        <f t="shared" si="8"/>
        <v>969</v>
      </c>
      <c r="L77" s="44">
        <f t="shared" si="9"/>
        <v>2955</v>
      </c>
      <c r="M77" s="45">
        <f t="shared" ref="M77:O77" si="266">IF(E77=0,"",I77/E77)</f>
        <v>0.0917</v>
      </c>
      <c r="N77" s="46">
        <f t="shared" si="266"/>
        <v>0.1069</v>
      </c>
      <c r="O77" s="46">
        <f t="shared" si="266"/>
        <v>0.0969</v>
      </c>
      <c r="P77" s="47">
        <f t="shared" si="11"/>
        <v>0.0985</v>
      </c>
      <c r="Q77" s="42">
        <f t="shared" ref="Q77:S77" si="267">SUM(E$13:E77)</f>
        <v>650000</v>
      </c>
      <c r="R77" s="43">
        <f t="shared" si="267"/>
        <v>650000</v>
      </c>
      <c r="S77" s="43">
        <f t="shared" si="267"/>
        <v>650000</v>
      </c>
      <c r="T77" s="44">
        <f t="shared" si="13"/>
        <v>1950000</v>
      </c>
      <c r="U77" s="42">
        <f t="shared" ref="U77:W77" si="268">SUM(I$13:I77)</f>
        <v>58498</v>
      </c>
      <c r="V77" s="43">
        <f t="shared" si="268"/>
        <v>71771</v>
      </c>
      <c r="W77" s="43">
        <f t="shared" si="268"/>
        <v>65466</v>
      </c>
      <c r="X77" s="44">
        <f t="shared" si="15"/>
        <v>195735</v>
      </c>
      <c r="Y77" s="46">
        <f t="shared" ref="Y77:AA77" si="269">IF(Q77=0,"",U77/Q77)</f>
        <v>0.08999692308</v>
      </c>
      <c r="Z77" s="46">
        <f t="shared" si="269"/>
        <v>0.1104169231</v>
      </c>
      <c r="AA77" s="46">
        <f t="shared" si="269"/>
        <v>0.1007169231</v>
      </c>
      <c r="AB77" s="47">
        <f t="shared" si="17"/>
        <v>0.1003769231</v>
      </c>
    </row>
    <row r="78" ht="14.25" customHeight="1">
      <c r="A78" s="38">
        <v>66.0</v>
      </c>
      <c r="B78" s="39">
        <v>0.4348611950843516</v>
      </c>
      <c r="C78" s="40">
        <v>0.09238915923123958</v>
      </c>
      <c r="D78" s="41">
        <v>0.1278941396424369</v>
      </c>
      <c r="E78" s="42">
        <v>10000.0</v>
      </c>
      <c r="F78" s="43">
        <v>10000.0</v>
      </c>
      <c r="G78" s="43">
        <v>10000.0</v>
      </c>
      <c r="H78" s="44">
        <f t="shared" si="5"/>
        <v>30000</v>
      </c>
      <c r="I78" s="42">
        <f t="shared" si="6"/>
        <v>895</v>
      </c>
      <c r="J78" s="43">
        <f t="shared" si="7"/>
        <v>1059</v>
      </c>
      <c r="K78" s="43">
        <f t="shared" si="8"/>
        <v>966</v>
      </c>
      <c r="L78" s="44">
        <f t="shared" si="9"/>
        <v>2920</v>
      </c>
      <c r="M78" s="45">
        <f t="shared" ref="M78:O78" si="270">IF(E78=0,"",I78/E78)</f>
        <v>0.0895</v>
      </c>
      <c r="N78" s="46">
        <f t="shared" si="270"/>
        <v>0.1059</v>
      </c>
      <c r="O78" s="46">
        <f t="shared" si="270"/>
        <v>0.0966</v>
      </c>
      <c r="P78" s="47">
        <f t="shared" si="11"/>
        <v>0.09733333333</v>
      </c>
      <c r="Q78" s="42">
        <f t="shared" ref="Q78:S78" si="271">SUM(E$13:E78)</f>
        <v>660000</v>
      </c>
      <c r="R78" s="43">
        <f t="shared" si="271"/>
        <v>660000</v>
      </c>
      <c r="S78" s="43">
        <f t="shared" si="271"/>
        <v>660000</v>
      </c>
      <c r="T78" s="44">
        <f t="shared" si="13"/>
        <v>1980000</v>
      </c>
      <c r="U78" s="42">
        <f t="shared" ref="U78:W78" si="272">SUM(I$13:I78)</f>
        <v>59393</v>
      </c>
      <c r="V78" s="43">
        <f t="shared" si="272"/>
        <v>72830</v>
      </c>
      <c r="W78" s="43">
        <f t="shared" si="272"/>
        <v>66432</v>
      </c>
      <c r="X78" s="44">
        <f t="shared" si="15"/>
        <v>198655</v>
      </c>
      <c r="Y78" s="46">
        <f t="shared" ref="Y78:AA78" si="273">IF(Q78=0,"",U78/Q78)</f>
        <v>0.08998939394</v>
      </c>
      <c r="Z78" s="46">
        <f t="shared" si="273"/>
        <v>0.1103484848</v>
      </c>
      <c r="AA78" s="46">
        <f t="shared" si="273"/>
        <v>0.1006545455</v>
      </c>
      <c r="AB78" s="47">
        <f t="shared" si="17"/>
        <v>0.1003308081</v>
      </c>
    </row>
    <row r="79" ht="14.25" customHeight="1">
      <c r="A79" s="38">
        <v>67.0</v>
      </c>
      <c r="B79" s="39">
        <v>0.7625941793183313</v>
      </c>
      <c r="C79" s="40">
        <v>0.5442003564761905</v>
      </c>
      <c r="D79" s="41">
        <v>0.8038646462077546</v>
      </c>
      <c r="E79" s="42">
        <v>10000.0</v>
      </c>
      <c r="F79" s="43">
        <v>10000.0</v>
      </c>
      <c r="G79" s="43">
        <v>10000.0</v>
      </c>
      <c r="H79" s="44">
        <f t="shared" si="5"/>
        <v>30000</v>
      </c>
      <c r="I79" s="42">
        <f t="shared" si="6"/>
        <v>920</v>
      </c>
      <c r="J79" s="43">
        <f t="shared" si="7"/>
        <v>1103</v>
      </c>
      <c r="K79" s="43">
        <f t="shared" si="8"/>
        <v>1026</v>
      </c>
      <c r="L79" s="44">
        <f t="shared" si="9"/>
        <v>3049</v>
      </c>
      <c r="M79" s="45">
        <f t="shared" ref="M79:O79" si="274">IF(E79=0,"",I79/E79)</f>
        <v>0.092</v>
      </c>
      <c r="N79" s="46">
        <f t="shared" si="274"/>
        <v>0.1103</v>
      </c>
      <c r="O79" s="46">
        <f t="shared" si="274"/>
        <v>0.1026</v>
      </c>
      <c r="P79" s="47">
        <f t="shared" si="11"/>
        <v>0.1016333333</v>
      </c>
      <c r="Q79" s="42">
        <f t="shared" ref="Q79:S79" si="275">SUM(E$13:E79)</f>
        <v>670000</v>
      </c>
      <c r="R79" s="43">
        <f t="shared" si="275"/>
        <v>670000</v>
      </c>
      <c r="S79" s="43">
        <f t="shared" si="275"/>
        <v>670000</v>
      </c>
      <c r="T79" s="44">
        <f t="shared" si="13"/>
        <v>2010000</v>
      </c>
      <c r="U79" s="42">
        <f t="shared" ref="U79:W79" si="276">SUM(I$13:I79)</f>
        <v>60313</v>
      </c>
      <c r="V79" s="43">
        <f t="shared" si="276"/>
        <v>73933</v>
      </c>
      <c r="W79" s="43">
        <f t="shared" si="276"/>
        <v>67458</v>
      </c>
      <c r="X79" s="44">
        <f t="shared" si="15"/>
        <v>201704</v>
      </c>
      <c r="Y79" s="46">
        <f t="shared" ref="Y79:AA79" si="277">IF(Q79=0,"",U79/Q79)</f>
        <v>0.09001940299</v>
      </c>
      <c r="Z79" s="46">
        <f t="shared" si="277"/>
        <v>0.1103477612</v>
      </c>
      <c r="AA79" s="46">
        <f t="shared" si="277"/>
        <v>0.1006835821</v>
      </c>
      <c r="AB79" s="47">
        <f t="shared" si="17"/>
        <v>0.1003502488</v>
      </c>
    </row>
    <row r="80" ht="14.25" customHeight="1">
      <c r="A80" s="38">
        <v>68.0</v>
      </c>
      <c r="B80" s="39">
        <v>0.9188914639977601</v>
      </c>
      <c r="C80" s="40">
        <v>0.05965515463271254</v>
      </c>
      <c r="D80" s="41">
        <v>0.06348212944296971</v>
      </c>
      <c r="E80" s="42">
        <v>10000.0</v>
      </c>
      <c r="F80" s="43">
        <v>10000.0</v>
      </c>
      <c r="G80" s="43">
        <v>10000.0</v>
      </c>
      <c r="H80" s="44">
        <f t="shared" si="5"/>
        <v>30000</v>
      </c>
      <c r="I80" s="42">
        <f t="shared" si="6"/>
        <v>940</v>
      </c>
      <c r="J80" s="43">
        <f t="shared" si="7"/>
        <v>1051</v>
      </c>
      <c r="K80" s="43">
        <f t="shared" si="8"/>
        <v>954</v>
      </c>
      <c r="L80" s="44">
        <f t="shared" si="9"/>
        <v>2945</v>
      </c>
      <c r="M80" s="45">
        <f t="shared" ref="M80:O80" si="278">IF(E80=0,"",I80/E80)</f>
        <v>0.094</v>
      </c>
      <c r="N80" s="46">
        <f t="shared" si="278"/>
        <v>0.1051</v>
      </c>
      <c r="O80" s="46">
        <f t="shared" si="278"/>
        <v>0.0954</v>
      </c>
      <c r="P80" s="47">
        <f t="shared" si="11"/>
        <v>0.09816666667</v>
      </c>
      <c r="Q80" s="42">
        <f t="shared" ref="Q80:S80" si="279">SUM(E$13:E80)</f>
        <v>680000</v>
      </c>
      <c r="R80" s="43">
        <f t="shared" si="279"/>
        <v>680000</v>
      </c>
      <c r="S80" s="43">
        <f t="shared" si="279"/>
        <v>680000</v>
      </c>
      <c r="T80" s="44">
        <f t="shared" si="13"/>
        <v>2040000</v>
      </c>
      <c r="U80" s="42">
        <f t="shared" ref="U80:W80" si="280">SUM(I$13:I80)</f>
        <v>61253</v>
      </c>
      <c r="V80" s="43">
        <f t="shared" si="280"/>
        <v>74984</v>
      </c>
      <c r="W80" s="43">
        <f t="shared" si="280"/>
        <v>68412</v>
      </c>
      <c r="X80" s="44">
        <f t="shared" si="15"/>
        <v>204649</v>
      </c>
      <c r="Y80" s="46">
        <f t="shared" ref="Y80:AA80" si="281">IF(Q80=0,"",U80/Q80)</f>
        <v>0.09007794118</v>
      </c>
      <c r="Z80" s="46">
        <f t="shared" si="281"/>
        <v>0.1102705882</v>
      </c>
      <c r="AA80" s="46">
        <f t="shared" si="281"/>
        <v>0.1006058824</v>
      </c>
      <c r="AB80" s="47">
        <f t="shared" si="17"/>
        <v>0.1003181373</v>
      </c>
    </row>
    <row r="81" ht="14.25" customHeight="1">
      <c r="A81" s="38">
        <v>69.0</v>
      </c>
      <c r="B81" s="39">
        <v>0.4470724792911973</v>
      </c>
      <c r="C81" s="40">
        <v>0.3764961772408515</v>
      </c>
      <c r="D81" s="41">
        <v>0.9323025222748664</v>
      </c>
      <c r="E81" s="42">
        <v>10000.0</v>
      </c>
      <c r="F81" s="43">
        <v>10000.0</v>
      </c>
      <c r="G81" s="43">
        <v>10000.0</v>
      </c>
      <c r="H81" s="44">
        <f t="shared" si="5"/>
        <v>30000</v>
      </c>
      <c r="I81" s="42">
        <f t="shared" si="6"/>
        <v>896</v>
      </c>
      <c r="J81" s="43">
        <f t="shared" si="7"/>
        <v>1090</v>
      </c>
      <c r="K81" s="43">
        <f t="shared" si="8"/>
        <v>1045</v>
      </c>
      <c r="L81" s="44">
        <f t="shared" si="9"/>
        <v>3031</v>
      </c>
      <c r="M81" s="45">
        <f t="shared" ref="M81:O81" si="282">IF(E81=0,"",I81/E81)</f>
        <v>0.0896</v>
      </c>
      <c r="N81" s="46">
        <f t="shared" si="282"/>
        <v>0.109</v>
      </c>
      <c r="O81" s="46">
        <f t="shared" si="282"/>
        <v>0.1045</v>
      </c>
      <c r="P81" s="47">
        <f t="shared" si="11"/>
        <v>0.1010333333</v>
      </c>
      <c r="Q81" s="42">
        <f t="shared" ref="Q81:S81" si="283">SUM(E$13:E81)</f>
        <v>690000</v>
      </c>
      <c r="R81" s="43">
        <f t="shared" si="283"/>
        <v>690000</v>
      </c>
      <c r="S81" s="43">
        <f t="shared" si="283"/>
        <v>690000</v>
      </c>
      <c r="T81" s="44">
        <f t="shared" si="13"/>
        <v>2070000</v>
      </c>
      <c r="U81" s="42">
        <f t="shared" ref="U81:W81" si="284">SUM(I$13:I81)</f>
        <v>62149</v>
      </c>
      <c r="V81" s="43">
        <f t="shared" si="284"/>
        <v>76074</v>
      </c>
      <c r="W81" s="43">
        <f t="shared" si="284"/>
        <v>69457</v>
      </c>
      <c r="X81" s="44">
        <f t="shared" si="15"/>
        <v>207680</v>
      </c>
      <c r="Y81" s="46">
        <f t="shared" ref="Y81:AA81" si="285">IF(Q81=0,"",U81/Q81)</f>
        <v>0.09007101449</v>
      </c>
      <c r="Z81" s="46">
        <f t="shared" si="285"/>
        <v>0.1102521739</v>
      </c>
      <c r="AA81" s="46">
        <f t="shared" si="285"/>
        <v>0.1006623188</v>
      </c>
      <c r="AB81" s="47">
        <f t="shared" si="17"/>
        <v>0.1003285024</v>
      </c>
    </row>
    <row r="82" ht="14.25" customHeight="1">
      <c r="A82" s="38">
        <v>70.0</v>
      </c>
      <c r="B82" s="39">
        <v>0.28690392077845417</v>
      </c>
      <c r="C82" s="40">
        <v>0.28563895088705793</v>
      </c>
      <c r="D82" s="41">
        <v>0.007956121685617101</v>
      </c>
      <c r="E82" s="42">
        <v>10000.0</v>
      </c>
      <c r="F82" s="43">
        <v>10000.0</v>
      </c>
      <c r="G82" s="43">
        <v>10000.0</v>
      </c>
      <c r="H82" s="44">
        <f t="shared" si="5"/>
        <v>30000</v>
      </c>
      <c r="I82" s="42">
        <f t="shared" si="6"/>
        <v>884</v>
      </c>
      <c r="J82" s="43">
        <f t="shared" si="7"/>
        <v>1082</v>
      </c>
      <c r="K82" s="43">
        <f t="shared" si="8"/>
        <v>928</v>
      </c>
      <c r="L82" s="44">
        <f t="shared" si="9"/>
        <v>2894</v>
      </c>
      <c r="M82" s="45">
        <f t="shared" ref="M82:O82" si="286">IF(E82=0,"",I82/E82)</f>
        <v>0.0884</v>
      </c>
      <c r="N82" s="46">
        <f t="shared" si="286"/>
        <v>0.1082</v>
      </c>
      <c r="O82" s="46">
        <f t="shared" si="286"/>
        <v>0.0928</v>
      </c>
      <c r="P82" s="47">
        <f t="shared" si="11"/>
        <v>0.09646666667</v>
      </c>
      <c r="Q82" s="42">
        <f t="shared" ref="Q82:S82" si="287">SUM(E$13:E82)</f>
        <v>700000</v>
      </c>
      <c r="R82" s="43">
        <f t="shared" si="287"/>
        <v>700000</v>
      </c>
      <c r="S82" s="43">
        <f t="shared" si="287"/>
        <v>700000</v>
      </c>
      <c r="T82" s="44">
        <f t="shared" si="13"/>
        <v>2100000</v>
      </c>
      <c r="U82" s="42">
        <f t="shared" ref="U82:W82" si="288">SUM(I$13:I82)</f>
        <v>63033</v>
      </c>
      <c r="V82" s="43">
        <f t="shared" si="288"/>
        <v>77156</v>
      </c>
      <c r="W82" s="43">
        <f t="shared" si="288"/>
        <v>70385</v>
      </c>
      <c r="X82" s="44">
        <f t="shared" si="15"/>
        <v>210574</v>
      </c>
      <c r="Y82" s="46">
        <f t="shared" ref="Y82:AA82" si="289">IF(Q82=0,"",U82/Q82)</f>
        <v>0.09004714286</v>
      </c>
      <c r="Z82" s="46">
        <f t="shared" si="289"/>
        <v>0.1102228571</v>
      </c>
      <c r="AA82" s="46">
        <f t="shared" si="289"/>
        <v>0.10055</v>
      </c>
      <c r="AB82" s="47">
        <f t="shared" si="17"/>
        <v>0.1002733333</v>
      </c>
    </row>
    <row r="83" ht="14.25" customHeight="1">
      <c r="A83" s="38">
        <v>71.0</v>
      </c>
      <c r="B83" s="39">
        <v>0.7691213527431149</v>
      </c>
      <c r="C83" s="40">
        <v>0.9760032019919544</v>
      </c>
      <c r="D83" s="41">
        <v>0.5845156527878</v>
      </c>
      <c r="E83" s="42">
        <v>10000.0</v>
      </c>
      <c r="F83" s="43">
        <v>10000.0</v>
      </c>
      <c r="G83" s="43">
        <v>10000.0</v>
      </c>
      <c r="H83" s="44">
        <f t="shared" si="5"/>
        <v>30000</v>
      </c>
      <c r="I83" s="42">
        <f t="shared" si="6"/>
        <v>921</v>
      </c>
      <c r="J83" s="43">
        <f t="shared" si="7"/>
        <v>1162</v>
      </c>
      <c r="K83" s="43">
        <f t="shared" si="8"/>
        <v>1006</v>
      </c>
      <c r="L83" s="44">
        <f t="shared" si="9"/>
        <v>3089</v>
      </c>
      <c r="M83" s="45">
        <f t="shared" ref="M83:O83" si="290">IF(E83=0,"",I83/E83)</f>
        <v>0.0921</v>
      </c>
      <c r="N83" s="46">
        <f t="shared" si="290"/>
        <v>0.1162</v>
      </c>
      <c r="O83" s="46">
        <f t="shared" si="290"/>
        <v>0.1006</v>
      </c>
      <c r="P83" s="47">
        <f t="shared" si="11"/>
        <v>0.1029666667</v>
      </c>
      <c r="Q83" s="42">
        <f t="shared" ref="Q83:S83" si="291">SUM(E$13:E83)</f>
        <v>710000</v>
      </c>
      <c r="R83" s="43">
        <f t="shared" si="291"/>
        <v>710000</v>
      </c>
      <c r="S83" s="43">
        <f t="shared" si="291"/>
        <v>710000</v>
      </c>
      <c r="T83" s="44">
        <f t="shared" si="13"/>
        <v>2130000</v>
      </c>
      <c r="U83" s="42">
        <f t="shared" ref="U83:W83" si="292">SUM(I$13:I83)</f>
        <v>63954</v>
      </c>
      <c r="V83" s="43">
        <f t="shared" si="292"/>
        <v>78318</v>
      </c>
      <c r="W83" s="43">
        <f t="shared" si="292"/>
        <v>71391</v>
      </c>
      <c r="X83" s="44">
        <f t="shared" si="15"/>
        <v>213663</v>
      </c>
      <c r="Y83" s="46">
        <f t="shared" ref="Y83:AA83" si="293">IF(Q83=0,"",U83/Q83)</f>
        <v>0.09007605634</v>
      </c>
      <c r="Z83" s="46">
        <f t="shared" si="293"/>
        <v>0.1103070423</v>
      </c>
      <c r="AA83" s="46">
        <f t="shared" si="293"/>
        <v>0.1005507042</v>
      </c>
      <c r="AB83" s="47">
        <f t="shared" si="17"/>
        <v>0.1003112676</v>
      </c>
    </row>
    <row r="84" ht="14.25" customHeight="1">
      <c r="A84" s="38">
        <v>72.0</v>
      </c>
      <c r="B84" s="39">
        <v>0.5914840869932004</v>
      </c>
      <c r="C84" s="40">
        <v>0.8857365428599546</v>
      </c>
      <c r="D84" s="41">
        <v>0.20147625269824476</v>
      </c>
      <c r="E84" s="42">
        <v>10000.0</v>
      </c>
      <c r="F84" s="43">
        <v>10000.0</v>
      </c>
      <c r="G84" s="43">
        <v>10000.0</v>
      </c>
      <c r="H84" s="44">
        <f t="shared" si="5"/>
        <v>30000</v>
      </c>
      <c r="I84" s="42">
        <f t="shared" si="6"/>
        <v>906</v>
      </c>
      <c r="J84" s="43">
        <f t="shared" si="7"/>
        <v>1138</v>
      </c>
      <c r="K84" s="43">
        <f t="shared" si="8"/>
        <v>975</v>
      </c>
      <c r="L84" s="44">
        <f t="shared" si="9"/>
        <v>3019</v>
      </c>
      <c r="M84" s="45">
        <f t="shared" ref="M84:O84" si="294">IF(E84=0,"",I84/E84)</f>
        <v>0.0906</v>
      </c>
      <c r="N84" s="46">
        <f t="shared" si="294"/>
        <v>0.1138</v>
      </c>
      <c r="O84" s="46">
        <f t="shared" si="294"/>
        <v>0.0975</v>
      </c>
      <c r="P84" s="47">
        <f t="shared" si="11"/>
        <v>0.1006333333</v>
      </c>
      <c r="Q84" s="42">
        <f t="shared" ref="Q84:S84" si="295">SUM(E$13:E84)</f>
        <v>720000</v>
      </c>
      <c r="R84" s="43">
        <f t="shared" si="295"/>
        <v>720000</v>
      </c>
      <c r="S84" s="43">
        <f t="shared" si="295"/>
        <v>720000</v>
      </c>
      <c r="T84" s="44">
        <f t="shared" si="13"/>
        <v>2160000</v>
      </c>
      <c r="U84" s="42">
        <f t="shared" ref="U84:W84" si="296">SUM(I$13:I84)</f>
        <v>64860</v>
      </c>
      <c r="V84" s="43">
        <f t="shared" si="296"/>
        <v>79456</v>
      </c>
      <c r="W84" s="43">
        <f t="shared" si="296"/>
        <v>72366</v>
      </c>
      <c r="X84" s="44">
        <f t="shared" si="15"/>
        <v>216682</v>
      </c>
      <c r="Y84" s="46">
        <f t="shared" ref="Y84:AA84" si="297">IF(Q84=0,"",U84/Q84)</f>
        <v>0.09008333333</v>
      </c>
      <c r="Z84" s="46">
        <f t="shared" si="297"/>
        <v>0.1103555556</v>
      </c>
      <c r="AA84" s="46">
        <f t="shared" si="297"/>
        <v>0.1005083333</v>
      </c>
      <c r="AB84" s="47">
        <f t="shared" si="17"/>
        <v>0.1003157407</v>
      </c>
    </row>
    <row r="85" ht="14.25" customHeight="1">
      <c r="A85" s="38">
        <v>73.0</v>
      </c>
      <c r="B85" s="39">
        <v>0.7750420686607433</v>
      </c>
      <c r="C85" s="40">
        <v>0.3345936294382724</v>
      </c>
      <c r="D85" s="41">
        <v>0.0027230057953294695</v>
      </c>
      <c r="E85" s="42">
        <v>10000.0</v>
      </c>
      <c r="F85" s="43">
        <v>10000.0</v>
      </c>
      <c r="G85" s="43">
        <v>10000.0</v>
      </c>
      <c r="H85" s="44">
        <f t="shared" si="5"/>
        <v>30000</v>
      </c>
      <c r="I85" s="42">
        <f t="shared" si="6"/>
        <v>922</v>
      </c>
      <c r="J85" s="43">
        <f t="shared" si="7"/>
        <v>1087</v>
      </c>
      <c r="K85" s="43">
        <f t="shared" si="8"/>
        <v>918</v>
      </c>
      <c r="L85" s="44">
        <f t="shared" si="9"/>
        <v>2927</v>
      </c>
      <c r="M85" s="45">
        <f t="shared" ref="M85:O85" si="298">IF(E85=0,"",I85/E85)</f>
        <v>0.0922</v>
      </c>
      <c r="N85" s="46">
        <f t="shared" si="298"/>
        <v>0.1087</v>
      </c>
      <c r="O85" s="46">
        <f t="shared" si="298"/>
        <v>0.0918</v>
      </c>
      <c r="P85" s="47">
        <f t="shared" si="11"/>
        <v>0.09756666667</v>
      </c>
      <c r="Q85" s="42">
        <f t="shared" ref="Q85:S85" si="299">SUM(E$13:E85)</f>
        <v>730000</v>
      </c>
      <c r="R85" s="43">
        <f t="shared" si="299"/>
        <v>730000</v>
      </c>
      <c r="S85" s="43">
        <f t="shared" si="299"/>
        <v>730000</v>
      </c>
      <c r="T85" s="44">
        <f t="shared" si="13"/>
        <v>2190000</v>
      </c>
      <c r="U85" s="42">
        <f t="shared" ref="U85:W85" si="300">SUM(I$13:I85)</f>
        <v>65782</v>
      </c>
      <c r="V85" s="43">
        <f t="shared" si="300"/>
        <v>80543</v>
      </c>
      <c r="W85" s="43">
        <f t="shared" si="300"/>
        <v>73284</v>
      </c>
      <c r="X85" s="44">
        <f t="shared" si="15"/>
        <v>219609</v>
      </c>
      <c r="Y85" s="46">
        <f t="shared" ref="Y85:AA85" si="301">IF(Q85=0,"",U85/Q85)</f>
        <v>0.09011232877</v>
      </c>
      <c r="Z85" s="46">
        <f t="shared" si="301"/>
        <v>0.1103328767</v>
      </c>
      <c r="AA85" s="46">
        <f t="shared" si="301"/>
        <v>0.1003890411</v>
      </c>
      <c r="AB85" s="47">
        <f t="shared" si="17"/>
        <v>0.1002780822</v>
      </c>
    </row>
    <row r="86" ht="14.25" customHeight="1">
      <c r="A86" s="38">
        <v>74.0</v>
      </c>
      <c r="B86" s="39">
        <v>0.030755585543528752</v>
      </c>
      <c r="C86" s="40">
        <v>0.39571796271561144</v>
      </c>
      <c r="D86" s="41">
        <v>0.2865256321571824</v>
      </c>
      <c r="E86" s="42">
        <v>10000.0</v>
      </c>
      <c r="F86" s="43">
        <v>10000.0</v>
      </c>
      <c r="G86" s="43">
        <v>10000.0</v>
      </c>
      <c r="H86" s="44">
        <f t="shared" si="5"/>
        <v>30000</v>
      </c>
      <c r="I86" s="42">
        <f t="shared" si="6"/>
        <v>847</v>
      </c>
      <c r="J86" s="43">
        <f t="shared" si="7"/>
        <v>1092</v>
      </c>
      <c r="K86" s="43">
        <f t="shared" si="8"/>
        <v>983</v>
      </c>
      <c r="L86" s="44">
        <f t="shared" si="9"/>
        <v>2922</v>
      </c>
      <c r="M86" s="45">
        <f t="shared" ref="M86:O86" si="302">IF(E86=0,"",I86/E86)</f>
        <v>0.0847</v>
      </c>
      <c r="N86" s="46">
        <f t="shared" si="302"/>
        <v>0.1092</v>
      </c>
      <c r="O86" s="46">
        <f t="shared" si="302"/>
        <v>0.0983</v>
      </c>
      <c r="P86" s="47">
        <f t="shared" si="11"/>
        <v>0.0974</v>
      </c>
      <c r="Q86" s="42">
        <f t="shared" ref="Q86:S86" si="303">SUM(E$13:E86)</f>
        <v>740000</v>
      </c>
      <c r="R86" s="43">
        <f t="shared" si="303"/>
        <v>740000</v>
      </c>
      <c r="S86" s="43">
        <f t="shared" si="303"/>
        <v>740000</v>
      </c>
      <c r="T86" s="44">
        <f t="shared" si="13"/>
        <v>2220000</v>
      </c>
      <c r="U86" s="42">
        <f t="shared" ref="U86:W86" si="304">SUM(I$13:I86)</f>
        <v>66629</v>
      </c>
      <c r="V86" s="43">
        <f t="shared" si="304"/>
        <v>81635</v>
      </c>
      <c r="W86" s="43">
        <f t="shared" si="304"/>
        <v>74267</v>
      </c>
      <c r="X86" s="44">
        <f t="shared" si="15"/>
        <v>222531</v>
      </c>
      <c r="Y86" s="46">
        <f t="shared" ref="Y86:AA86" si="305">IF(Q86=0,"",U86/Q86)</f>
        <v>0.09003918919</v>
      </c>
      <c r="Z86" s="46">
        <f t="shared" si="305"/>
        <v>0.1103175676</v>
      </c>
      <c r="AA86" s="46">
        <f t="shared" si="305"/>
        <v>0.1003608108</v>
      </c>
      <c r="AB86" s="47">
        <f t="shared" si="17"/>
        <v>0.1002391892</v>
      </c>
    </row>
    <row r="87" ht="14.25" customHeight="1">
      <c r="A87" s="38">
        <v>75.0</v>
      </c>
      <c r="B87" s="39">
        <v>0.9302776812386134</v>
      </c>
      <c r="C87" s="40">
        <v>0.9428551914183632</v>
      </c>
      <c r="D87" s="41">
        <v>0.3351762103211616</v>
      </c>
      <c r="E87" s="42">
        <v>10000.0</v>
      </c>
      <c r="F87" s="43">
        <v>10000.0</v>
      </c>
      <c r="G87" s="43">
        <v>10000.0</v>
      </c>
      <c r="H87" s="44">
        <f t="shared" si="5"/>
        <v>30000</v>
      </c>
      <c r="I87" s="42">
        <f t="shared" si="6"/>
        <v>942</v>
      </c>
      <c r="J87" s="43">
        <f t="shared" si="7"/>
        <v>1150</v>
      </c>
      <c r="K87" s="43">
        <f t="shared" si="8"/>
        <v>987</v>
      </c>
      <c r="L87" s="44">
        <f t="shared" si="9"/>
        <v>3079</v>
      </c>
      <c r="M87" s="45">
        <f t="shared" ref="M87:O87" si="306">IF(E87=0,"",I87/E87)</f>
        <v>0.0942</v>
      </c>
      <c r="N87" s="46">
        <f t="shared" si="306"/>
        <v>0.115</v>
      </c>
      <c r="O87" s="46">
        <f t="shared" si="306"/>
        <v>0.0987</v>
      </c>
      <c r="P87" s="47">
        <f t="shared" si="11"/>
        <v>0.1026333333</v>
      </c>
      <c r="Q87" s="42">
        <f t="shared" ref="Q87:S87" si="307">SUM(E$13:E87)</f>
        <v>750000</v>
      </c>
      <c r="R87" s="43">
        <f t="shared" si="307"/>
        <v>750000</v>
      </c>
      <c r="S87" s="43">
        <f t="shared" si="307"/>
        <v>750000</v>
      </c>
      <c r="T87" s="44">
        <f t="shared" si="13"/>
        <v>2250000</v>
      </c>
      <c r="U87" s="42">
        <f t="shared" ref="U87:W87" si="308">SUM(I$13:I87)</f>
        <v>67571</v>
      </c>
      <c r="V87" s="43">
        <f t="shared" si="308"/>
        <v>82785</v>
      </c>
      <c r="W87" s="43">
        <f t="shared" si="308"/>
        <v>75254</v>
      </c>
      <c r="X87" s="44">
        <f t="shared" si="15"/>
        <v>225610</v>
      </c>
      <c r="Y87" s="46">
        <f t="shared" ref="Y87:AA87" si="309">IF(Q87=0,"",U87/Q87)</f>
        <v>0.09009466667</v>
      </c>
      <c r="Z87" s="46">
        <f t="shared" si="309"/>
        <v>0.11038</v>
      </c>
      <c r="AA87" s="46">
        <f t="shared" si="309"/>
        <v>0.1003386667</v>
      </c>
      <c r="AB87" s="47">
        <f t="shared" si="17"/>
        <v>0.1002711111</v>
      </c>
    </row>
    <row r="88" ht="14.25" customHeight="1">
      <c r="A88" s="38">
        <v>76.0</v>
      </c>
      <c r="B88" s="39">
        <v>0.05862788760377635</v>
      </c>
      <c r="C88" s="40">
        <v>0.21280194718457168</v>
      </c>
      <c r="D88" s="41">
        <v>0.7997929825278602</v>
      </c>
      <c r="E88" s="42">
        <v>10000.0</v>
      </c>
      <c r="F88" s="43">
        <v>10000.0</v>
      </c>
      <c r="G88" s="43">
        <v>10000.0</v>
      </c>
      <c r="H88" s="44">
        <f t="shared" si="5"/>
        <v>30000</v>
      </c>
      <c r="I88" s="42">
        <f t="shared" si="6"/>
        <v>855</v>
      </c>
      <c r="J88" s="43">
        <f t="shared" si="7"/>
        <v>1075</v>
      </c>
      <c r="K88" s="43">
        <f t="shared" si="8"/>
        <v>1025</v>
      </c>
      <c r="L88" s="44">
        <f t="shared" si="9"/>
        <v>2955</v>
      </c>
      <c r="M88" s="45">
        <f t="shared" ref="M88:O88" si="310">IF(E88=0,"",I88/E88)</f>
        <v>0.0855</v>
      </c>
      <c r="N88" s="46">
        <f t="shared" si="310"/>
        <v>0.1075</v>
      </c>
      <c r="O88" s="46">
        <f t="shared" si="310"/>
        <v>0.1025</v>
      </c>
      <c r="P88" s="47">
        <f t="shared" si="11"/>
        <v>0.0985</v>
      </c>
      <c r="Q88" s="42">
        <f t="shared" ref="Q88:S88" si="311">SUM(E$13:E88)</f>
        <v>760000</v>
      </c>
      <c r="R88" s="43">
        <f t="shared" si="311"/>
        <v>760000</v>
      </c>
      <c r="S88" s="43">
        <f t="shared" si="311"/>
        <v>760000</v>
      </c>
      <c r="T88" s="44">
        <f t="shared" si="13"/>
        <v>2280000</v>
      </c>
      <c r="U88" s="42">
        <f t="shared" ref="U88:W88" si="312">SUM(I$13:I88)</f>
        <v>68426</v>
      </c>
      <c r="V88" s="43">
        <f t="shared" si="312"/>
        <v>83860</v>
      </c>
      <c r="W88" s="43">
        <f t="shared" si="312"/>
        <v>76279</v>
      </c>
      <c r="X88" s="44">
        <f t="shared" si="15"/>
        <v>228565</v>
      </c>
      <c r="Y88" s="46">
        <f t="shared" ref="Y88:AA88" si="313">IF(Q88=0,"",U88/Q88)</f>
        <v>0.09003421053</v>
      </c>
      <c r="Z88" s="46">
        <f t="shared" si="313"/>
        <v>0.1103421053</v>
      </c>
      <c r="AA88" s="46">
        <f t="shared" si="313"/>
        <v>0.1003671053</v>
      </c>
      <c r="AB88" s="47">
        <f t="shared" si="17"/>
        <v>0.100247807</v>
      </c>
    </row>
    <row r="89" ht="14.25" customHeight="1">
      <c r="A89" s="38">
        <v>77.0</v>
      </c>
      <c r="B89" s="39">
        <v>0.729004441743013</v>
      </c>
      <c r="C89" s="40">
        <v>0.7405598646373969</v>
      </c>
      <c r="D89" s="41">
        <v>0.9667856050832465</v>
      </c>
      <c r="E89" s="42">
        <v>10000.0</v>
      </c>
      <c r="F89" s="43">
        <v>10000.0</v>
      </c>
      <c r="G89" s="43">
        <v>10000.0</v>
      </c>
      <c r="H89" s="44">
        <f t="shared" si="5"/>
        <v>30000</v>
      </c>
      <c r="I89" s="42">
        <f t="shared" si="6"/>
        <v>917</v>
      </c>
      <c r="J89" s="43">
        <f t="shared" si="7"/>
        <v>1120</v>
      </c>
      <c r="K89" s="43">
        <f t="shared" si="8"/>
        <v>1055</v>
      </c>
      <c r="L89" s="44">
        <f t="shared" si="9"/>
        <v>3092</v>
      </c>
      <c r="M89" s="45">
        <f t="shared" ref="M89:O89" si="314">IF(E89=0,"",I89/E89)</f>
        <v>0.0917</v>
      </c>
      <c r="N89" s="46">
        <f t="shared" si="314"/>
        <v>0.112</v>
      </c>
      <c r="O89" s="46">
        <f t="shared" si="314"/>
        <v>0.1055</v>
      </c>
      <c r="P89" s="47">
        <f t="shared" si="11"/>
        <v>0.1030666667</v>
      </c>
      <c r="Q89" s="42">
        <f t="shared" ref="Q89:S89" si="315">SUM(E$13:E89)</f>
        <v>770000</v>
      </c>
      <c r="R89" s="43">
        <f t="shared" si="315"/>
        <v>770000</v>
      </c>
      <c r="S89" s="43">
        <f t="shared" si="315"/>
        <v>770000</v>
      </c>
      <c r="T89" s="44">
        <f t="shared" si="13"/>
        <v>2310000</v>
      </c>
      <c r="U89" s="42">
        <f t="shared" ref="U89:W89" si="316">SUM(I$13:I89)</f>
        <v>69343</v>
      </c>
      <c r="V89" s="43">
        <f t="shared" si="316"/>
        <v>84980</v>
      </c>
      <c r="W89" s="43">
        <f t="shared" si="316"/>
        <v>77334</v>
      </c>
      <c r="X89" s="44">
        <f t="shared" si="15"/>
        <v>231657</v>
      </c>
      <c r="Y89" s="46">
        <f t="shared" ref="Y89:AA89" si="317">IF(Q89=0,"",U89/Q89)</f>
        <v>0.09005584416</v>
      </c>
      <c r="Z89" s="46">
        <f t="shared" si="317"/>
        <v>0.1103636364</v>
      </c>
      <c r="AA89" s="46">
        <f t="shared" si="317"/>
        <v>0.1004337662</v>
      </c>
      <c r="AB89" s="47">
        <f t="shared" si="17"/>
        <v>0.1002844156</v>
      </c>
    </row>
    <row r="90" ht="14.25" customHeight="1">
      <c r="A90" s="38">
        <v>78.0</v>
      </c>
      <c r="B90" s="39">
        <v>0.3463101017834438</v>
      </c>
      <c r="C90" s="40">
        <v>0.3006129387091636</v>
      </c>
      <c r="D90" s="41">
        <v>0.4547583111761614</v>
      </c>
      <c r="E90" s="42">
        <v>10000.0</v>
      </c>
      <c r="F90" s="43">
        <v>10000.0</v>
      </c>
      <c r="G90" s="43">
        <v>10000.0</v>
      </c>
      <c r="H90" s="44">
        <f t="shared" si="5"/>
        <v>30000</v>
      </c>
      <c r="I90" s="42">
        <f t="shared" si="6"/>
        <v>889</v>
      </c>
      <c r="J90" s="43">
        <f t="shared" si="7"/>
        <v>1084</v>
      </c>
      <c r="K90" s="43">
        <f t="shared" si="8"/>
        <v>996</v>
      </c>
      <c r="L90" s="44">
        <f t="shared" si="9"/>
        <v>2969</v>
      </c>
      <c r="M90" s="45">
        <f t="shared" ref="M90:O90" si="318">IF(E90=0,"",I90/E90)</f>
        <v>0.0889</v>
      </c>
      <c r="N90" s="46">
        <f t="shared" si="318"/>
        <v>0.1084</v>
      </c>
      <c r="O90" s="46">
        <f t="shared" si="318"/>
        <v>0.0996</v>
      </c>
      <c r="P90" s="47">
        <f t="shared" si="11"/>
        <v>0.09896666667</v>
      </c>
      <c r="Q90" s="42">
        <f t="shared" ref="Q90:S90" si="319">SUM(E$13:E90)</f>
        <v>780000</v>
      </c>
      <c r="R90" s="43">
        <f t="shared" si="319"/>
        <v>780000</v>
      </c>
      <c r="S90" s="43">
        <f t="shared" si="319"/>
        <v>780000</v>
      </c>
      <c r="T90" s="44">
        <f t="shared" si="13"/>
        <v>2340000</v>
      </c>
      <c r="U90" s="42">
        <f t="shared" ref="U90:W90" si="320">SUM(I$13:I90)</f>
        <v>70232</v>
      </c>
      <c r="V90" s="43">
        <f t="shared" si="320"/>
        <v>86064</v>
      </c>
      <c r="W90" s="43">
        <f t="shared" si="320"/>
        <v>78330</v>
      </c>
      <c r="X90" s="44">
        <f t="shared" si="15"/>
        <v>234626</v>
      </c>
      <c r="Y90" s="46">
        <f t="shared" ref="Y90:AA90" si="321">IF(Q90=0,"",U90/Q90)</f>
        <v>0.09004102564</v>
      </c>
      <c r="Z90" s="46">
        <f t="shared" si="321"/>
        <v>0.1103384615</v>
      </c>
      <c r="AA90" s="46">
        <f t="shared" si="321"/>
        <v>0.1004230769</v>
      </c>
      <c r="AB90" s="47">
        <f t="shared" si="17"/>
        <v>0.1002675214</v>
      </c>
    </row>
    <row r="91" ht="14.25" customHeight="1">
      <c r="A91" s="38">
        <v>79.0</v>
      </c>
      <c r="B91" s="39">
        <v>0.9783490568034963</v>
      </c>
      <c r="C91" s="40">
        <v>0.8097442875590116</v>
      </c>
      <c r="D91" s="41">
        <v>0.7831396403165001</v>
      </c>
      <c r="E91" s="42">
        <v>10000.0</v>
      </c>
      <c r="F91" s="43">
        <v>10000.0</v>
      </c>
      <c r="G91" s="43">
        <v>10000.0</v>
      </c>
      <c r="H91" s="44">
        <f t="shared" si="5"/>
        <v>30000</v>
      </c>
      <c r="I91" s="42">
        <f t="shared" si="6"/>
        <v>958</v>
      </c>
      <c r="J91" s="43">
        <f t="shared" si="7"/>
        <v>1127</v>
      </c>
      <c r="K91" s="43">
        <f t="shared" si="8"/>
        <v>1023</v>
      </c>
      <c r="L91" s="44">
        <f t="shared" si="9"/>
        <v>3108</v>
      </c>
      <c r="M91" s="45">
        <f t="shared" ref="M91:O91" si="322">IF(E91=0,"",I91/E91)</f>
        <v>0.0958</v>
      </c>
      <c r="N91" s="46">
        <f t="shared" si="322"/>
        <v>0.1127</v>
      </c>
      <c r="O91" s="46">
        <f t="shared" si="322"/>
        <v>0.1023</v>
      </c>
      <c r="P91" s="47">
        <f t="shared" si="11"/>
        <v>0.1036</v>
      </c>
      <c r="Q91" s="42">
        <f t="shared" ref="Q91:S91" si="323">SUM(E$13:E91)</f>
        <v>790000</v>
      </c>
      <c r="R91" s="43">
        <f t="shared" si="323"/>
        <v>790000</v>
      </c>
      <c r="S91" s="43">
        <f t="shared" si="323"/>
        <v>790000</v>
      </c>
      <c r="T91" s="44">
        <f t="shared" si="13"/>
        <v>2370000</v>
      </c>
      <c r="U91" s="42">
        <f t="shared" ref="U91:W91" si="324">SUM(I$13:I91)</f>
        <v>71190</v>
      </c>
      <c r="V91" s="43">
        <f t="shared" si="324"/>
        <v>87191</v>
      </c>
      <c r="W91" s="43">
        <f t="shared" si="324"/>
        <v>79353</v>
      </c>
      <c r="X91" s="44">
        <f t="shared" si="15"/>
        <v>237734</v>
      </c>
      <c r="Y91" s="46">
        <f t="shared" ref="Y91:AA91" si="325">IF(Q91=0,"",U91/Q91)</f>
        <v>0.09011392405</v>
      </c>
      <c r="Z91" s="46">
        <f t="shared" si="325"/>
        <v>0.1103683544</v>
      </c>
      <c r="AA91" s="46">
        <f t="shared" si="325"/>
        <v>0.1004468354</v>
      </c>
      <c r="AB91" s="47">
        <f t="shared" si="17"/>
        <v>0.1003097046</v>
      </c>
    </row>
    <row r="92" ht="14.25" customHeight="1">
      <c r="A92" s="38">
        <v>80.0</v>
      </c>
      <c r="B92" s="39">
        <v>0.48597469435809215</v>
      </c>
      <c r="C92" s="40">
        <v>0.603973455323388</v>
      </c>
      <c r="D92" s="41">
        <v>0.6503377239467175</v>
      </c>
      <c r="E92" s="42">
        <v>10000.0</v>
      </c>
      <c r="F92" s="43">
        <v>10000.0</v>
      </c>
      <c r="G92" s="43">
        <v>10000.0</v>
      </c>
      <c r="H92" s="44">
        <f t="shared" si="5"/>
        <v>30000</v>
      </c>
      <c r="I92" s="42">
        <f t="shared" si="6"/>
        <v>899</v>
      </c>
      <c r="J92" s="43">
        <f t="shared" si="7"/>
        <v>1108</v>
      </c>
      <c r="K92" s="43">
        <f t="shared" si="8"/>
        <v>1011</v>
      </c>
      <c r="L92" s="44">
        <f t="shared" si="9"/>
        <v>3018</v>
      </c>
      <c r="M92" s="45">
        <f t="shared" ref="M92:O92" si="326">IF(E92=0,"",I92/E92)</f>
        <v>0.0899</v>
      </c>
      <c r="N92" s="46">
        <f t="shared" si="326"/>
        <v>0.1108</v>
      </c>
      <c r="O92" s="46">
        <f t="shared" si="326"/>
        <v>0.1011</v>
      </c>
      <c r="P92" s="47">
        <f t="shared" si="11"/>
        <v>0.1006</v>
      </c>
      <c r="Q92" s="42">
        <f t="shared" ref="Q92:S92" si="327">SUM(E$13:E92)</f>
        <v>800000</v>
      </c>
      <c r="R92" s="43">
        <f t="shared" si="327"/>
        <v>800000</v>
      </c>
      <c r="S92" s="43">
        <f t="shared" si="327"/>
        <v>800000</v>
      </c>
      <c r="T92" s="44">
        <f t="shared" si="13"/>
        <v>2400000</v>
      </c>
      <c r="U92" s="42">
        <f t="shared" ref="U92:W92" si="328">SUM(I$13:I92)</f>
        <v>72089</v>
      </c>
      <c r="V92" s="43">
        <f t="shared" si="328"/>
        <v>88299</v>
      </c>
      <c r="W92" s="43">
        <f t="shared" si="328"/>
        <v>80364</v>
      </c>
      <c r="X92" s="44">
        <f t="shared" si="15"/>
        <v>240752</v>
      </c>
      <c r="Y92" s="46">
        <f t="shared" ref="Y92:AA92" si="329">IF(Q92=0,"",U92/Q92)</f>
        <v>0.09011125</v>
      </c>
      <c r="Z92" s="46">
        <f t="shared" si="329"/>
        <v>0.11037375</v>
      </c>
      <c r="AA92" s="46">
        <f t="shared" si="329"/>
        <v>0.100455</v>
      </c>
      <c r="AB92" s="47">
        <f t="shared" si="17"/>
        <v>0.1003133333</v>
      </c>
    </row>
    <row r="93" ht="14.25" customHeight="1">
      <c r="A93" s="38">
        <v>81.0</v>
      </c>
      <c r="B93" s="39">
        <v>0.26995315516255525</v>
      </c>
      <c r="C93" s="40">
        <v>0.8172372800555963</v>
      </c>
      <c r="D93" s="41">
        <v>0.6921976638657823</v>
      </c>
      <c r="E93" s="42">
        <v>10000.0</v>
      </c>
      <c r="F93" s="43">
        <v>10000.0</v>
      </c>
      <c r="G93" s="43">
        <v>10000.0</v>
      </c>
      <c r="H93" s="44">
        <f t="shared" si="5"/>
        <v>30000</v>
      </c>
      <c r="I93" s="42">
        <f t="shared" si="6"/>
        <v>882</v>
      </c>
      <c r="J93" s="43">
        <f t="shared" si="7"/>
        <v>1128</v>
      </c>
      <c r="K93" s="43">
        <f t="shared" si="8"/>
        <v>1015</v>
      </c>
      <c r="L93" s="44">
        <f t="shared" si="9"/>
        <v>3025</v>
      </c>
      <c r="M93" s="45">
        <f t="shared" ref="M93:O93" si="330">IF(E93=0,"",I93/E93)</f>
        <v>0.0882</v>
      </c>
      <c r="N93" s="46">
        <f t="shared" si="330"/>
        <v>0.1128</v>
      </c>
      <c r="O93" s="46">
        <f t="shared" si="330"/>
        <v>0.1015</v>
      </c>
      <c r="P93" s="47">
        <f t="shared" si="11"/>
        <v>0.1008333333</v>
      </c>
      <c r="Q93" s="42">
        <f t="shared" ref="Q93:S93" si="331">SUM(E$13:E93)</f>
        <v>810000</v>
      </c>
      <c r="R93" s="43">
        <f t="shared" si="331"/>
        <v>810000</v>
      </c>
      <c r="S93" s="43">
        <f t="shared" si="331"/>
        <v>810000</v>
      </c>
      <c r="T93" s="44">
        <f t="shared" si="13"/>
        <v>2430000</v>
      </c>
      <c r="U93" s="42">
        <f t="shared" ref="U93:W93" si="332">SUM(I$13:I93)</f>
        <v>72971</v>
      </c>
      <c r="V93" s="43">
        <f t="shared" si="332"/>
        <v>89427</v>
      </c>
      <c r="W93" s="43">
        <f t="shared" si="332"/>
        <v>81379</v>
      </c>
      <c r="X93" s="44">
        <f t="shared" si="15"/>
        <v>243777</v>
      </c>
      <c r="Y93" s="46">
        <f t="shared" ref="Y93:AA93" si="333">IF(Q93=0,"",U93/Q93)</f>
        <v>0.09008765432</v>
      </c>
      <c r="Z93" s="46">
        <f t="shared" si="333"/>
        <v>0.1104037037</v>
      </c>
      <c r="AA93" s="46">
        <f t="shared" si="333"/>
        <v>0.1004679012</v>
      </c>
      <c r="AB93" s="47">
        <f t="shared" si="17"/>
        <v>0.1003197531</v>
      </c>
    </row>
    <row r="94" ht="14.25" customHeight="1">
      <c r="A94" s="38">
        <v>82.0</v>
      </c>
      <c r="B94" s="39">
        <v>0.006028274373808595</v>
      </c>
      <c r="C94" s="40">
        <v>0.2509300471073196</v>
      </c>
      <c r="D94" s="41">
        <v>0.20751681311193138</v>
      </c>
      <c r="E94" s="42">
        <v>10000.0</v>
      </c>
      <c r="F94" s="43">
        <v>10000.0</v>
      </c>
      <c r="G94" s="43">
        <v>10000.0</v>
      </c>
      <c r="H94" s="44">
        <f t="shared" si="5"/>
        <v>30000</v>
      </c>
      <c r="I94" s="42">
        <f t="shared" si="6"/>
        <v>829</v>
      </c>
      <c r="J94" s="43">
        <f t="shared" si="7"/>
        <v>1079</v>
      </c>
      <c r="K94" s="43">
        <f t="shared" si="8"/>
        <v>976</v>
      </c>
      <c r="L94" s="44">
        <f t="shared" si="9"/>
        <v>2884</v>
      </c>
      <c r="M94" s="45">
        <f t="shared" ref="M94:O94" si="334">IF(E94=0,"",I94/E94)</f>
        <v>0.0829</v>
      </c>
      <c r="N94" s="46">
        <f t="shared" si="334"/>
        <v>0.1079</v>
      </c>
      <c r="O94" s="46">
        <f t="shared" si="334"/>
        <v>0.0976</v>
      </c>
      <c r="P94" s="47">
        <f t="shared" si="11"/>
        <v>0.09613333333</v>
      </c>
      <c r="Q94" s="42">
        <f t="shared" ref="Q94:S94" si="335">SUM(E$13:E94)</f>
        <v>820000</v>
      </c>
      <c r="R94" s="43">
        <f t="shared" si="335"/>
        <v>820000</v>
      </c>
      <c r="S94" s="43">
        <f t="shared" si="335"/>
        <v>820000</v>
      </c>
      <c r="T94" s="44">
        <f t="shared" si="13"/>
        <v>2460000</v>
      </c>
      <c r="U94" s="42">
        <f t="shared" ref="U94:W94" si="336">SUM(I$13:I94)</f>
        <v>73800</v>
      </c>
      <c r="V94" s="43">
        <f t="shared" si="336"/>
        <v>90506</v>
      </c>
      <c r="W94" s="43">
        <f t="shared" si="336"/>
        <v>82355</v>
      </c>
      <c r="X94" s="44">
        <f t="shared" si="15"/>
        <v>246661</v>
      </c>
      <c r="Y94" s="46">
        <f t="shared" ref="Y94:AA94" si="337">IF(Q94=0,"",U94/Q94)</f>
        <v>0.09</v>
      </c>
      <c r="Z94" s="46">
        <f t="shared" si="337"/>
        <v>0.1103731707</v>
      </c>
      <c r="AA94" s="46">
        <f t="shared" si="337"/>
        <v>0.1004329268</v>
      </c>
      <c r="AB94" s="47">
        <f t="shared" si="17"/>
        <v>0.1002686992</v>
      </c>
    </row>
    <row r="95" ht="14.25" customHeight="1">
      <c r="A95" s="38">
        <v>83.0</v>
      </c>
      <c r="B95" s="39">
        <v>0.30816333775697613</v>
      </c>
      <c r="C95" s="40">
        <v>0.5374489513926297</v>
      </c>
      <c r="D95" s="41">
        <v>0.764998448707744</v>
      </c>
      <c r="E95" s="42">
        <v>10000.0</v>
      </c>
      <c r="F95" s="43">
        <v>10000.0</v>
      </c>
      <c r="G95" s="43">
        <v>10000.0</v>
      </c>
      <c r="H95" s="44">
        <f t="shared" si="5"/>
        <v>30000</v>
      </c>
      <c r="I95" s="42">
        <f t="shared" si="6"/>
        <v>886</v>
      </c>
      <c r="J95" s="43">
        <f t="shared" si="7"/>
        <v>1103</v>
      </c>
      <c r="K95" s="43">
        <f t="shared" si="8"/>
        <v>1022</v>
      </c>
      <c r="L95" s="44">
        <f t="shared" si="9"/>
        <v>3011</v>
      </c>
      <c r="M95" s="45">
        <f t="shared" ref="M95:O95" si="338">IF(E95=0,"",I95/E95)</f>
        <v>0.0886</v>
      </c>
      <c r="N95" s="46">
        <f t="shared" si="338"/>
        <v>0.1103</v>
      </c>
      <c r="O95" s="46">
        <f t="shared" si="338"/>
        <v>0.1022</v>
      </c>
      <c r="P95" s="47">
        <f t="shared" si="11"/>
        <v>0.1003666667</v>
      </c>
      <c r="Q95" s="42">
        <f t="shared" ref="Q95:S95" si="339">SUM(E$13:E95)</f>
        <v>830000</v>
      </c>
      <c r="R95" s="43">
        <f t="shared" si="339"/>
        <v>830000</v>
      </c>
      <c r="S95" s="43">
        <f t="shared" si="339"/>
        <v>830000</v>
      </c>
      <c r="T95" s="44">
        <f t="shared" si="13"/>
        <v>2490000</v>
      </c>
      <c r="U95" s="42">
        <f t="shared" ref="U95:W95" si="340">SUM(I$13:I95)</f>
        <v>74686</v>
      </c>
      <c r="V95" s="43">
        <f t="shared" si="340"/>
        <v>91609</v>
      </c>
      <c r="W95" s="43">
        <f t="shared" si="340"/>
        <v>83377</v>
      </c>
      <c r="X95" s="44">
        <f t="shared" si="15"/>
        <v>249672</v>
      </c>
      <c r="Y95" s="46">
        <f t="shared" ref="Y95:AA95" si="341">IF(Q95=0,"",U95/Q95)</f>
        <v>0.08998313253</v>
      </c>
      <c r="Z95" s="46">
        <f t="shared" si="341"/>
        <v>0.1103722892</v>
      </c>
      <c r="AA95" s="46">
        <f t="shared" si="341"/>
        <v>0.1004542169</v>
      </c>
      <c r="AB95" s="47">
        <f t="shared" si="17"/>
        <v>0.1002698795</v>
      </c>
    </row>
    <row r="96" ht="14.25" customHeight="1">
      <c r="A96" s="38">
        <v>84.0</v>
      </c>
      <c r="B96" s="39">
        <v>0.024018343509170204</v>
      </c>
      <c r="C96" s="40">
        <v>0.1392857603966262</v>
      </c>
      <c r="D96" s="41">
        <v>0.835601419464208</v>
      </c>
      <c r="E96" s="42">
        <v>10000.0</v>
      </c>
      <c r="F96" s="43">
        <v>10000.0</v>
      </c>
      <c r="G96" s="43">
        <v>10000.0</v>
      </c>
      <c r="H96" s="44">
        <f t="shared" si="5"/>
        <v>30000</v>
      </c>
      <c r="I96" s="42">
        <f t="shared" si="6"/>
        <v>844</v>
      </c>
      <c r="J96" s="43">
        <f t="shared" si="7"/>
        <v>1066</v>
      </c>
      <c r="K96" s="43">
        <f t="shared" si="8"/>
        <v>1029</v>
      </c>
      <c r="L96" s="44">
        <f t="shared" si="9"/>
        <v>2939</v>
      </c>
      <c r="M96" s="45">
        <f t="shared" ref="M96:O96" si="342">IF(E96=0,"",I96/E96)</f>
        <v>0.0844</v>
      </c>
      <c r="N96" s="46">
        <f t="shared" si="342"/>
        <v>0.1066</v>
      </c>
      <c r="O96" s="46">
        <f t="shared" si="342"/>
        <v>0.1029</v>
      </c>
      <c r="P96" s="47">
        <f t="shared" si="11"/>
        <v>0.09796666667</v>
      </c>
      <c r="Q96" s="42">
        <f t="shared" ref="Q96:S96" si="343">SUM(E$13:E96)</f>
        <v>840000</v>
      </c>
      <c r="R96" s="43">
        <f t="shared" si="343"/>
        <v>840000</v>
      </c>
      <c r="S96" s="43">
        <f t="shared" si="343"/>
        <v>840000</v>
      </c>
      <c r="T96" s="44">
        <f t="shared" si="13"/>
        <v>2520000</v>
      </c>
      <c r="U96" s="42">
        <f t="shared" ref="U96:W96" si="344">SUM(I$13:I96)</f>
        <v>75530</v>
      </c>
      <c r="V96" s="43">
        <f t="shared" si="344"/>
        <v>92675</v>
      </c>
      <c r="W96" s="43">
        <f t="shared" si="344"/>
        <v>84406</v>
      </c>
      <c r="X96" s="44">
        <f t="shared" si="15"/>
        <v>252611</v>
      </c>
      <c r="Y96" s="46">
        <f t="shared" ref="Y96:AA96" si="345">IF(Q96=0,"",U96/Q96)</f>
        <v>0.08991666667</v>
      </c>
      <c r="Z96" s="46">
        <f t="shared" si="345"/>
        <v>0.110327381</v>
      </c>
      <c r="AA96" s="46">
        <f t="shared" si="345"/>
        <v>0.1004833333</v>
      </c>
      <c r="AB96" s="47">
        <f t="shared" si="17"/>
        <v>0.1002424603</v>
      </c>
    </row>
    <row r="97" ht="14.25" customHeight="1">
      <c r="A97" s="38">
        <v>85.0</v>
      </c>
      <c r="B97" s="39">
        <v>0.3181416917428195</v>
      </c>
      <c r="C97" s="40">
        <v>0.2351072569789161</v>
      </c>
      <c r="D97" s="41">
        <v>0.029852004744422178</v>
      </c>
      <c r="E97" s="42">
        <v>10000.0</v>
      </c>
      <c r="F97" s="43">
        <v>10000.0</v>
      </c>
      <c r="G97" s="43">
        <v>10000.0</v>
      </c>
      <c r="H97" s="44">
        <f t="shared" si="5"/>
        <v>30000</v>
      </c>
      <c r="I97" s="42">
        <f t="shared" si="6"/>
        <v>886</v>
      </c>
      <c r="J97" s="43">
        <f t="shared" si="7"/>
        <v>1077</v>
      </c>
      <c r="K97" s="43">
        <f t="shared" si="8"/>
        <v>944</v>
      </c>
      <c r="L97" s="44">
        <f t="shared" si="9"/>
        <v>2907</v>
      </c>
      <c r="M97" s="45">
        <f t="shared" ref="M97:O97" si="346">IF(E97=0,"",I97/E97)</f>
        <v>0.0886</v>
      </c>
      <c r="N97" s="46">
        <f t="shared" si="346"/>
        <v>0.1077</v>
      </c>
      <c r="O97" s="46">
        <f t="shared" si="346"/>
        <v>0.0944</v>
      </c>
      <c r="P97" s="47">
        <f t="shared" si="11"/>
        <v>0.0969</v>
      </c>
      <c r="Q97" s="42">
        <f t="shared" ref="Q97:S97" si="347">SUM(E$13:E97)</f>
        <v>850000</v>
      </c>
      <c r="R97" s="43">
        <f t="shared" si="347"/>
        <v>850000</v>
      </c>
      <c r="S97" s="43">
        <f t="shared" si="347"/>
        <v>850000</v>
      </c>
      <c r="T97" s="44">
        <f t="shared" si="13"/>
        <v>2550000</v>
      </c>
      <c r="U97" s="42">
        <f t="shared" ref="U97:W97" si="348">SUM(I$13:I97)</f>
        <v>76416</v>
      </c>
      <c r="V97" s="43">
        <f t="shared" si="348"/>
        <v>93752</v>
      </c>
      <c r="W97" s="43">
        <f t="shared" si="348"/>
        <v>85350</v>
      </c>
      <c r="X97" s="44">
        <f t="shared" si="15"/>
        <v>255518</v>
      </c>
      <c r="Y97" s="46">
        <f t="shared" ref="Y97:AA97" si="349">IF(Q97=0,"",U97/Q97)</f>
        <v>0.08990117647</v>
      </c>
      <c r="Z97" s="46">
        <f t="shared" si="349"/>
        <v>0.1102964706</v>
      </c>
      <c r="AA97" s="46">
        <f t="shared" si="349"/>
        <v>0.1004117647</v>
      </c>
      <c r="AB97" s="47">
        <f t="shared" si="17"/>
        <v>0.1002031373</v>
      </c>
    </row>
    <row r="98" ht="14.25" customHeight="1">
      <c r="A98" s="38">
        <v>86.0</v>
      </c>
      <c r="B98" s="39">
        <v>0.8885010343526113</v>
      </c>
      <c r="C98" s="40">
        <v>0.5167547738215845</v>
      </c>
      <c r="D98" s="41">
        <v>0.23468028359458015</v>
      </c>
      <c r="E98" s="42">
        <v>10000.0</v>
      </c>
      <c r="F98" s="43">
        <v>10000.0</v>
      </c>
      <c r="G98" s="43">
        <v>10000.0</v>
      </c>
      <c r="H98" s="44">
        <f t="shared" si="5"/>
        <v>30000</v>
      </c>
      <c r="I98" s="42">
        <f t="shared" si="6"/>
        <v>935</v>
      </c>
      <c r="J98" s="43">
        <f t="shared" si="7"/>
        <v>1101</v>
      </c>
      <c r="K98" s="43">
        <f t="shared" si="8"/>
        <v>978</v>
      </c>
      <c r="L98" s="44">
        <f t="shared" si="9"/>
        <v>3014</v>
      </c>
      <c r="M98" s="45">
        <f t="shared" ref="M98:O98" si="350">IF(E98=0,"",I98/E98)</f>
        <v>0.0935</v>
      </c>
      <c r="N98" s="46">
        <f t="shared" si="350"/>
        <v>0.1101</v>
      </c>
      <c r="O98" s="46">
        <f t="shared" si="350"/>
        <v>0.0978</v>
      </c>
      <c r="P98" s="47">
        <f t="shared" si="11"/>
        <v>0.1004666667</v>
      </c>
      <c r="Q98" s="42">
        <f t="shared" ref="Q98:S98" si="351">SUM(E$13:E98)</f>
        <v>860000</v>
      </c>
      <c r="R98" s="43">
        <f t="shared" si="351"/>
        <v>860000</v>
      </c>
      <c r="S98" s="43">
        <f t="shared" si="351"/>
        <v>860000</v>
      </c>
      <c r="T98" s="44">
        <f t="shared" si="13"/>
        <v>2580000</v>
      </c>
      <c r="U98" s="42">
        <f t="shared" ref="U98:W98" si="352">SUM(I$13:I98)</f>
        <v>77351</v>
      </c>
      <c r="V98" s="43">
        <f t="shared" si="352"/>
        <v>94853</v>
      </c>
      <c r="W98" s="43">
        <f t="shared" si="352"/>
        <v>86328</v>
      </c>
      <c r="X98" s="44">
        <f t="shared" si="15"/>
        <v>258532</v>
      </c>
      <c r="Y98" s="46">
        <f t="shared" ref="Y98:AA98" si="353">IF(Q98=0,"",U98/Q98)</f>
        <v>0.08994302326</v>
      </c>
      <c r="Z98" s="46">
        <f t="shared" si="353"/>
        <v>0.110294186</v>
      </c>
      <c r="AA98" s="46">
        <f t="shared" si="353"/>
        <v>0.1003813953</v>
      </c>
      <c r="AB98" s="47">
        <f t="shared" si="17"/>
        <v>0.1002062016</v>
      </c>
    </row>
    <row r="99" ht="14.25" customHeight="1">
      <c r="A99" s="38">
        <v>87.0</v>
      </c>
      <c r="B99" s="39">
        <v>0.6485793799093615</v>
      </c>
      <c r="C99" s="40">
        <v>0.4930525626798289</v>
      </c>
      <c r="D99" s="41">
        <v>0.3126389750117887</v>
      </c>
      <c r="E99" s="42">
        <v>10000.0</v>
      </c>
      <c r="F99" s="43">
        <v>10000.0</v>
      </c>
      <c r="G99" s="43">
        <v>10000.0</v>
      </c>
      <c r="H99" s="44">
        <f t="shared" si="5"/>
        <v>30000</v>
      </c>
      <c r="I99" s="42">
        <f t="shared" si="6"/>
        <v>911</v>
      </c>
      <c r="J99" s="43">
        <f t="shared" si="7"/>
        <v>1099</v>
      </c>
      <c r="K99" s="43">
        <f t="shared" si="8"/>
        <v>985</v>
      </c>
      <c r="L99" s="44">
        <f t="shared" si="9"/>
        <v>2995</v>
      </c>
      <c r="M99" s="45">
        <f t="shared" ref="M99:O99" si="354">IF(E99=0,"",I99/E99)</f>
        <v>0.0911</v>
      </c>
      <c r="N99" s="46">
        <f t="shared" si="354"/>
        <v>0.1099</v>
      </c>
      <c r="O99" s="46">
        <f t="shared" si="354"/>
        <v>0.0985</v>
      </c>
      <c r="P99" s="47">
        <f t="shared" si="11"/>
        <v>0.09983333333</v>
      </c>
      <c r="Q99" s="42">
        <f t="shared" ref="Q99:S99" si="355">SUM(E$13:E99)</f>
        <v>870000</v>
      </c>
      <c r="R99" s="43">
        <f t="shared" si="355"/>
        <v>870000</v>
      </c>
      <c r="S99" s="43">
        <f t="shared" si="355"/>
        <v>870000</v>
      </c>
      <c r="T99" s="44">
        <f t="shared" si="13"/>
        <v>2610000</v>
      </c>
      <c r="U99" s="42">
        <f t="shared" ref="U99:W99" si="356">SUM(I$13:I99)</f>
        <v>78262</v>
      </c>
      <c r="V99" s="43">
        <f t="shared" si="356"/>
        <v>95952</v>
      </c>
      <c r="W99" s="43">
        <f t="shared" si="356"/>
        <v>87313</v>
      </c>
      <c r="X99" s="44">
        <f t="shared" si="15"/>
        <v>261527</v>
      </c>
      <c r="Y99" s="46">
        <f t="shared" ref="Y99:AA99" si="357">IF(Q99=0,"",U99/Q99)</f>
        <v>0.08995632184</v>
      </c>
      <c r="Z99" s="46">
        <f t="shared" si="357"/>
        <v>0.1102896552</v>
      </c>
      <c r="AA99" s="46">
        <f t="shared" si="357"/>
        <v>0.1003597701</v>
      </c>
      <c r="AB99" s="47">
        <f t="shared" si="17"/>
        <v>0.1002019157</v>
      </c>
    </row>
    <row r="100" ht="14.25" customHeight="1">
      <c r="A100" s="38">
        <v>88.0</v>
      </c>
      <c r="B100" s="39">
        <v>0.10046354405298519</v>
      </c>
      <c r="C100" s="40">
        <v>0.6983177256961565</v>
      </c>
      <c r="D100" s="41">
        <v>0.33135131823650465</v>
      </c>
      <c r="E100" s="42">
        <v>10000.0</v>
      </c>
      <c r="F100" s="43">
        <v>10000.0</v>
      </c>
      <c r="G100" s="43">
        <v>10000.0</v>
      </c>
      <c r="H100" s="44">
        <f t="shared" si="5"/>
        <v>30000</v>
      </c>
      <c r="I100" s="42">
        <f t="shared" si="6"/>
        <v>863</v>
      </c>
      <c r="J100" s="43">
        <f t="shared" si="7"/>
        <v>1116</v>
      </c>
      <c r="K100" s="43">
        <f t="shared" si="8"/>
        <v>987</v>
      </c>
      <c r="L100" s="44">
        <f t="shared" si="9"/>
        <v>2966</v>
      </c>
      <c r="M100" s="45">
        <f t="shared" ref="M100:O100" si="358">IF(E100=0,"",I100/E100)</f>
        <v>0.0863</v>
      </c>
      <c r="N100" s="46">
        <f t="shared" si="358"/>
        <v>0.1116</v>
      </c>
      <c r="O100" s="46">
        <f t="shared" si="358"/>
        <v>0.0987</v>
      </c>
      <c r="P100" s="47">
        <f t="shared" si="11"/>
        <v>0.09886666667</v>
      </c>
      <c r="Q100" s="42">
        <f t="shared" ref="Q100:S100" si="359">SUM(E$13:E100)</f>
        <v>880000</v>
      </c>
      <c r="R100" s="43">
        <f t="shared" si="359"/>
        <v>880000</v>
      </c>
      <c r="S100" s="43">
        <f t="shared" si="359"/>
        <v>880000</v>
      </c>
      <c r="T100" s="44">
        <f t="shared" si="13"/>
        <v>2640000</v>
      </c>
      <c r="U100" s="42">
        <f t="shared" ref="U100:W100" si="360">SUM(I$13:I100)</f>
        <v>79125</v>
      </c>
      <c r="V100" s="43">
        <f t="shared" si="360"/>
        <v>97068</v>
      </c>
      <c r="W100" s="43">
        <f t="shared" si="360"/>
        <v>88300</v>
      </c>
      <c r="X100" s="44">
        <f t="shared" si="15"/>
        <v>264493</v>
      </c>
      <c r="Y100" s="46">
        <f t="shared" ref="Y100:AA100" si="361">IF(Q100=0,"",U100/Q100)</f>
        <v>0.08991477273</v>
      </c>
      <c r="Z100" s="46">
        <f t="shared" si="361"/>
        <v>0.1103045455</v>
      </c>
      <c r="AA100" s="46">
        <f t="shared" si="361"/>
        <v>0.1003409091</v>
      </c>
      <c r="AB100" s="47">
        <f t="shared" si="17"/>
        <v>0.1001867424</v>
      </c>
    </row>
    <row r="101" ht="14.25" customHeight="1">
      <c r="A101" s="38">
        <v>89.0</v>
      </c>
      <c r="B101" s="39">
        <v>0.8052717113250777</v>
      </c>
      <c r="C101" s="40">
        <v>0.4691241927639589</v>
      </c>
      <c r="D101" s="41">
        <v>0.15508711917457563</v>
      </c>
      <c r="E101" s="42">
        <v>10000.0</v>
      </c>
      <c r="F101" s="43">
        <v>10000.0</v>
      </c>
      <c r="G101" s="43">
        <v>10000.0</v>
      </c>
      <c r="H101" s="44">
        <f t="shared" si="5"/>
        <v>30000</v>
      </c>
      <c r="I101" s="42">
        <f t="shared" si="6"/>
        <v>925</v>
      </c>
      <c r="J101" s="43">
        <f t="shared" si="7"/>
        <v>1097</v>
      </c>
      <c r="K101" s="43">
        <f t="shared" si="8"/>
        <v>970</v>
      </c>
      <c r="L101" s="44">
        <f t="shared" si="9"/>
        <v>2992</v>
      </c>
      <c r="M101" s="45">
        <f t="shared" ref="M101:O101" si="362">IF(E101=0,"",I101/E101)</f>
        <v>0.0925</v>
      </c>
      <c r="N101" s="46">
        <f t="shared" si="362"/>
        <v>0.1097</v>
      </c>
      <c r="O101" s="46">
        <f t="shared" si="362"/>
        <v>0.097</v>
      </c>
      <c r="P101" s="47">
        <f t="shared" si="11"/>
        <v>0.09973333333</v>
      </c>
      <c r="Q101" s="42">
        <f t="shared" ref="Q101:S101" si="363">SUM(E$13:E101)</f>
        <v>890000</v>
      </c>
      <c r="R101" s="43">
        <f t="shared" si="363"/>
        <v>890000</v>
      </c>
      <c r="S101" s="43">
        <f t="shared" si="363"/>
        <v>890000</v>
      </c>
      <c r="T101" s="44">
        <f t="shared" si="13"/>
        <v>2670000</v>
      </c>
      <c r="U101" s="42">
        <f t="shared" ref="U101:W101" si="364">SUM(I$13:I101)</f>
        <v>80050</v>
      </c>
      <c r="V101" s="43">
        <f t="shared" si="364"/>
        <v>98165</v>
      </c>
      <c r="W101" s="43">
        <f t="shared" si="364"/>
        <v>89270</v>
      </c>
      <c r="X101" s="44">
        <f t="shared" si="15"/>
        <v>267485</v>
      </c>
      <c r="Y101" s="46">
        <f t="shared" ref="Y101:AA101" si="365">IF(Q101=0,"",U101/Q101)</f>
        <v>0.08994382022</v>
      </c>
      <c r="Z101" s="46">
        <f t="shared" si="365"/>
        <v>0.1102977528</v>
      </c>
      <c r="AA101" s="46">
        <f t="shared" si="365"/>
        <v>0.1003033708</v>
      </c>
      <c r="AB101" s="47">
        <f t="shared" si="17"/>
        <v>0.1001816479</v>
      </c>
    </row>
    <row r="102" ht="14.25" customHeight="1">
      <c r="A102" s="38">
        <v>90.0</v>
      </c>
      <c r="B102" s="39">
        <v>0.7152278057455254</v>
      </c>
      <c r="C102" s="40">
        <v>0.926336892730871</v>
      </c>
      <c r="D102" s="41">
        <v>0.6181866132084343</v>
      </c>
      <c r="E102" s="42">
        <v>10000.0</v>
      </c>
      <c r="F102" s="43">
        <v>10000.0</v>
      </c>
      <c r="G102" s="43">
        <v>10000.0</v>
      </c>
      <c r="H102" s="44">
        <f t="shared" si="5"/>
        <v>30000</v>
      </c>
      <c r="I102" s="42">
        <f t="shared" si="6"/>
        <v>916</v>
      </c>
      <c r="J102" s="43">
        <f t="shared" si="7"/>
        <v>1145</v>
      </c>
      <c r="K102" s="43">
        <f t="shared" si="8"/>
        <v>1009</v>
      </c>
      <c r="L102" s="44">
        <f t="shared" si="9"/>
        <v>3070</v>
      </c>
      <c r="M102" s="45">
        <f t="shared" ref="M102:O102" si="366">IF(E102=0,"",I102/E102)</f>
        <v>0.0916</v>
      </c>
      <c r="N102" s="46">
        <f t="shared" si="366"/>
        <v>0.1145</v>
      </c>
      <c r="O102" s="46">
        <f t="shared" si="366"/>
        <v>0.1009</v>
      </c>
      <c r="P102" s="47">
        <f t="shared" si="11"/>
        <v>0.1023333333</v>
      </c>
      <c r="Q102" s="42">
        <f t="shared" ref="Q102:S102" si="367">SUM(E$13:E102)</f>
        <v>900000</v>
      </c>
      <c r="R102" s="43">
        <f t="shared" si="367"/>
        <v>900000</v>
      </c>
      <c r="S102" s="43">
        <f t="shared" si="367"/>
        <v>900000</v>
      </c>
      <c r="T102" s="44">
        <f t="shared" si="13"/>
        <v>2700000</v>
      </c>
      <c r="U102" s="42">
        <f t="shared" ref="U102:W102" si="368">SUM(I$13:I102)</f>
        <v>80966</v>
      </c>
      <c r="V102" s="43">
        <f t="shared" si="368"/>
        <v>99310</v>
      </c>
      <c r="W102" s="43">
        <f t="shared" si="368"/>
        <v>90279</v>
      </c>
      <c r="X102" s="44">
        <f t="shared" si="15"/>
        <v>270555</v>
      </c>
      <c r="Y102" s="46">
        <f t="shared" ref="Y102:AA102" si="369">IF(Q102=0,"",U102/Q102)</f>
        <v>0.08996222222</v>
      </c>
      <c r="Z102" s="46">
        <f t="shared" si="369"/>
        <v>0.1103444444</v>
      </c>
      <c r="AA102" s="46">
        <f t="shared" si="369"/>
        <v>0.10031</v>
      </c>
      <c r="AB102" s="47">
        <f t="shared" si="17"/>
        <v>0.1002055556</v>
      </c>
    </row>
    <row r="103" ht="14.25" customHeight="1">
      <c r="A103" s="38">
        <v>91.0</v>
      </c>
      <c r="B103" s="39">
        <v>0.5654722184162289</v>
      </c>
      <c r="C103" s="40">
        <v>0.29672057058124457</v>
      </c>
      <c r="D103" s="41">
        <v>0.7309646799016747</v>
      </c>
      <c r="E103" s="42">
        <v>10000.0</v>
      </c>
      <c r="F103" s="43">
        <v>10000.0</v>
      </c>
      <c r="G103" s="43">
        <v>10000.0</v>
      </c>
      <c r="H103" s="44">
        <f t="shared" si="5"/>
        <v>30000</v>
      </c>
      <c r="I103" s="42">
        <f t="shared" si="6"/>
        <v>905</v>
      </c>
      <c r="J103" s="43">
        <f t="shared" si="7"/>
        <v>1083</v>
      </c>
      <c r="K103" s="43">
        <f t="shared" si="8"/>
        <v>1018</v>
      </c>
      <c r="L103" s="44">
        <f t="shared" si="9"/>
        <v>3006</v>
      </c>
      <c r="M103" s="45">
        <f t="shared" ref="M103:O103" si="370">IF(E103=0,"",I103/E103)</f>
        <v>0.0905</v>
      </c>
      <c r="N103" s="46">
        <f t="shared" si="370"/>
        <v>0.1083</v>
      </c>
      <c r="O103" s="46">
        <f t="shared" si="370"/>
        <v>0.1018</v>
      </c>
      <c r="P103" s="47">
        <f t="shared" si="11"/>
        <v>0.1002</v>
      </c>
      <c r="Q103" s="42">
        <f t="shared" ref="Q103:S103" si="371">SUM(E$13:E103)</f>
        <v>910000</v>
      </c>
      <c r="R103" s="43">
        <f t="shared" si="371"/>
        <v>910000</v>
      </c>
      <c r="S103" s="43">
        <f t="shared" si="371"/>
        <v>910000</v>
      </c>
      <c r="T103" s="44">
        <f t="shared" si="13"/>
        <v>2730000</v>
      </c>
      <c r="U103" s="42">
        <f t="shared" ref="U103:W103" si="372">SUM(I$13:I103)</f>
        <v>81871</v>
      </c>
      <c r="V103" s="43">
        <f t="shared" si="372"/>
        <v>100393</v>
      </c>
      <c r="W103" s="43">
        <f t="shared" si="372"/>
        <v>91297</v>
      </c>
      <c r="X103" s="44">
        <f t="shared" si="15"/>
        <v>273561</v>
      </c>
      <c r="Y103" s="46">
        <f t="shared" ref="Y103:AA103" si="373">IF(Q103=0,"",U103/Q103)</f>
        <v>0.08996813187</v>
      </c>
      <c r="Z103" s="46">
        <f t="shared" si="373"/>
        <v>0.110321978</v>
      </c>
      <c r="AA103" s="46">
        <f t="shared" si="373"/>
        <v>0.1003263736</v>
      </c>
      <c r="AB103" s="47">
        <f t="shared" si="17"/>
        <v>0.1002054945</v>
      </c>
    </row>
    <row r="104" ht="14.25" customHeight="1">
      <c r="A104" s="38">
        <v>92.0</v>
      </c>
      <c r="B104" s="39">
        <v>0.5867373998797978</v>
      </c>
      <c r="C104" s="40">
        <v>0.9262766764916484</v>
      </c>
      <c r="D104" s="41">
        <v>0.7071793822123724</v>
      </c>
      <c r="E104" s="42">
        <v>10000.0</v>
      </c>
      <c r="F104" s="43">
        <v>10000.0</v>
      </c>
      <c r="G104" s="43">
        <v>10000.0</v>
      </c>
      <c r="H104" s="44">
        <f t="shared" si="5"/>
        <v>30000</v>
      </c>
      <c r="I104" s="42">
        <f t="shared" si="6"/>
        <v>906</v>
      </c>
      <c r="J104" s="43">
        <f t="shared" si="7"/>
        <v>1145</v>
      </c>
      <c r="K104" s="43">
        <f t="shared" si="8"/>
        <v>1016</v>
      </c>
      <c r="L104" s="44">
        <f t="shared" si="9"/>
        <v>3067</v>
      </c>
      <c r="M104" s="45">
        <f t="shared" ref="M104:O104" si="374">IF(E104=0,"",I104/E104)</f>
        <v>0.0906</v>
      </c>
      <c r="N104" s="46">
        <f t="shared" si="374"/>
        <v>0.1145</v>
      </c>
      <c r="O104" s="46">
        <f t="shared" si="374"/>
        <v>0.1016</v>
      </c>
      <c r="P104" s="47">
        <f t="shared" si="11"/>
        <v>0.1022333333</v>
      </c>
      <c r="Q104" s="42">
        <f t="shared" ref="Q104:S104" si="375">SUM(E$13:E104)</f>
        <v>920000</v>
      </c>
      <c r="R104" s="43">
        <f t="shared" si="375"/>
        <v>920000</v>
      </c>
      <c r="S104" s="43">
        <f t="shared" si="375"/>
        <v>920000</v>
      </c>
      <c r="T104" s="44">
        <f t="shared" si="13"/>
        <v>2760000</v>
      </c>
      <c r="U104" s="42">
        <f t="shared" ref="U104:W104" si="376">SUM(I$13:I104)</f>
        <v>82777</v>
      </c>
      <c r="V104" s="43">
        <f t="shared" si="376"/>
        <v>101538</v>
      </c>
      <c r="W104" s="43">
        <f t="shared" si="376"/>
        <v>92313</v>
      </c>
      <c r="X104" s="44">
        <f t="shared" si="15"/>
        <v>276628</v>
      </c>
      <c r="Y104" s="46">
        <f t="shared" ref="Y104:AA104" si="377">IF(Q104=0,"",U104/Q104)</f>
        <v>0.089975</v>
      </c>
      <c r="Z104" s="46">
        <f t="shared" si="377"/>
        <v>0.1103673913</v>
      </c>
      <c r="AA104" s="46">
        <f t="shared" si="377"/>
        <v>0.1003402174</v>
      </c>
      <c r="AB104" s="47">
        <f t="shared" si="17"/>
        <v>0.1002275362</v>
      </c>
    </row>
    <row r="105" ht="14.25" customHeight="1">
      <c r="A105" s="38">
        <v>93.0</v>
      </c>
      <c r="B105" s="39">
        <v>0.9089122897301941</v>
      </c>
      <c r="C105" s="40">
        <v>0.11383310303295957</v>
      </c>
      <c r="D105" s="41">
        <v>0.5805723401547492</v>
      </c>
      <c r="E105" s="42">
        <v>10000.0</v>
      </c>
      <c r="F105" s="43">
        <v>10000.0</v>
      </c>
      <c r="G105" s="43">
        <v>10000.0</v>
      </c>
      <c r="H105" s="44">
        <f t="shared" si="5"/>
        <v>30000</v>
      </c>
      <c r="I105" s="42">
        <f t="shared" si="6"/>
        <v>938</v>
      </c>
      <c r="J105" s="43">
        <f t="shared" si="7"/>
        <v>1062</v>
      </c>
      <c r="K105" s="43">
        <f t="shared" si="8"/>
        <v>1006</v>
      </c>
      <c r="L105" s="44">
        <f t="shared" si="9"/>
        <v>3006</v>
      </c>
      <c r="M105" s="45">
        <f t="shared" ref="M105:O105" si="378">IF(E105=0,"",I105/E105)</f>
        <v>0.0938</v>
      </c>
      <c r="N105" s="46">
        <f t="shared" si="378"/>
        <v>0.1062</v>
      </c>
      <c r="O105" s="46">
        <f t="shared" si="378"/>
        <v>0.1006</v>
      </c>
      <c r="P105" s="47">
        <f t="shared" si="11"/>
        <v>0.1002</v>
      </c>
      <c r="Q105" s="42">
        <f t="shared" ref="Q105:S105" si="379">SUM(E$13:E105)</f>
        <v>930000</v>
      </c>
      <c r="R105" s="43">
        <f t="shared" si="379"/>
        <v>930000</v>
      </c>
      <c r="S105" s="43">
        <f t="shared" si="379"/>
        <v>930000</v>
      </c>
      <c r="T105" s="44">
        <f t="shared" si="13"/>
        <v>2790000</v>
      </c>
      <c r="U105" s="42">
        <f t="shared" ref="U105:W105" si="380">SUM(I$13:I105)</f>
        <v>83715</v>
      </c>
      <c r="V105" s="43">
        <f t="shared" si="380"/>
        <v>102600</v>
      </c>
      <c r="W105" s="43">
        <f t="shared" si="380"/>
        <v>93319</v>
      </c>
      <c r="X105" s="44">
        <f t="shared" si="15"/>
        <v>279634</v>
      </c>
      <c r="Y105" s="46">
        <f t="shared" ref="Y105:AA105" si="381">IF(Q105=0,"",U105/Q105)</f>
        <v>0.09001612903</v>
      </c>
      <c r="Z105" s="46">
        <f t="shared" si="381"/>
        <v>0.1103225806</v>
      </c>
      <c r="AA105" s="46">
        <f t="shared" si="381"/>
        <v>0.1003430108</v>
      </c>
      <c r="AB105" s="47">
        <f t="shared" si="17"/>
        <v>0.1002272401</v>
      </c>
    </row>
    <row r="106" ht="14.25" customHeight="1">
      <c r="A106" s="38">
        <v>94.0</v>
      </c>
      <c r="B106" s="39">
        <v>0.4038675260830822</v>
      </c>
      <c r="C106" s="40">
        <v>0.37599147345760264</v>
      </c>
      <c r="D106" s="41">
        <v>0.5421154094497416</v>
      </c>
      <c r="E106" s="42">
        <v>10000.0</v>
      </c>
      <c r="F106" s="43">
        <v>10000.0</v>
      </c>
      <c r="G106" s="43">
        <v>10000.0</v>
      </c>
      <c r="H106" s="44">
        <f t="shared" si="5"/>
        <v>30000</v>
      </c>
      <c r="I106" s="42">
        <f t="shared" si="6"/>
        <v>893</v>
      </c>
      <c r="J106" s="43">
        <f t="shared" si="7"/>
        <v>1090</v>
      </c>
      <c r="K106" s="43">
        <f t="shared" si="8"/>
        <v>1003</v>
      </c>
      <c r="L106" s="44">
        <f t="shared" si="9"/>
        <v>2986</v>
      </c>
      <c r="M106" s="45">
        <f t="shared" ref="M106:O106" si="382">IF(E106=0,"",I106/E106)</f>
        <v>0.0893</v>
      </c>
      <c r="N106" s="46">
        <f t="shared" si="382"/>
        <v>0.109</v>
      </c>
      <c r="O106" s="46">
        <f t="shared" si="382"/>
        <v>0.1003</v>
      </c>
      <c r="P106" s="47">
        <f t="shared" si="11"/>
        <v>0.09953333333</v>
      </c>
      <c r="Q106" s="42">
        <f t="shared" ref="Q106:S106" si="383">SUM(E$13:E106)</f>
        <v>940000</v>
      </c>
      <c r="R106" s="43">
        <f t="shared" si="383"/>
        <v>940000</v>
      </c>
      <c r="S106" s="43">
        <f t="shared" si="383"/>
        <v>940000</v>
      </c>
      <c r="T106" s="44">
        <f t="shared" si="13"/>
        <v>2820000</v>
      </c>
      <c r="U106" s="42">
        <f t="shared" ref="U106:W106" si="384">SUM(I$13:I106)</f>
        <v>84608</v>
      </c>
      <c r="V106" s="43">
        <f t="shared" si="384"/>
        <v>103690</v>
      </c>
      <c r="W106" s="43">
        <f t="shared" si="384"/>
        <v>94322</v>
      </c>
      <c r="X106" s="44">
        <f t="shared" si="15"/>
        <v>282620</v>
      </c>
      <c r="Y106" s="46">
        <f t="shared" ref="Y106:AA106" si="385">IF(Q106=0,"",U106/Q106)</f>
        <v>0.09000851064</v>
      </c>
      <c r="Z106" s="46">
        <f t="shared" si="385"/>
        <v>0.1103085106</v>
      </c>
      <c r="AA106" s="46">
        <f t="shared" si="385"/>
        <v>0.1003425532</v>
      </c>
      <c r="AB106" s="47">
        <f t="shared" si="17"/>
        <v>0.1002198582</v>
      </c>
    </row>
    <row r="107" ht="14.25" customHeight="1">
      <c r="A107" s="38">
        <v>95.0</v>
      </c>
      <c r="B107" s="39">
        <v>0.9999454944102402</v>
      </c>
      <c r="C107" s="40">
        <v>0.46122937684378496</v>
      </c>
      <c r="D107" s="41">
        <v>0.34434699734304997</v>
      </c>
      <c r="E107" s="42">
        <v>10000.0</v>
      </c>
      <c r="F107" s="43">
        <v>10000.0</v>
      </c>
      <c r="G107" s="43">
        <v>10000.0</v>
      </c>
      <c r="H107" s="44">
        <f t="shared" si="5"/>
        <v>30000</v>
      </c>
      <c r="I107" s="42">
        <f t="shared" si="6"/>
        <v>1013</v>
      </c>
      <c r="J107" s="43">
        <f t="shared" si="7"/>
        <v>1097</v>
      </c>
      <c r="K107" s="43">
        <f t="shared" si="8"/>
        <v>988</v>
      </c>
      <c r="L107" s="44">
        <f t="shared" si="9"/>
        <v>3098</v>
      </c>
      <c r="M107" s="45">
        <f t="shared" ref="M107:O107" si="386">IF(E107=0,"",I107/E107)</f>
        <v>0.1013</v>
      </c>
      <c r="N107" s="46">
        <f t="shared" si="386"/>
        <v>0.1097</v>
      </c>
      <c r="O107" s="46">
        <f t="shared" si="386"/>
        <v>0.0988</v>
      </c>
      <c r="P107" s="47">
        <f t="shared" si="11"/>
        <v>0.1032666667</v>
      </c>
      <c r="Q107" s="42">
        <f t="shared" ref="Q107:S107" si="387">SUM(E$13:E107)</f>
        <v>950000</v>
      </c>
      <c r="R107" s="43">
        <f t="shared" si="387"/>
        <v>950000</v>
      </c>
      <c r="S107" s="43">
        <f t="shared" si="387"/>
        <v>950000</v>
      </c>
      <c r="T107" s="44">
        <f t="shared" si="13"/>
        <v>2850000</v>
      </c>
      <c r="U107" s="42">
        <f t="shared" ref="U107:W107" si="388">SUM(I$13:I107)</f>
        <v>85621</v>
      </c>
      <c r="V107" s="43">
        <f t="shared" si="388"/>
        <v>104787</v>
      </c>
      <c r="W107" s="43">
        <f t="shared" si="388"/>
        <v>95310</v>
      </c>
      <c r="X107" s="44">
        <f t="shared" si="15"/>
        <v>285718</v>
      </c>
      <c r="Y107" s="46">
        <f t="shared" ref="Y107:AA107" si="389">IF(Q107=0,"",U107/Q107)</f>
        <v>0.09012736842</v>
      </c>
      <c r="Z107" s="46">
        <f t="shared" si="389"/>
        <v>0.1103021053</v>
      </c>
      <c r="AA107" s="46">
        <f t="shared" si="389"/>
        <v>0.1003263158</v>
      </c>
      <c r="AB107" s="47">
        <f t="shared" si="17"/>
        <v>0.1002519298</v>
      </c>
    </row>
    <row r="108" ht="14.25" customHeight="1">
      <c r="A108" s="38">
        <v>96.0</v>
      </c>
      <c r="B108" s="39">
        <v>0.01540699729919115</v>
      </c>
      <c r="C108" s="40">
        <v>0.8118659273458014</v>
      </c>
      <c r="D108" s="41">
        <v>0.7172780764125252</v>
      </c>
      <c r="E108" s="42">
        <v>10000.0</v>
      </c>
      <c r="F108" s="43">
        <v>10000.0</v>
      </c>
      <c r="G108" s="43">
        <v>10000.0</v>
      </c>
      <c r="H108" s="44">
        <f t="shared" si="5"/>
        <v>30000</v>
      </c>
      <c r="I108" s="42">
        <f t="shared" si="6"/>
        <v>839</v>
      </c>
      <c r="J108" s="43">
        <f t="shared" si="7"/>
        <v>1128</v>
      </c>
      <c r="K108" s="43">
        <f t="shared" si="8"/>
        <v>1017</v>
      </c>
      <c r="L108" s="44">
        <f t="shared" si="9"/>
        <v>2984</v>
      </c>
      <c r="M108" s="45">
        <f t="shared" ref="M108:O108" si="390">IF(E108=0,"",I108/E108)</f>
        <v>0.0839</v>
      </c>
      <c r="N108" s="46">
        <f t="shared" si="390"/>
        <v>0.1128</v>
      </c>
      <c r="O108" s="46">
        <f t="shared" si="390"/>
        <v>0.1017</v>
      </c>
      <c r="P108" s="47">
        <f t="shared" si="11"/>
        <v>0.09946666667</v>
      </c>
      <c r="Q108" s="42">
        <f t="shared" ref="Q108:S108" si="391">SUM(E$13:E108)</f>
        <v>960000</v>
      </c>
      <c r="R108" s="43">
        <f t="shared" si="391"/>
        <v>960000</v>
      </c>
      <c r="S108" s="43">
        <f t="shared" si="391"/>
        <v>960000</v>
      </c>
      <c r="T108" s="44">
        <f t="shared" si="13"/>
        <v>2880000</v>
      </c>
      <c r="U108" s="42">
        <f t="shared" ref="U108:W108" si="392">SUM(I$13:I108)</f>
        <v>86460</v>
      </c>
      <c r="V108" s="43">
        <f t="shared" si="392"/>
        <v>105915</v>
      </c>
      <c r="W108" s="43">
        <f t="shared" si="392"/>
        <v>96327</v>
      </c>
      <c r="X108" s="44">
        <f t="shared" si="15"/>
        <v>288702</v>
      </c>
      <c r="Y108" s="46">
        <f t="shared" ref="Y108:AA108" si="393">IF(Q108=0,"",U108/Q108)</f>
        <v>0.0900625</v>
      </c>
      <c r="Z108" s="46">
        <f t="shared" si="393"/>
        <v>0.110328125</v>
      </c>
      <c r="AA108" s="46">
        <f t="shared" si="393"/>
        <v>0.100340625</v>
      </c>
      <c r="AB108" s="47">
        <f t="shared" si="17"/>
        <v>0.10024375</v>
      </c>
    </row>
    <row r="109" ht="14.25" customHeight="1">
      <c r="A109" s="38">
        <v>97.0</v>
      </c>
      <c r="B109" s="39">
        <v>0.44863320658864525</v>
      </c>
      <c r="C109" s="40">
        <v>0.7269412893488993</v>
      </c>
      <c r="D109" s="41">
        <v>0.8031274720846726</v>
      </c>
      <c r="E109" s="42">
        <v>10000.0</v>
      </c>
      <c r="F109" s="43">
        <v>10000.0</v>
      </c>
      <c r="G109" s="43">
        <v>10000.0</v>
      </c>
      <c r="H109" s="44">
        <f t="shared" si="5"/>
        <v>30000</v>
      </c>
      <c r="I109" s="42">
        <f t="shared" si="6"/>
        <v>896</v>
      </c>
      <c r="J109" s="43">
        <f t="shared" si="7"/>
        <v>1119</v>
      </c>
      <c r="K109" s="43">
        <f t="shared" si="8"/>
        <v>1026</v>
      </c>
      <c r="L109" s="44">
        <f t="shared" si="9"/>
        <v>3041</v>
      </c>
      <c r="M109" s="45">
        <f t="shared" ref="M109:O109" si="394">IF(E109=0,"",I109/E109)</f>
        <v>0.0896</v>
      </c>
      <c r="N109" s="46">
        <f t="shared" si="394"/>
        <v>0.1119</v>
      </c>
      <c r="O109" s="46">
        <f t="shared" si="394"/>
        <v>0.1026</v>
      </c>
      <c r="P109" s="47">
        <f t="shared" si="11"/>
        <v>0.1013666667</v>
      </c>
      <c r="Q109" s="42">
        <f t="shared" ref="Q109:S109" si="395">SUM(E$13:E109)</f>
        <v>970000</v>
      </c>
      <c r="R109" s="43">
        <f t="shared" si="395"/>
        <v>970000</v>
      </c>
      <c r="S109" s="43">
        <f t="shared" si="395"/>
        <v>970000</v>
      </c>
      <c r="T109" s="44">
        <f t="shared" si="13"/>
        <v>2910000</v>
      </c>
      <c r="U109" s="42">
        <f t="shared" ref="U109:W109" si="396">SUM(I$13:I109)</f>
        <v>87356</v>
      </c>
      <c r="V109" s="43">
        <f t="shared" si="396"/>
        <v>107034</v>
      </c>
      <c r="W109" s="43">
        <f t="shared" si="396"/>
        <v>97353</v>
      </c>
      <c r="X109" s="44">
        <f t="shared" si="15"/>
        <v>291743</v>
      </c>
      <c r="Y109" s="46">
        <f t="shared" ref="Y109:AA109" si="397">IF(Q109=0,"",U109/Q109)</f>
        <v>0.09005773196</v>
      </c>
      <c r="Z109" s="46">
        <f t="shared" si="397"/>
        <v>0.1103443299</v>
      </c>
      <c r="AA109" s="46">
        <f t="shared" si="397"/>
        <v>0.1003639175</v>
      </c>
      <c r="AB109" s="47">
        <f t="shared" si="17"/>
        <v>0.1002553265</v>
      </c>
    </row>
    <row r="110" ht="14.25" customHeight="1">
      <c r="A110" s="38">
        <v>98.0</v>
      </c>
      <c r="B110" s="39">
        <v>0.3639248785843745</v>
      </c>
      <c r="C110" s="40">
        <v>0.021605342652735837</v>
      </c>
      <c r="D110" s="41">
        <v>0.042592682877134025</v>
      </c>
      <c r="E110" s="42">
        <v>10000.0</v>
      </c>
      <c r="F110" s="43">
        <v>10000.0</v>
      </c>
      <c r="G110" s="43">
        <v>10000.0</v>
      </c>
      <c r="H110" s="44">
        <f t="shared" si="5"/>
        <v>30000</v>
      </c>
      <c r="I110" s="42">
        <f t="shared" si="6"/>
        <v>890</v>
      </c>
      <c r="J110" s="43">
        <f t="shared" si="7"/>
        <v>1037</v>
      </c>
      <c r="K110" s="43">
        <f t="shared" si="8"/>
        <v>949</v>
      </c>
      <c r="L110" s="44">
        <f t="shared" si="9"/>
        <v>2876</v>
      </c>
      <c r="M110" s="45">
        <f t="shared" ref="M110:O110" si="398">IF(E110=0,"",I110/E110)</f>
        <v>0.089</v>
      </c>
      <c r="N110" s="46">
        <f t="shared" si="398"/>
        <v>0.1037</v>
      </c>
      <c r="O110" s="46">
        <f t="shared" si="398"/>
        <v>0.0949</v>
      </c>
      <c r="P110" s="47">
        <f t="shared" si="11"/>
        <v>0.09586666667</v>
      </c>
      <c r="Q110" s="42">
        <f t="shared" ref="Q110:S110" si="399">SUM(E$13:E110)</f>
        <v>980000</v>
      </c>
      <c r="R110" s="43">
        <f t="shared" si="399"/>
        <v>980000</v>
      </c>
      <c r="S110" s="43">
        <f t="shared" si="399"/>
        <v>980000</v>
      </c>
      <c r="T110" s="44">
        <f t="shared" si="13"/>
        <v>2940000</v>
      </c>
      <c r="U110" s="42">
        <f t="shared" ref="U110:W110" si="400">SUM(I$13:I110)</f>
        <v>88246</v>
      </c>
      <c r="V110" s="43">
        <f t="shared" si="400"/>
        <v>108071</v>
      </c>
      <c r="W110" s="43">
        <f t="shared" si="400"/>
        <v>98302</v>
      </c>
      <c r="X110" s="44">
        <f t="shared" si="15"/>
        <v>294619</v>
      </c>
      <c r="Y110" s="46">
        <f t="shared" ref="Y110:AA110" si="401">IF(Q110=0,"",U110/Q110)</f>
        <v>0.09004693878</v>
      </c>
      <c r="Z110" s="46">
        <f t="shared" si="401"/>
        <v>0.1102765306</v>
      </c>
      <c r="AA110" s="46">
        <f t="shared" si="401"/>
        <v>0.1003081633</v>
      </c>
      <c r="AB110" s="47">
        <f t="shared" si="17"/>
        <v>0.1002105442</v>
      </c>
    </row>
    <row r="111" ht="14.25" customHeight="1">
      <c r="A111" s="38">
        <v>99.0</v>
      </c>
      <c r="B111" s="39">
        <v>0.259076022288833</v>
      </c>
      <c r="C111" s="40">
        <v>0.8775147900035113</v>
      </c>
      <c r="D111" s="41">
        <v>0.6279368569442003</v>
      </c>
      <c r="E111" s="42">
        <v>10000.0</v>
      </c>
      <c r="F111" s="43">
        <v>10000.0</v>
      </c>
      <c r="G111" s="43">
        <v>10000.0</v>
      </c>
      <c r="H111" s="44">
        <f t="shared" si="5"/>
        <v>30000</v>
      </c>
      <c r="I111" s="42">
        <f t="shared" si="6"/>
        <v>881</v>
      </c>
      <c r="J111" s="43">
        <f t="shared" si="7"/>
        <v>1136</v>
      </c>
      <c r="K111" s="43">
        <f t="shared" si="8"/>
        <v>1010</v>
      </c>
      <c r="L111" s="44">
        <f t="shared" si="9"/>
        <v>3027</v>
      </c>
      <c r="M111" s="45">
        <f t="shared" ref="M111:O111" si="402">IF(E111=0,"",I111/E111)</f>
        <v>0.0881</v>
      </c>
      <c r="N111" s="46">
        <f t="shared" si="402"/>
        <v>0.1136</v>
      </c>
      <c r="O111" s="46">
        <f t="shared" si="402"/>
        <v>0.101</v>
      </c>
      <c r="P111" s="47">
        <f t="shared" si="11"/>
        <v>0.1009</v>
      </c>
      <c r="Q111" s="42">
        <f t="shared" ref="Q111:S111" si="403">SUM(E$13:E111)</f>
        <v>990000</v>
      </c>
      <c r="R111" s="43">
        <f t="shared" si="403"/>
        <v>990000</v>
      </c>
      <c r="S111" s="43">
        <f t="shared" si="403"/>
        <v>990000</v>
      </c>
      <c r="T111" s="44">
        <f t="shared" si="13"/>
        <v>2970000</v>
      </c>
      <c r="U111" s="42">
        <f t="shared" ref="U111:W111" si="404">SUM(I$13:I111)</f>
        <v>89127</v>
      </c>
      <c r="V111" s="43">
        <f t="shared" si="404"/>
        <v>109207</v>
      </c>
      <c r="W111" s="43">
        <f t="shared" si="404"/>
        <v>99312</v>
      </c>
      <c r="X111" s="44">
        <f t="shared" si="15"/>
        <v>297646</v>
      </c>
      <c r="Y111" s="46">
        <f t="shared" ref="Y111:AA111" si="405">IF(Q111=0,"",U111/Q111)</f>
        <v>0.09002727273</v>
      </c>
      <c r="Z111" s="46">
        <f t="shared" si="405"/>
        <v>0.110310101</v>
      </c>
      <c r="AA111" s="46">
        <f t="shared" si="405"/>
        <v>0.1003151515</v>
      </c>
      <c r="AB111" s="47">
        <f t="shared" si="17"/>
        <v>0.1002175084</v>
      </c>
    </row>
    <row r="112" ht="14.25" customHeight="1">
      <c r="A112" s="48">
        <v>100.0</v>
      </c>
      <c r="B112" s="49">
        <v>0.7953174061759334</v>
      </c>
      <c r="C112" s="50">
        <v>0.5381926733624928</v>
      </c>
      <c r="D112" s="51">
        <v>0.45843732587333197</v>
      </c>
      <c r="E112" s="52">
        <v>10000.0</v>
      </c>
      <c r="F112" s="53">
        <v>10000.0</v>
      </c>
      <c r="G112" s="53">
        <v>10000.0</v>
      </c>
      <c r="H112" s="54">
        <f t="shared" si="5"/>
        <v>30000</v>
      </c>
      <c r="I112" s="52">
        <f t="shared" si="6"/>
        <v>924</v>
      </c>
      <c r="J112" s="53">
        <f t="shared" si="7"/>
        <v>1103</v>
      </c>
      <c r="K112" s="53">
        <f t="shared" si="8"/>
        <v>997</v>
      </c>
      <c r="L112" s="54">
        <f t="shared" si="9"/>
        <v>3024</v>
      </c>
      <c r="M112" s="55">
        <f t="shared" ref="M112:O112" si="406">IF(E112=0,"",I112/E112)</f>
        <v>0.0924</v>
      </c>
      <c r="N112" s="56">
        <f t="shared" si="406"/>
        <v>0.1103</v>
      </c>
      <c r="O112" s="56">
        <f t="shared" si="406"/>
        <v>0.0997</v>
      </c>
      <c r="P112" s="57">
        <f t="shared" si="11"/>
        <v>0.1008</v>
      </c>
      <c r="Q112" s="52">
        <f t="shared" ref="Q112:S112" si="407">SUM(E$13:E112)</f>
        <v>1000000</v>
      </c>
      <c r="R112" s="53">
        <f t="shared" si="407"/>
        <v>1000000</v>
      </c>
      <c r="S112" s="53">
        <f t="shared" si="407"/>
        <v>1000000</v>
      </c>
      <c r="T112" s="54">
        <f t="shared" si="13"/>
        <v>3000000</v>
      </c>
      <c r="U112" s="52">
        <f t="shared" ref="U112:W112" si="408">SUM(I$13:I112)</f>
        <v>90051</v>
      </c>
      <c r="V112" s="53">
        <f t="shared" si="408"/>
        <v>110310</v>
      </c>
      <c r="W112" s="53">
        <f t="shared" si="408"/>
        <v>100309</v>
      </c>
      <c r="X112" s="54">
        <f t="shared" si="15"/>
        <v>300670</v>
      </c>
      <c r="Y112" s="56">
        <f t="shared" ref="Y112:AA112" si="409">IF(Q112=0,"",U112/Q112)</f>
        <v>0.090051</v>
      </c>
      <c r="Z112" s="56">
        <f t="shared" si="409"/>
        <v>0.11031</v>
      </c>
      <c r="AA112" s="56">
        <f t="shared" si="409"/>
        <v>0.100309</v>
      </c>
      <c r="AB112" s="57">
        <f t="shared" si="17"/>
        <v>0.1002233333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B11:D11"/>
    <mergeCell ref="E11:H11"/>
    <mergeCell ref="I11:L11"/>
    <mergeCell ref="M11:P11"/>
    <mergeCell ref="Q11:T11"/>
    <mergeCell ref="U11:X11"/>
    <mergeCell ref="Y11:AB11"/>
    <mergeCell ref="A1:C1"/>
    <mergeCell ref="F1:G1"/>
    <mergeCell ref="A2:B2"/>
    <mergeCell ref="A3:B3"/>
    <mergeCell ref="A4:A6"/>
    <mergeCell ref="E10:P10"/>
    <mergeCell ref="Q10:AB1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14"/>
    <col customWidth="1" min="3" max="3" width="18.14"/>
    <col customWidth="1" min="4" max="4" width="18.43"/>
    <col customWidth="1" min="5" max="5" width="17.86"/>
    <col customWidth="1" min="6" max="6" width="22.86"/>
    <col customWidth="1" min="7" max="7" width="31.71"/>
    <col customWidth="1" min="8" max="8" width="10.86"/>
    <col customWidth="1" min="9" max="9" width="9.71"/>
    <col customWidth="1" min="10" max="11" width="10.29"/>
    <col customWidth="1" min="12" max="12" width="8.71"/>
    <col customWidth="1" min="13" max="13" width="11.86"/>
    <col customWidth="1" min="14" max="14" width="10.71"/>
    <col customWidth="1" min="15" max="15" width="9.71"/>
    <col customWidth="1" min="16" max="23" width="8.71"/>
    <col customWidth="1" min="24" max="27" width="9.71"/>
    <col customWidth="1" min="28" max="35" width="8.71"/>
  </cols>
  <sheetData>
    <row r="1" ht="14.25" customHeight="1">
      <c r="A1" s="90" t="s">
        <v>29</v>
      </c>
      <c r="E1" s="91"/>
      <c r="F1" s="91"/>
      <c r="G1" s="91"/>
      <c r="H1" s="1" t="s">
        <v>0</v>
      </c>
      <c r="I1" s="2"/>
      <c r="J1" s="3"/>
      <c r="M1" s="4" t="s">
        <v>1</v>
      </c>
      <c r="N1" s="3"/>
    </row>
    <row r="2" ht="14.25" customHeight="1">
      <c r="A2" s="92" t="s">
        <v>44</v>
      </c>
      <c r="B2" s="25"/>
      <c r="C2" s="25"/>
      <c r="D2" s="26"/>
      <c r="E2" s="93"/>
      <c r="F2" s="93"/>
      <c r="G2" s="93"/>
      <c r="H2" s="5" t="s">
        <v>2</v>
      </c>
      <c r="I2" s="3"/>
      <c r="J2" s="6">
        <v>30000.0</v>
      </c>
      <c r="M2" s="7" t="s">
        <v>3</v>
      </c>
      <c r="N2" s="8">
        <f>SUM(X112:Z112)</f>
        <v>3000000</v>
      </c>
      <c r="Q2" s="9"/>
      <c r="R2" s="9"/>
      <c r="S2" s="9"/>
    </row>
    <row r="3" ht="14.25" customHeight="1">
      <c r="A3" s="64"/>
      <c r="D3" s="65"/>
      <c r="E3" s="93"/>
      <c r="F3" s="93"/>
      <c r="G3" s="93"/>
      <c r="H3" s="5" t="s">
        <v>4</v>
      </c>
      <c r="I3" s="3"/>
      <c r="J3" s="6">
        <v>3.0</v>
      </c>
      <c r="M3" s="7" t="s">
        <v>5</v>
      </c>
      <c r="N3" s="8">
        <f>SUM(AB112:AD112)</f>
        <v>297114</v>
      </c>
    </row>
    <row r="4" ht="14.25" customHeight="1">
      <c r="A4" s="64"/>
      <c r="D4" s="65"/>
      <c r="E4" s="94"/>
      <c r="F4" s="94"/>
      <c r="G4" s="94"/>
      <c r="H4" s="10" t="s">
        <v>6</v>
      </c>
      <c r="I4" s="11" t="s">
        <v>7</v>
      </c>
      <c r="J4" s="12">
        <v>0.09</v>
      </c>
      <c r="M4" s="7" t="s">
        <v>8</v>
      </c>
      <c r="N4" s="13">
        <f>N3/N2</f>
        <v>0.099038</v>
      </c>
      <c r="Q4" s="9"/>
      <c r="R4" s="9"/>
      <c r="S4" s="9"/>
    </row>
    <row r="5" ht="14.25" customHeight="1">
      <c r="A5" s="67"/>
      <c r="B5" s="68"/>
      <c r="C5" s="68"/>
      <c r="D5" s="69"/>
      <c r="E5" s="94"/>
      <c r="F5" s="94"/>
      <c r="G5" s="94"/>
      <c r="H5" s="14"/>
      <c r="I5" s="6" t="s">
        <v>9</v>
      </c>
      <c r="J5" s="15">
        <v>0.11</v>
      </c>
    </row>
    <row r="6" ht="14.25" customHeight="1">
      <c r="A6" s="94"/>
      <c r="B6" s="94"/>
      <c r="C6" s="94"/>
      <c r="D6" s="94"/>
      <c r="E6" s="94"/>
      <c r="F6" s="94"/>
      <c r="G6" s="94"/>
      <c r="H6" s="16"/>
      <c r="I6" s="17" t="s">
        <v>10</v>
      </c>
      <c r="J6" s="18">
        <v>0.1</v>
      </c>
    </row>
    <row r="7" ht="14.25" customHeight="1">
      <c r="A7" s="93"/>
      <c r="B7" s="93"/>
      <c r="C7" s="93"/>
      <c r="D7" s="93"/>
      <c r="E7" s="93"/>
      <c r="F7" s="93"/>
      <c r="G7" s="93"/>
      <c r="H7" s="19" t="s">
        <v>11</v>
      </c>
      <c r="I7" s="20"/>
      <c r="J7" s="20"/>
    </row>
    <row r="8" ht="14.25" customHeight="1">
      <c r="A8" s="93"/>
      <c r="B8" s="93"/>
      <c r="C8" s="96" t="s">
        <v>31</v>
      </c>
      <c r="G8" s="93"/>
      <c r="H8" s="19" t="s">
        <v>12</v>
      </c>
      <c r="I8" s="95">
        <v>0.25</v>
      </c>
      <c r="J8" s="20"/>
    </row>
    <row r="9" ht="14.25" customHeight="1"/>
    <row r="10" ht="14.25" customHeight="1">
      <c r="A10" s="9"/>
      <c r="B10" s="9"/>
      <c r="C10" s="9"/>
      <c r="D10" s="9"/>
      <c r="E10" s="9"/>
      <c r="F10" s="9"/>
      <c r="G10" s="9"/>
      <c r="H10" s="9"/>
      <c r="K10" s="9"/>
      <c r="L10" s="21" t="s">
        <v>13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 t="s">
        <v>14</v>
      </c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3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24" t="s">
        <v>15</v>
      </c>
      <c r="J11" s="25"/>
      <c r="K11" s="26"/>
      <c r="L11" s="21" t="s">
        <v>16</v>
      </c>
      <c r="M11" s="22"/>
      <c r="N11" s="22"/>
      <c r="O11" s="23"/>
      <c r="P11" s="21" t="s">
        <v>5</v>
      </c>
      <c r="Q11" s="22"/>
      <c r="R11" s="22"/>
      <c r="S11" s="22"/>
      <c r="T11" s="21" t="s">
        <v>17</v>
      </c>
      <c r="U11" s="22"/>
      <c r="V11" s="22"/>
      <c r="W11" s="23"/>
      <c r="X11" s="21" t="s">
        <v>16</v>
      </c>
      <c r="Y11" s="22"/>
      <c r="Z11" s="22"/>
      <c r="AA11" s="23"/>
      <c r="AB11" s="21" t="s">
        <v>5</v>
      </c>
      <c r="AC11" s="22"/>
      <c r="AD11" s="22"/>
      <c r="AE11" s="22"/>
      <c r="AF11" s="21" t="s">
        <v>17</v>
      </c>
      <c r="AG11" s="22"/>
      <c r="AH11" s="22"/>
      <c r="AI11" s="23"/>
    </row>
    <row r="12" ht="14.25" customHeight="1">
      <c r="A12" s="107" t="s">
        <v>32</v>
      </c>
      <c r="B12" s="22"/>
      <c r="C12" s="23"/>
      <c r="D12" s="107" t="s">
        <v>33</v>
      </c>
      <c r="E12" s="22"/>
      <c r="F12" s="23"/>
      <c r="G12" s="108"/>
      <c r="H12" s="109" t="s">
        <v>18</v>
      </c>
      <c r="I12" s="110" t="s">
        <v>7</v>
      </c>
      <c r="J12" s="27" t="s">
        <v>9</v>
      </c>
      <c r="K12" s="28" t="s">
        <v>10</v>
      </c>
      <c r="L12" s="21" t="s">
        <v>7</v>
      </c>
      <c r="M12" s="27" t="s">
        <v>9</v>
      </c>
      <c r="N12" s="27" t="s">
        <v>10</v>
      </c>
      <c r="O12" s="28" t="s">
        <v>19</v>
      </c>
      <c r="P12" s="21" t="s">
        <v>7</v>
      </c>
      <c r="Q12" s="27" t="s">
        <v>9</v>
      </c>
      <c r="R12" s="27" t="s">
        <v>10</v>
      </c>
      <c r="S12" s="28" t="s">
        <v>19</v>
      </c>
      <c r="T12" s="21" t="s">
        <v>7</v>
      </c>
      <c r="U12" s="27" t="s">
        <v>9</v>
      </c>
      <c r="V12" s="27" t="s">
        <v>10</v>
      </c>
      <c r="W12" s="28" t="s">
        <v>19</v>
      </c>
      <c r="X12" s="21" t="s">
        <v>7</v>
      </c>
      <c r="Y12" s="27" t="s">
        <v>9</v>
      </c>
      <c r="Z12" s="27" t="s">
        <v>10</v>
      </c>
      <c r="AA12" s="28" t="s">
        <v>19</v>
      </c>
      <c r="AB12" s="21" t="s">
        <v>7</v>
      </c>
      <c r="AC12" s="27" t="s">
        <v>9</v>
      </c>
      <c r="AD12" s="27" t="s">
        <v>10</v>
      </c>
      <c r="AE12" s="28" t="s">
        <v>19</v>
      </c>
      <c r="AF12" s="27" t="s">
        <v>7</v>
      </c>
      <c r="AG12" s="27" t="s">
        <v>9</v>
      </c>
      <c r="AH12" s="27" t="s">
        <v>10</v>
      </c>
      <c r="AI12" s="28" t="s">
        <v>19</v>
      </c>
    </row>
    <row r="13" ht="14.25" customHeight="1">
      <c r="A13" s="111" t="s">
        <v>7</v>
      </c>
      <c r="B13" s="112" t="s">
        <v>9</v>
      </c>
      <c r="C13" s="113" t="s">
        <v>10</v>
      </c>
      <c r="D13" s="112" t="s">
        <v>7</v>
      </c>
      <c r="E13" s="112" t="s">
        <v>9</v>
      </c>
      <c r="F13" s="113" t="s">
        <v>10</v>
      </c>
      <c r="G13" s="90" t="s">
        <v>34</v>
      </c>
      <c r="H13" s="114">
        <v>1.0</v>
      </c>
      <c r="I13" s="115">
        <v>0.7019803129346603</v>
      </c>
      <c r="J13" s="30">
        <v>0.7570540171529068</v>
      </c>
      <c r="K13" s="31">
        <v>0.5817869358502132</v>
      </c>
      <c r="L13" s="32">
        <f>$J$2/$J$3</f>
        <v>10000</v>
      </c>
      <c r="M13" s="33">
        <v>10000.0</v>
      </c>
      <c r="N13" s="33">
        <v>10000.0</v>
      </c>
      <c r="O13" s="34">
        <f t="shared" ref="O13:O112" si="5">SUM(L13:N13)</f>
        <v>30000</v>
      </c>
      <c r="P13" s="32">
        <f t="shared" ref="P13:P112" si="6">IFERROR(_xlfn.BINOM.INV(L13,$J$4,I13),0)</f>
        <v>915</v>
      </c>
      <c r="Q13" s="33">
        <f t="shared" ref="Q13:Q112" si="7">IFERROR(_xlfn.BINOM.INV(M13,$J$5,J13),0)</f>
        <v>1122</v>
      </c>
      <c r="R13" s="33">
        <f t="shared" ref="R13:R112" si="8">IFERROR(_xlfn.BINOM.INV(N13,$J$6,K13),0)</f>
        <v>1006</v>
      </c>
      <c r="S13" s="34">
        <f t="shared" ref="S13:S112" si="9">SUM(P13:R13)</f>
        <v>3043</v>
      </c>
      <c r="T13" s="35">
        <f t="shared" ref="T13:V13" si="1">IF(L13=0,"",P13/L13)</f>
        <v>0.0915</v>
      </c>
      <c r="U13" s="36">
        <f t="shared" si="1"/>
        <v>0.1122</v>
      </c>
      <c r="V13" s="36">
        <f t="shared" si="1"/>
        <v>0.1006</v>
      </c>
      <c r="W13" s="37">
        <f t="shared" ref="W13:W112" si="11">S13/O13</f>
        <v>0.1014333333</v>
      </c>
      <c r="X13" s="32">
        <f t="shared" ref="X13:Z13" si="2">SUM(L$13:L13)</f>
        <v>10000</v>
      </c>
      <c r="Y13" s="33">
        <f t="shared" si="2"/>
        <v>10000</v>
      </c>
      <c r="Z13" s="33">
        <f t="shared" si="2"/>
        <v>10000</v>
      </c>
      <c r="AA13" s="34">
        <f t="shared" ref="AA13:AA112" si="13">SUM(X13:Z13)</f>
        <v>30000</v>
      </c>
      <c r="AB13" s="32">
        <f t="shared" ref="AB13:AD13" si="3">SUM(P$13:P13)</f>
        <v>915</v>
      </c>
      <c r="AC13" s="33">
        <f t="shared" si="3"/>
        <v>1122</v>
      </c>
      <c r="AD13" s="33">
        <f t="shared" si="3"/>
        <v>1006</v>
      </c>
      <c r="AE13" s="34">
        <f t="shared" ref="AE13:AE112" si="15">SUM(AB13:AD13)</f>
        <v>3043</v>
      </c>
      <c r="AF13" s="36">
        <f t="shared" ref="AF13:AH13" si="4">IF(X13=0,"",AB13/X13)</f>
        <v>0.0915</v>
      </c>
      <c r="AG13" s="36">
        <f t="shared" si="4"/>
        <v>0.1122</v>
      </c>
      <c r="AH13" s="36">
        <f t="shared" si="4"/>
        <v>0.1006</v>
      </c>
      <c r="AI13" s="37">
        <f t="shared" ref="AI13:AI112" si="17">AE13/AA13</f>
        <v>0.1014333333</v>
      </c>
    </row>
    <row r="14" ht="14.25" customHeight="1">
      <c r="A14" s="38">
        <f t="shared" ref="A14:A112" si="18">EXP(AF13/$I$8) / (EXP(AF13/$I$8) + EXP(AG13/$I$8) + EXP(AH13/$I$8))</f>
        <v>0.3201644248</v>
      </c>
      <c r="B14" s="9">
        <f t="shared" ref="B14:B112" si="19">EXP(AG13/$I$8) / (EXP(AF13/$I$8) + EXP(AG13/$I$8) + EXP(AH13/$I$8))</f>
        <v>0.3478024657</v>
      </c>
      <c r="C14" s="102">
        <f t="shared" ref="C14:C112" si="20">EXP(AH13/$I$8) / (EXP(AF13/$I$8) + EXP(AG13/$I$8) + EXP(AH13/$I$8))</f>
        <v>0.3320331095</v>
      </c>
      <c r="D14" s="9">
        <f t="shared" ref="D14:D112" si="21">A14</f>
        <v>0.3201644248</v>
      </c>
      <c r="E14" s="9">
        <f t="shared" ref="E14:E112" si="22">SUM(A14:B14)</f>
        <v>0.6679668905</v>
      </c>
      <c r="F14" s="102">
        <f t="shared" ref="F14:F112" si="23">SUM(A14:C14)</f>
        <v>1</v>
      </c>
      <c r="G14" s="9" t="str">
        <f t="shared" ref="G14:G112" si="24">IF(I14&lt;D14, "A", IF(I14&lt;E14, "B", "C"))</f>
        <v>A</v>
      </c>
      <c r="H14" s="38">
        <v>2.0</v>
      </c>
      <c r="I14" s="116">
        <v>0.24700336545827017</v>
      </c>
      <c r="J14" s="40">
        <v>0.9130203135069771</v>
      </c>
      <c r="K14" s="41">
        <v>0.6162584125029098</v>
      </c>
      <c r="L14" s="42">
        <f t="shared" ref="L14:L112" si="25">IF($G14=$L$12, 30000, 0)</f>
        <v>30000</v>
      </c>
      <c r="M14" s="43">
        <f t="shared" ref="M14:M112" si="26">IF($G14=$M$12, 30000, 0)</f>
        <v>0</v>
      </c>
      <c r="N14" s="43">
        <f t="shared" ref="N14:N112" si="27">IF($G14=$N$12, 30000, 0)</f>
        <v>0</v>
      </c>
      <c r="O14" s="44">
        <f t="shared" si="5"/>
        <v>30000</v>
      </c>
      <c r="P14" s="42">
        <f t="shared" si="6"/>
        <v>2666</v>
      </c>
      <c r="Q14" s="43">
        <f t="shared" si="7"/>
        <v>0</v>
      </c>
      <c r="R14" s="43">
        <f t="shared" si="8"/>
        <v>0</v>
      </c>
      <c r="S14" s="44">
        <f t="shared" si="9"/>
        <v>2666</v>
      </c>
      <c r="T14" s="45">
        <f t="shared" ref="T14:V14" si="10">IF(L14=0,"",P14/L14)</f>
        <v>0.08886666667</v>
      </c>
      <c r="U14" s="46" t="str">
        <f t="shared" si="10"/>
        <v/>
      </c>
      <c r="V14" s="46" t="str">
        <f t="shared" si="10"/>
        <v/>
      </c>
      <c r="W14" s="47">
        <f t="shared" si="11"/>
        <v>0.08886666667</v>
      </c>
      <c r="X14" s="42">
        <f t="shared" ref="X14:Z14" si="12">SUM(L$13:L14)</f>
        <v>40000</v>
      </c>
      <c r="Y14" s="43">
        <f t="shared" si="12"/>
        <v>10000</v>
      </c>
      <c r="Z14" s="43">
        <f t="shared" si="12"/>
        <v>10000</v>
      </c>
      <c r="AA14" s="44">
        <f t="shared" si="13"/>
        <v>60000</v>
      </c>
      <c r="AB14" s="42">
        <f t="shared" ref="AB14:AD14" si="14">SUM(P$13:P14)</f>
        <v>3581</v>
      </c>
      <c r="AC14" s="43">
        <f t="shared" si="14"/>
        <v>1122</v>
      </c>
      <c r="AD14" s="43">
        <f t="shared" si="14"/>
        <v>1006</v>
      </c>
      <c r="AE14" s="44">
        <f t="shared" si="15"/>
        <v>5709</v>
      </c>
      <c r="AF14" s="46">
        <f t="shared" ref="AF14:AH14" si="16">IF(X14=0,"",AB14/X14)</f>
        <v>0.089525</v>
      </c>
      <c r="AG14" s="46">
        <f t="shared" si="16"/>
        <v>0.1122</v>
      </c>
      <c r="AH14" s="46">
        <f t="shared" si="16"/>
        <v>0.1006</v>
      </c>
      <c r="AI14" s="47">
        <f t="shared" si="17"/>
        <v>0.09515</v>
      </c>
    </row>
    <row r="15" ht="14.25" customHeight="1">
      <c r="A15" s="38">
        <f t="shared" si="18"/>
        <v>0.3184473657</v>
      </c>
      <c r="B15" s="9">
        <f t="shared" si="19"/>
        <v>0.3486809095</v>
      </c>
      <c r="C15" s="102">
        <f t="shared" si="20"/>
        <v>0.3328717247</v>
      </c>
      <c r="D15" s="9">
        <f t="shared" si="21"/>
        <v>0.3184473657</v>
      </c>
      <c r="E15" s="9">
        <f t="shared" si="22"/>
        <v>0.6671282753</v>
      </c>
      <c r="F15" s="102">
        <f t="shared" si="23"/>
        <v>1</v>
      </c>
      <c r="G15" s="9" t="str">
        <f t="shared" si="24"/>
        <v>C</v>
      </c>
      <c r="H15" s="38">
        <v>3.0</v>
      </c>
      <c r="I15" s="116">
        <v>0.7740378682709331</v>
      </c>
      <c r="J15" s="40">
        <v>0.8839582938075233</v>
      </c>
      <c r="K15" s="41">
        <v>0.9991347005274185</v>
      </c>
      <c r="L15" s="42">
        <f t="shared" si="25"/>
        <v>0</v>
      </c>
      <c r="M15" s="43">
        <f t="shared" si="26"/>
        <v>0</v>
      </c>
      <c r="N15" s="43">
        <f t="shared" si="27"/>
        <v>30000</v>
      </c>
      <c r="O15" s="44">
        <f t="shared" si="5"/>
        <v>30000</v>
      </c>
      <c r="P15" s="42">
        <f t="shared" si="6"/>
        <v>0</v>
      </c>
      <c r="Q15" s="43">
        <f t="shared" si="7"/>
        <v>0</v>
      </c>
      <c r="R15" s="43">
        <f t="shared" si="8"/>
        <v>3164</v>
      </c>
      <c r="S15" s="44">
        <f t="shared" si="9"/>
        <v>3164</v>
      </c>
      <c r="T15" s="45" t="str">
        <f t="shared" ref="T15:V15" si="28">IF(L15=0,"",P15/L15)</f>
        <v/>
      </c>
      <c r="U15" s="46" t="str">
        <f t="shared" si="28"/>
        <v/>
      </c>
      <c r="V15" s="46">
        <f t="shared" si="28"/>
        <v>0.1054666667</v>
      </c>
      <c r="W15" s="47">
        <f t="shared" si="11"/>
        <v>0.1054666667</v>
      </c>
      <c r="X15" s="42">
        <f t="shared" ref="X15:Z15" si="29">SUM(L$13:L15)</f>
        <v>40000</v>
      </c>
      <c r="Y15" s="43">
        <f t="shared" si="29"/>
        <v>10000</v>
      </c>
      <c r="Z15" s="43">
        <f t="shared" si="29"/>
        <v>40000</v>
      </c>
      <c r="AA15" s="44">
        <f t="shared" si="13"/>
        <v>90000</v>
      </c>
      <c r="AB15" s="42">
        <f t="shared" ref="AB15:AD15" si="30">SUM(P$13:P15)</f>
        <v>3581</v>
      </c>
      <c r="AC15" s="43">
        <f t="shared" si="30"/>
        <v>1122</v>
      </c>
      <c r="AD15" s="43">
        <f t="shared" si="30"/>
        <v>4170</v>
      </c>
      <c r="AE15" s="44">
        <f t="shared" si="15"/>
        <v>8873</v>
      </c>
      <c r="AF15" s="46">
        <f t="shared" ref="AF15:AH15" si="31">IF(X15=0,"",AB15/X15)</f>
        <v>0.089525</v>
      </c>
      <c r="AG15" s="46">
        <f t="shared" si="31"/>
        <v>0.1122</v>
      </c>
      <c r="AH15" s="46">
        <f t="shared" si="31"/>
        <v>0.10425</v>
      </c>
      <c r="AI15" s="47">
        <f t="shared" si="17"/>
        <v>0.09858888889</v>
      </c>
    </row>
    <row r="16" ht="14.25" customHeight="1">
      <c r="A16" s="38">
        <f t="shared" si="18"/>
        <v>0.3168959768</v>
      </c>
      <c r="B16" s="9">
        <f t="shared" si="19"/>
        <v>0.346982231</v>
      </c>
      <c r="C16" s="102">
        <f t="shared" si="20"/>
        <v>0.3361217922</v>
      </c>
      <c r="D16" s="9">
        <f t="shared" si="21"/>
        <v>0.3168959768</v>
      </c>
      <c r="E16" s="9">
        <f t="shared" si="22"/>
        <v>0.6638782078</v>
      </c>
      <c r="F16" s="102">
        <f t="shared" si="23"/>
        <v>1</v>
      </c>
      <c r="G16" s="9" t="str">
        <f t="shared" si="24"/>
        <v>B</v>
      </c>
      <c r="H16" s="38">
        <v>4.0</v>
      </c>
      <c r="I16" s="116">
        <v>0.448376279390037</v>
      </c>
      <c r="J16" s="40">
        <v>0.7657470200198502</v>
      </c>
      <c r="K16" s="41">
        <v>0.9254788520271323</v>
      </c>
      <c r="L16" s="42">
        <f t="shared" si="25"/>
        <v>0</v>
      </c>
      <c r="M16" s="43">
        <f t="shared" si="26"/>
        <v>30000</v>
      </c>
      <c r="N16" s="43">
        <f t="shared" si="27"/>
        <v>0</v>
      </c>
      <c r="O16" s="44">
        <f t="shared" si="5"/>
        <v>30000</v>
      </c>
      <c r="P16" s="42">
        <f t="shared" si="6"/>
        <v>0</v>
      </c>
      <c r="Q16" s="43">
        <f t="shared" si="7"/>
        <v>3339</v>
      </c>
      <c r="R16" s="43">
        <f t="shared" si="8"/>
        <v>0</v>
      </c>
      <c r="S16" s="44">
        <f t="shared" si="9"/>
        <v>3339</v>
      </c>
      <c r="T16" s="45" t="str">
        <f t="shared" ref="T16:V16" si="32">IF(L16=0,"",P16/L16)</f>
        <v/>
      </c>
      <c r="U16" s="46">
        <f t="shared" si="32"/>
        <v>0.1113</v>
      </c>
      <c r="V16" s="46" t="str">
        <f t="shared" si="32"/>
        <v/>
      </c>
      <c r="W16" s="47">
        <f t="shared" si="11"/>
        <v>0.1113</v>
      </c>
      <c r="X16" s="42">
        <f t="shared" ref="X16:Z16" si="33">SUM(L$13:L16)</f>
        <v>40000</v>
      </c>
      <c r="Y16" s="43">
        <f t="shared" si="33"/>
        <v>40000</v>
      </c>
      <c r="Z16" s="43">
        <f t="shared" si="33"/>
        <v>40000</v>
      </c>
      <c r="AA16" s="44">
        <f t="shared" si="13"/>
        <v>120000</v>
      </c>
      <c r="AB16" s="42">
        <f t="shared" ref="AB16:AD16" si="34">SUM(P$13:P16)</f>
        <v>3581</v>
      </c>
      <c r="AC16" s="43">
        <f t="shared" si="34"/>
        <v>4461</v>
      </c>
      <c r="AD16" s="43">
        <f t="shared" si="34"/>
        <v>4170</v>
      </c>
      <c r="AE16" s="44">
        <f t="shared" si="15"/>
        <v>12212</v>
      </c>
      <c r="AF16" s="46">
        <f t="shared" ref="AF16:AH16" si="35">IF(X16=0,"",AB16/X16)</f>
        <v>0.089525</v>
      </c>
      <c r="AG16" s="46">
        <f t="shared" si="35"/>
        <v>0.111525</v>
      </c>
      <c r="AH16" s="46">
        <f t="shared" si="35"/>
        <v>0.10425</v>
      </c>
      <c r="AI16" s="47">
        <f t="shared" si="17"/>
        <v>0.1017666667</v>
      </c>
    </row>
    <row r="17" ht="14.25" customHeight="1">
      <c r="A17" s="38">
        <f t="shared" si="18"/>
        <v>0.3171927386</v>
      </c>
      <c r="B17" s="9">
        <f t="shared" si="19"/>
        <v>0.346370703</v>
      </c>
      <c r="C17" s="102">
        <f t="shared" si="20"/>
        <v>0.3364365584</v>
      </c>
      <c r="D17" s="9">
        <f t="shared" si="21"/>
        <v>0.3171927386</v>
      </c>
      <c r="E17" s="9">
        <f t="shared" si="22"/>
        <v>0.6635634416</v>
      </c>
      <c r="F17" s="102">
        <f t="shared" si="23"/>
        <v>1</v>
      </c>
      <c r="G17" s="9" t="str">
        <f t="shared" si="24"/>
        <v>B</v>
      </c>
      <c r="H17" s="38">
        <v>5.0</v>
      </c>
      <c r="I17" s="116">
        <v>0.40610408831632827</v>
      </c>
      <c r="J17" s="40">
        <v>0.6006186994336741</v>
      </c>
      <c r="K17" s="41">
        <v>0.9193537546524633</v>
      </c>
      <c r="L17" s="42">
        <f t="shared" si="25"/>
        <v>0</v>
      </c>
      <c r="M17" s="43">
        <f t="shared" si="26"/>
        <v>30000</v>
      </c>
      <c r="N17" s="43">
        <f t="shared" si="27"/>
        <v>0</v>
      </c>
      <c r="O17" s="44">
        <f t="shared" si="5"/>
        <v>30000</v>
      </c>
      <c r="P17" s="42">
        <f t="shared" si="6"/>
        <v>0</v>
      </c>
      <c r="Q17" s="43">
        <f t="shared" si="7"/>
        <v>3314</v>
      </c>
      <c r="R17" s="43">
        <f t="shared" si="8"/>
        <v>0</v>
      </c>
      <c r="S17" s="44">
        <f t="shared" si="9"/>
        <v>3314</v>
      </c>
      <c r="T17" s="45" t="str">
        <f t="shared" ref="T17:V17" si="36">IF(L17=0,"",P17/L17)</f>
        <v/>
      </c>
      <c r="U17" s="46">
        <f t="shared" si="36"/>
        <v>0.1104666667</v>
      </c>
      <c r="V17" s="46" t="str">
        <f t="shared" si="36"/>
        <v/>
      </c>
      <c r="W17" s="47">
        <f t="shared" si="11"/>
        <v>0.1104666667</v>
      </c>
      <c r="X17" s="42">
        <f t="shared" ref="X17:Z17" si="37">SUM(L$13:L17)</f>
        <v>40000</v>
      </c>
      <c r="Y17" s="43">
        <f t="shared" si="37"/>
        <v>70000</v>
      </c>
      <c r="Z17" s="43">
        <f t="shared" si="37"/>
        <v>40000</v>
      </c>
      <c r="AA17" s="44">
        <f t="shared" si="13"/>
        <v>150000</v>
      </c>
      <c r="AB17" s="42">
        <f t="shared" ref="AB17:AD17" si="38">SUM(P$13:P17)</f>
        <v>3581</v>
      </c>
      <c r="AC17" s="43">
        <f t="shared" si="38"/>
        <v>7775</v>
      </c>
      <c r="AD17" s="43">
        <f t="shared" si="38"/>
        <v>4170</v>
      </c>
      <c r="AE17" s="44">
        <f t="shared" si="15"/>
        <v>15526</v>
      </c>
      <c r="AF17" s="46">
        <f t="shared" ref="AF17:AH17" si="39">IF(X17=0,"",AB17/X17)</f>
        <v>0.089525</v>
      </c>
      <c r="AG17" s="46">
        <f t="shared" si="39"/>
        <v>0.1110714286</v>
      </c>
      <c r="AH17" s="46">
        <f t="shared" si="39"/>
        <v>0.10425</v>
      </c>
      <c r="AI17" s="47">
        <f t="shared" si="17"/>
        <v>0.1035066667</v>
      </c>
    </row>
    <row r="18" ht="14.25" customHeight="1">
      <c r="A18" s="38">
        <f t="shared" si="18"/>
        <v>0.3173920119</v>
      </c>
      <c r="B18" s="9">
        <f t="shared" si="19"/>
        <v>0.3459600668</v>
      </c>
      <c r="C18" s="102">
        <f t="shared" si="20"/>
        <v>0.3366479213</v>
      </c>
      <c r="D18" s="9">
        <f t="shared" si="21"/>
        <v>0.3173920119</v>
      </c>
      <c r="E18" s="9">
        <f t="shared" si="22"/>
        <v>0.6633520787</v>
      </c>
      <c r="F18" s="102">
        <f t="shared" si="23"/>
        <v>1</v>
      </c>
      <c r="G18" s="9" t="str">
        <f t="shared" si="24"/>
        <v>C</v>
      </c>
      <c r="H18" s="38">
        <v>6.0</v>
      </c>
      <c r="I18" s="116">
        <v>0.765112724032437</v>
      </c>
      <c r="J18" s="40">
        <v>0.04627406316674021</v>
      </c>
      <c r="K18" s="41">
        <v>0.44652866677791125</v>
      </c>
      <c r="L18" s="42">
        <f t="shared" si="25"/>
        <v>0</v>
      </c>
      <c r="M18" s="43">
        <f t="shared" si="26"/>
        <v>0</v>
      </c>
      <c r="N18" s="43">
        <f t="shared" si="27"/>
        <v>30000</v>
      </c>
      <c r="O18" s="44">
        <f t="shared" si="5"/>
        <v>30000</v>
      </c>
      <c r="P18" s="42">
        <f t="shared" si="6"/>
        <v>0</v>
      </c>
      <c r="Q18" s="43">
        <f t="shared" si="7"/>
        <v>0</v>
      </c>
      <c r="R18" s="43">
        <f t="shared" si="8"/>
        <v>2993</v>
      </c>
      <c r="S18" s="44">
        <f t="shared" si="9"/>
        <v>2993</v>
      </c>
      <c r="T18" s="45" t="str">
        <f t="shared" ref="T18:V18" si="40">IF(L18=0,"",P18/L18)</f>
        <v/>
      </c>
      <c r="U18" s="46" t="str">
        <f t="shared" si="40"/>
        <v/>
      </c>
      <c r="V18" s="46">
        <f t="shared" si="40"/>
        <v>0.09976666667</v>
      </c>
      <c r="W18" s="47">
        <f t="shared" si="11"/>
        <v>0.09976666667</v>
      </c>
      <c r="X18" s="42">
        <f t="shared" ref="X18:Z18" si="41">SUM(L$13:L18)</f>
        <v>40000</v>
      </c>
      <c r="Y18" s="43">
        <f t="shared" si="41"/>
        <v>70000</v>
      </c>
      <c r="Z18" s="43">
        <f t="shared" si="41"/>
        <v>70000</v>
      </c>
      <c r="AA18" s="44">
        <f t="shared" si="13"/>
        <v>180000</v>
      </c>
      <c r="AB18" s="42">
        <f t="shared" ref="AB18:AD18" si="42">SUM(P$13:P18)</f>
        <v>3581</v>
      </c>
      <c r="AC18" s="43">
        <f t="shared" si="42"/>
        <v>7775</v>
      </c>
      <c r="AD18" s="43">
        <f t="shared" si="42"/>
        <v>7163</v>
      </c>
      <c r="AE18" s="44">
        <f t="shared" si="15"/>
        <v>18519</v>
      </c>
      <c r="AF18" s="46">
        <f t="shared" ref="AF18:AH18" si="43">IF(X18=0,"",AB18/X18)</f>
        <v>0.089525</v>
      </c>
      <c r="AG18" s="46">
        <f t="shared" si="43"/>
        <v>0.1110714286</v>
      </c>
      <c r="AH18" s="46">
        <f t="shared" si="43"/>
        <v>0.1023285714</v>
      </c>
      <c r="AI18" s="47">
        <f t="shared" si="17"/>
        <v>0.1028833333</v>
      </c>
    </row>
    <row r="19" ht="14.25" customHeight="1">
      <c r="A19" s="38">
        <f t="shared" si="18"/>
        <v>0.3182121918</v>
      </c>
      <c r="B19" s="9">
        <f t="shared" si="19"/>
        <v>0.3468540701</v>
      </c>
      <c r="C19" s="102">
        <f t="shared" si="20"/>
        <v>0.3349337381</v>
      </c>
      <c r="D19" s="9">
        <f t="shared" si="21"/>
        <v>0.3182121918</v>
      </c>
      <c r="E19" s="9">
        <f t="shared" si="22"/>
        <v>0.6650662619</v>
      </c>
      <c r="F19" s="102">
        <f t="shared" si="23"/>
        <v>1</v>
      </c>
      <c r="G19" s="9" t="str">
        <f t="shared" si="24"/>
        <v>A</v>
      </c>
      <c r="H19" s="38">
        <v>7.0</v>
      </c>
      <c r="I19" s="116">
        <v>0.13110042869977856</v>
      </c>
      <c r="J19" s="40">
        <v>0.05393297911655692</v>
      </c>
      <c r="K19" s="41">
        <v>0.4207022188320675</v>
      </c>
      <c r="L19" s="42">
        <f t="shared" si="25"/>
        <v>30000</v>
      </c>
      <c r="M19" s="43">
        <f t="shared" si="26"/>
        <v>0</v>
      </c>
      <c r="N19" s="43">
        <f t="shared" si="27"/>
        <v>0</v>
      </c>
      <c r="O19" s="44">
        <f t="shared" si="5"/>
        <v>30000</v>
      </c>
      <c r="P19" s="42">
        <f t="shared" si="6"/>
        <v>2644</v>
      </c>
      <c r="Q19" s="43">
        <f t="shared" si="7"/>
        <v>0</v>
      </c>
      <c r="R19" s="43">
        <f t="shared" si="8"/>
        <v>0</v>
      </c>
      <c r="S19" s="44">
        <f t="shared" si="9"/>
        <v>2644</v>
      </c>
      <c r="T19" s="45">
        <f t="shared" ref="T19:V19" si="44">IF(L19=0,"",P19/L19)</f>
        <v>0.08813333333</v>
      </c>
      <c r="U19" s="46" t="str">
        <f t="shared" si="44"/>
        <v/>
      </c>
      <c r="V19" s="46" t="str">
        <f t="shared" si="44"/>
        <v/>
      </c>
      <c r="W19" s="47">
        <f t="shared" si="11"/>
        <v>0.08813333333</v>
      </c>
      <c r="X19" s="42">
        <f t="shared" ref="X19:Z19" si="45">SUM(L$13:L19)</f>
        <v>70000</v>
      </c>
      <c r="Y19" s="43">
        <f t="shared" si="45"/>
        <v>70000</v>
      </c>
      <c r="Z19" s="43">
        <f t="shared" si="45"/>
        <v>70000</v>
      </c>
      <c r="AA19" s="44">
        <f t="shared" si="13"/>
        <v>210000</v>
      </c>
      <c r="AB19" s="42">
        <f t="shared" ref="AB19:AD19" si="46">SUM(P$13:P19)</f>
        <v>6225</v>
      </c>
      <c r="AC19" s="43">
        <f t="shared" si="46"/>
        <v>7775</v>
      </c>
      <c r="AD19" s="43">
        <f t="shared" si="46"/>
        <v>7163</v>
      </c>
      <c r="AE19" s="44">
        <f t="shared" si="15"/>
        <v>21163</v>
      </c>
      <c r="AF19" s="46">
        <f t="shared" ref="AF19:AH19" si="47">IF(X19=0,"",AB19/X19)</f>
        <v>0.08892857143</v>
      </c>
      <c r="AG19" s="46">
        <f t="shared" si="47"/>
        <v>0.1110714286</v>
      </c>
      <c r="AH19" s="46">
        <f t="shared" si="47"/>
        <v>0.1023285714</v>
      </c>
      <c r="AI19" s="47">
        <f t="shared" si="17"/>
        <v>0.1007761905</v>
      </c>
    </row>
    <row r="20" ht="14.25" customHeight="1">
      <c r="A20" s="38">
        <f t="shared" si="18"/>
        <v>0.3176948281</v>
      </c>
      <c r="B20" s="9">
        <f t="shared" si="19"/>
        <v>0.3471172747</v>
      </c>
      <c r="C20" s="102">
        <f t="shared" si="20"/>
        <v>0.3351878972</v>
      </c>
      <c r="D20" s="9">
        <f t="shared" si="21"/>
        <v>0.3176948281</v>
      </c>
      <c r="E20" s="9">
        <f t="shared" si="22"/>
        <v>0.6648121028</v>
      </c>
      <c r="F20" s="102">
        <f t="shared" si="23"/>
        <v>1</v>
      </c>
      <c r="G20" s="9" t="str">
        <f t="shared" si="24"/>
        <v>C</v>
      </c>
      <c r="H20" s="38">
        <v>8.0</v>
      </c>
      <c r="I20" s="116">
        <v>0.7426109449814852</v>
      </c>
      <c r="J20" s="40">
        <v>0.8146957155610791</v>
      </c>
      <c r="K20" s="41">
        <v>0.8248298515548289</v>
      </c>
      <c r="L20" s="42">
        <f t="shared" si="25"/>
        <v>0</v>
      </c>
      <c r="M20" s="43">
        <f t="shared" si="26"/>
        <v>0</v>
      </c>
      <c r="N20" s="43">
        <f t="shared" si="27"/>
        <v>30000</v>
      </c>
      <c r="O20" s="44">
        <f t="shared" si="5"/>
        <v>30000</v>
      </c>
      <c r="P20" s="42">
        <f t="shared" si="6"/>
        <v>0</v>
      </c>
      <c r="Q20" s="43">
        <f t="shared" si="7"/>
        <v>0</v>
      </c>
      <c r="R20" s="43">
        <f t="shared" si="8"/>
        <v>3049</v>
      </c>
      <c r="S20" s="44">
        <f t="shared" si="9"/>
        <v>3049</v>
      </c>
      <c r="T20" s="45" t="str">
        <f t="shared" ref="T20:V20" si="48">IF(L20=0,"",P20/L20)</f>
        <v/>
      </c>
      <c r="U20" s="46" t="str">
        <f t="shared" si="48"/>
        <v/>
      </c>
      <c r="V20" s="46">
        <f t="shared" si="48"/>
        <v>0.1016333333</v>
      </c>
      <c r="W20" s="47">
        <f t="shared" si="11"/>
        <v>0.1016333333</v>
      </c>
      <c r="X20" s="42">
        <f t="shared" ref="X20:Z20" si="49">SUM(L$13:L20)</f>
        <v>70000</v>
      </c>
      <c r="Y20" s="43">
        <f t="shared" si="49"/>
        <v>70000</v>
      </c>
      <c r="Z20" s="43">
        <f t="shared" si="49"/>
        <v>100000</v>
      </c>
      <c r="AA20" s="44">
        <f t="shared" si="13"/>
        <v>240000</v>
      </c>
      <c r="AB20" s="42">
        <f t="shared" ref="AB20:AD20" si="50">SUM(P$13:P20)</f>
        <v>6225</v>
      </c>
      <c r="AC20" s="43">
        <f t="shared" si="50"/>
        <v>7775</v>
      </c>
      <c r="AD20" s="43">
        <f t="shared" si="50"/>
        <v>10212</v>
      </c>
      <c r="AE20" s="44">
        <f t="shared" si="15"/>
        <v>24212</v>
      </c>
      <c r="AF20" s="46">
        <f t="shared" ref="AF20:AH20" si="51">IF(X20=0,"",AB20/X20)</f>
        <v>0.08892857143</v>
      </c>
      <c r="AG20" s="46">
        <f t="shared" si="51"/>
        <v>0.1110714286</v>
      </c>
      <c r="AH20" s="46">
        <f t="shared" si="51"/>
        <v>0.10212</v>
      </c>
      <c r="AI20" s="47">
        <f t="shared" si="17"/>
        <v>0.1008833333</v>
      </c>
    </row>
    <row r="21" ht="14.25" customHeight="1">
      <c r="A21" s="38">
        <f t="shared" si="18"/>
        <v>0.3177836568</v>
      </c>
      <c r="B21" s="9">
        <f t="shared" si="19"/>
        <v>0.3472143301</v>
      </c>
      <c r="C21" s="102">
        <f t="shared" si="20"/>
        <v>0.3350020131</v>
      </c>
      <c r="D21" s="9">
        <f t="shared" si="21"/>
        <v>0.3177836568</v>
      </c>
      <c r="E21" s="9">
        <f t="shared" si="22"/>
        <v>0.6649979869</v>
      </c>
      <c r="F21" s="102">
        <f t="shared" si="23"/>
        <v>1</v>
      </c>
      <c r="G21" s="9" t="str">
        <f t="shared" si="24"/>
        <v>A</v>
      </c>
      <c r="H21" s="38">
        <v>9.0</v>
      </c>
      <c r="I21" s="116">
        <v>0.1319450765986958</v>
      </c>
      <c r="J21" s="40">
        <v>0.667110626944466</v>
      </c>
      <c r="K21" s="41">
        <v>0.7948361344197441</v>
      </c>
      <c r="L21" s="42">
        <f t="shared" si="25"/>
        <v>30000</v>
      </c>
      <c r="M21" s="43">
        <f t="shared" si="26"/>
        <v>0</v>
      </c>
      <c r="N21" s="43">
        <f t="shared" si="27"/>
        <v>0</v>
      </c>
      <c r="O21" s="44">
        <f t="shared" si="5"/>
        <v>30000</v>
      </c>
      <c r="P21" s="42">
        <f t="shared" si="6"/>
        <v>2645</v>
      </c>
      <c r="Q21" s="43">
        <f t="shared" si="7"/>
        <v>0</v>
      </c>
      <c r="R21" s="43">
        <f t="shared" si="8"/>
        <v>0</v>
      </c>
      <c r="S21" s="44">
        <f t="shared" si="9"/>
        <v>2645</v>
      </c>
      <c r="T21" s="45">
        <f t="shared" ref="T21:V21" si="52">IF(L21=0,"",P21/L21)</f>
        <v>0.08816666667</v>
      </c>
      <c r="U21" s="46" t="str">
        <f t="shared" si="52"/>
        <v/>
      </c>
      <c r="V21" s="46" t="str">
        <f t="shared" si="52"/>
        <v/>
      </c>
      <c r="W21" s="47">
        <f t="shared" si="11"/>
        <v>0.08816666667</v>
      </c>
      <c r="X21" s="42">
        <f t="shared" ref="X21:Z21" si="53">SUM(L$13:L21)</f>
        <v>100000</v>
      </c>
      <c r="Y21" s="43">
        <f t="shared" si="53"/>
        <v>70000</v>
      </c>
      <c r="Z21" s="43">
        <f t="shared" si="53"/>
        <v>100000</v>
      </c>
      <c r="AA21" s="44">
        <f t="shared" si="13"/>
        <v>270000</v>
      </c>
      <c r="AB21" s="42">
        <f t="shared" ref="AB21:AD21" si="54">SUM(P$13:P21)</f>
        <v>8870</v>
      </c>
      <c r="AC21" s="43">
        <f t="shared" si="54"/>
        <v>7775</v>
      </c>
      <c r="AD21" s="43">
        <f t="shared" si="54"/>
        <v>10212</v>
      </c>
      <c r="AE21" s="44">
        <f t="shared" si="15"/>
        <v>26857</v>
      </c>
      <c r="AF21" s="46">
        <f t="shared" ref="AF21:AH21" si="55">IF(X21=0,"",AB21/X21)</f>
        <v>0.0887</v>
      </c>
      <c r="AG21" s="46">
        <f t="shared" si="55"/>
        <v>0.1110714286</v>
      </c>
      <c r="AH21" s="46">
        <f t="shared" si="55"/>
        <v>0.10212</v>
      </c>
      <c r="AI21" s="47">
        <f t="shared" si="17"/>
        <v>0.09947037037</v>
      </c>
    </row>
    <row r="22" ht="14.25" customHeight="1">
      <c r="A22" s="38">
        <f t="shared" si="18"/>
        <v>0.3175854752</v>
      </c>
      <c r="B22" s="9">
        <f t="shared" si="19"/>
        <v>0.3473151947</v>
      </c>
      <c r="C22" s="102">
        <f t="shared" si="20"/>
        <v>0.33509933</v>
      </c>
      <c r="D22" s="9">
        <f t="shared" si="21"/>
        <v>0.3175854752</v>
      </c>
      <c r="E22" s="9">
        <f t="shared" si="22"/>
        <v>0.66490067</v>
      </c>
      <c r="F22" s="102">
        <f t="shared" si="23"/>
        <v>1</v>
      </c>
      <c r="G22" s="9" t="str">
        <f t="shared" si="24"/>
        <v>A</v>
      </c>
      <c r="H22" s="38">
        <v>10.0</v>
      </c>
      <c r="I22" s="116">
        <v>0.22385482421003322</v>
      </c>
      <c r="J22" s="40">
        <v>0.7073743662553169</v>
      </c>
      <c r="K22" s="41">
        <v>0.2369390275151747</v>
      </c>
      <c r="L22" s="42">
        <f t="shared" si="25"/>
        <v>30000</v>
      </c>
      <c r="M22" s="43">
        <f t="shared" si="26"/>
        <v>0</v>
      </c>
      <c r="N22" s="43">
        <f t="shared" si="27"/>
        <v>0</v>
      </c>
      <c r="O22" s="44">
        <f t="shared" si="5"/>
        <v>30000</v>
      </c>
      <c r="P22" s="42">
        <f t="shared" si="6"/>
        <v>2662</v>
      </c>
      <c r="Q22" s="43">
        <f t="shared" si="7"/>
        <v>0</v>
      </c>
      <c r="R22" s="43">
        <f t="shared" si="8"/>
        <v>0</v>
      </c>
      <c r="S22" s="44">
        <f t="shared" si="9"/>
        <v>2662</v>
      </c>
      <c r="T22" s="45">
        <f t="shared" ref="T22:V22" si="56">IF(L22=0,"",P22/L22)</f>
        <v>0.08873333333</v>
      </c>
      <c r="U22" s="46" t="str">
        <f t="shared" si="56"/>
        <v/>
      </c>
      <c r="V22" s="46" t="str">
        <f t="shared" si="56"/>
        <v/>
      </c>
      <c r="W22" s="47">
        <f t="shared" si="11"/>
        <v>0.08873333333</v>
      </c>
      <c r="X22" s="42">
        <f t="shared" ref="X22:Z22" si="57">SUM(L$13:L22)</f>
        <v>130000</v>
      </c>
      <c r="Y22" s="43">
        <f t="shared" si="57"/>
        <v>70000</v>
      </c>
      <c r="Z22" s="43">
        <f t="shared" si="57"/>
        <v>100000</v>
      </c>
      <c r="AA22" s="44">
        <f t="shared" si="13"/>
        <v>300000</v>
      </c>
      <c r="AB22" s="42">
        <f t="shared" ref="AB22:AD22" si="58">SUM(P$13:P22)</f>
        <v>11532</v>
      </c>
      <c r="AC22" s="43">
        <f t="shared" si="58"/>
        <v>7775</v>
      </c>
      <c r="AD22" s="43">
        <f t="shared" si="58"/>
        <v>10212</v>
      </c>
      <c r="AE22" s="44">
        <f t="shared" si="15"/>
        <v>29519</v>
      </c>
      <c r="AF22" s="46">
        <f t="shared" ref="AF22:AH22" si="59">IF(X22=0,"",AB22/X22)</f>
        <v>0.08870769231</v>
      </c>
      <c r="AG22" s="46">
        <f t="shared" si="59"/>
        <v>0.1110714286</v>
      </c>
      <c r="AH22" s="46">
        <f t="shared" si="59"/>
        <v>0.10212</v>
      </c>
      <c r="AI22" s="47">
        <f t="shared" si="17"/>
        <v>0.09839666667</v>
      </c>
    </row>
    <row r="23" ht="14.25" customHeight="1">
      <c r="A23" s="38">
        <f t="shared" si="18"/>
        <v>0.3175921437</v>
      </c>
      <c r="B23" s="9">
        <f t="shared" si="19"/>
        <v>0.3473118008</v>
      </c>
      <c r="C23" s="102">
        <f t="shared" si="20"/>
        <v>0.3350960555</v>
      </c>
      <c r="D23" s="9">
        <f t="shared" si="21"/>
        <v>0.3175921437</v>
      </c>
      <c r="E23" s="9">
        <f t="shared" si="22"/>
        <v>0.6649039445</v>
      </c>
      <c r="F23" s="102">
        <f t="shared" si="23"/>
        <v>1</v>
      </c>
      <c r="G23" s="9" t="str">
        <f t="shared" si="24"/>
        <v>C</v>
      </c>
      <c r="H23" s="38">
        <v>11.0</v>
      </c>
      <c r="I23" s="116">
        <v>0.6706283682677296</v>
      </c>
      <c r="J23" s="40">
        <v>0.44254016384466377</v>
      </c>
      <c r="K23" s="41">
        <v>0.9155569777368577</v>
      </c>
      <c r="L23" s="42">
        <f t="shared" si="25"/>
        <v>0</v>
      </c>
      <c r="M23" s="43">
        <f t="shared" si="26"/>
        <v>0</v>
      </c>
      <c r="N23" s="43">
        <f t="shared" si="27"/>
        <v>30000</v>
      </c>
      <c r="O23" s="44">
        <f t="shared" si="5"/>
        <v>30000</v>
      </c>
      <c r="P23" s="42">
        <f t="shared" si="6"/>
        <v>0</v>
      </c>
      <c r="Q23" s="43">
        <f t="shared" si="7"/>
        <v>0</v>
      </c>
      <c r="R23" s="43">
        <f t="shared" si="8"/>
        <v>3072</v>
      </c>
      <c r="S23" s="44">
        <f t="shared" si="9"/>
        <v>3072</v>
      </c>
      <c r="T23" s="45" t="str">
        <f t="shared" ref="T23:V23" si="60">IF(L23=0,"",P23/L23)</f>
        <v/>
      </c>
      <c r="U23" s="46" t="str">
        <f t="shared" si="60"/>
        <v/>
      </c>
      <c r="V23" s="46">
        <f t="shared" si="60"/>
        <v>0.1024</v>
      </c>
      <c r="W23" s="47">
        <f t="shared" si="11"/>
        <v>0.1024</v>
      </c>
      <c r="X23" s="42">
        <f t="shared" ref="X23:Z23" si="61">SUM(L$13:L23)</f>
        <v>130000</v>
      </c>
      <c r="Y23" s="43">
        <f t="shared" si="61"/>
        <v>70000</v>
      </c>
      <c r="Z23" s="43">
        <f t="shared" si="61"/>
        <v>130000</v>
      </c>
      <c r="AA23" s="44">
        <f t="shared" si="13"/>
        <v>330000</v>
      </c>
      <c r="AB23" s="42">
        <f t="shared" ref="AB23:AD23" si="62">SUM(P$13:P23)</f>
        <v>11532</v>
      </c>
      <c r="AC23" s="43">
        <f t="shared" si="62"/>
        <v>7775</v>
      </c>
      <c r="AD23" s="43">
        <f t="shared" si="62"/>
        <v>13284</v>
      </c>
      <c r="AE23" s="44">
        <f t="shared" si="15"/>
        <v>32591</v>
      </c>
      <c r="AF23" s="46">
        <f t="shared" ref="AF23:AH23" si="63">IF(X23=0,"",AB23/X23)</f>
        <v>0.08870769231</v>
      </c>
      <c r="AG23" s="46">
        <f t="shared" si="63"/>
        <v>0.1110714286</v>
      </c>
      <c r="AH23" s="46">
        <f t="shared" si="63"/>
        <v>0.1021846154</v>
      </c>
      <c r="AI23" s="47">
        <f t="shared" si="17"/>
        <v>0.09876060606</v>
      </c>
    </row>
    <row r="24" ht="14.25" customHeight="1">
      <c r="A24" s="38">
        <f t="shared" si="18"/>
        <v>0.3175646361</v>
      </c>
      <c r="B24" s="9">
        <f t="shared" si="19"/>
        <v>0.347281719</v>
      </c>
      <c r="C24" s="102">
        <f t="shared" si="20"/>
        <v>0.3351536449</v>
      </c>
      <c r="D24" s="9">
        <f t="shared" si="21"/>
        <v>0.3175646361</v>
      </c>
      <c r="E24" s="9">
        <f t="shared" si="22"/>
        <v>0.6648463551</v>
      </c>
      <c r="F24" s="102">
        <f t="shared" si="23"/>
        <v>1</v>
      </c>
      <c r="G24" s="9" t="str">
        <f t="shared" si="24"/>
        <v>A</v>
      </c>
      <c r="H24" s="38">
        <v>12.0</v>
      </c>
      <c r="I24" s="116">
        <v>0.1630179409374476</v>
      </c>
      <c r="J24" s="40">
        <v>0.8005445635826461</v>
      </c>
      <c r="K24" s="41">
        <v>0.5384471321314306</v>
      </c>
      <c r="L24" s="42">
        <f t="shared" si="25"/>
        <v>30000</v>
      </c>
      <c r="M24" s="43">
        <f t="shared" si="26"/>
        <v>0</v>
      </c>
      <c r="N24" s="43">
        <f t="shared" si="27"/>
        <v>0</v>
      </c>
      <c r="O24" s="44">
        <f t="shared" si="5"/>
        <v>30000</v>
      </c>
      <c r="P24" s="42">
        <f t="shared" si="6"/>
        <v>2651</v>
      </c>
      <c r="Q24" s="43">
        <f t="shared" si="7"/>
        <v>0</v>
      </c>
      <c r="R24" s="43">
        <f t="shared" si="8"/>
        <v>0</v>
      </c>
      <c r="S24" s="44">
        <f t="shared" si="9"/>
        <v>2651</v>
      </c>
      <c r="T24" s="45">
        <f t="shared" ref="T24:V24" si="64">IF(L24=0,"",P24/L24)</f>
        <v>0.08836666667</v>
      </c>
      <c r="U24" s="46" t="str">
        <f t="shared" si="64"/>
        <v/>
      </c>
      <c r="V24" s="46" t="str">
        <f t="shared" si="64"/>
        <v/>
      </c>
      <c r="W24" s="47">
        <f t="shared" si="11"/>
        <v>0.08836666667</v>
      </c>
      <c r="X24" s="42">
        <f t="shared" ref="X24:Z24" si="65">SUM(L$13:L24)</f>
        <v>160000</v>
      </c>
      <c r="Y24" s="43">
        <f t="shared" si="65"/>
        <v>70000</v>
      </c>
      <c r="Z24" s="43">
        <f t="shared" si="65"/>
        <v>130000</v>
      </c>
      <c r="AA24" s="44">
        <f t="shared" si="13"/>
        <v>360000</v>
      </c>
      <c r="AB24" s="42">
        <f t="shared" ref="AB24:AD24" si="66">SUM(P$13:P24)</f>
        <v>14183</v>
      </c>
      <c r="AC24" s="43">
        <f t="shared" si="66"/>
        <v>7775</v>
      </c>
      <c r="AD24" s="43">
        <f t="shared" si="66"/>
        <v>13284</v>
      </c>
      <c r="AE24" s="44">
        <f t="shared" si="15"/>
        <v>35242</v>
      </c>
      <c r="AF24" s="46">
        <f t="shared" ref="AF24:AH24" si="67">IF(X24=0,"",AB24/X24)</f>
        <v>0.08864375</v>
      </c>
      <c r="AG24" s="46">
        <f t="shared" si="67"/>
        <v>0.1110714286</v>
      </c>
      <c r="AH24" s="46">
        <f t="shared" si="67"/>
        <v>0.1021846154</v>
      </c>
      <c r="AI24" s="47">
        <f t="shared" si="17"/>
        <v>0.09789444444</v>
      </c>
    </row>
    <row r="25" ht="14.25" customHeight="1">
      <c r="A25" s="38">
        <f t="shared" si="18"/>
        <v>0.3175092091</v>
      </c>
      <c r="B25" s="9">
        <f t="shared" si="19"/>
        <v>0.3473099251</v>
      </c>
      <c r="C25" s="102">
        <f t="shared" si="20"/>
        <v>0.3351808659</v>
      </c>
      <c r="D25" s="9">
        <f t="shared" si="21"/>
        <v>0.3175092091</v>
      </c>
      <c r="E25" s="9">
        <f t="shared" si="22"/>
        <v>0.6648191341</v>
      </c>
      <c r="F25" s="102">
        <f t="shared" si="23"/>
        <v>1</v>
      </c>
      <c r="G25" s="9" t="str">
        <f t="shared" si="24"/>
        <v>A</v>
      </c>
      <c r="H25" s="38">
        <v>13.0</v>
      </c>
      <c r="I25" s="116">
        <v>0.0924442892846129</v>
      </c>
      <c r="J25" s="40">
        <v>0.9622505324200828</v>
      </c>
      <c r="K25" s="41">
        <v>0.46328918972010213</v>
      </c>
      <c r="L25" s="42">
        <f t="shared" si="25"/>
        <v>30000</v>
      </c>
      <c r="M25" s="43">
        <f t="shared" si="26"/>
        <v>0</v>
      </c>
      <c r="N25" s="43">
        <f t="shared" si="27"/>
        <v>0</v>
      </c>
      <c r="O25" s="44">
        <f t="shared" si="5"/>
        <v>30000</v>
      </c>
      <c r="P25" s="42">
        <f t="shared" si="6"/>
        <v>2634</v>
      </c>
      <c r="Q25" s="43">
        <f t="shared" si="7"/>
        <v>0</v>
      </c>
      <c r="R25" s="43">
        <f t="shared" si="8"/>
        <v>0</v>
      </c>
      <c r="S25" s="44">
        <f t="shared" si="9"/>
        <v>2634</v>
      </c>
      <c r="T25" s="45">
        <f t="shared" ref="T25:V25" si="68">IF(L25=0,"",P25/L25)</f>
        <v>0.0878</v>
      </c>
      <c r="U25" s="46" t="str">
        <f t="shared" si="68"/>
        <v/>
      </c>
      <c r="V25" s="46" t="str">
        <f t="shared" si="68"/>
        <v/>
      </c>
      <c r="W25" s="47">
        <f t="shared" si="11"/>
        <v>0.0878</v>
      </c>
      <c r="X25" s="42">
        <f t="shared" ref="X25:Z25" si="69">SUM(L$13:L25)</f>
        <v>190000</v>
      </c>
      <c r="Y25" s="43">
        <f t="shared" si="69"/>
        <v>70000</v>
      </c>
      <c r="Z25" s="43">
        <f t="shared" si="69"/>
        <v>130000</v>
      </c>
      <c r="AA25" s="44">
        <f t="shared" si="13"/>
        <v>390000</v>
      </c>
      <c r="AB25" s="42">
        <f t="shared" ref="AB25:AD25" si="70">SUM(P$13:P25)</f>
        <v>16817</v>
      </c>
      <c r="AC25" s="43">
        <f t="shared" si="70"/>
        <v>7775</v>
      </c>
      <c r="AD25" s="43">
        <f t="shared" si="70"/>
        <v>13284</v>
      </c>
      <c r="AE25" s="44">
        <f t="shared" si="15"/>
        <v>37876</v>
      </c>
      <c r="AF25" s="46">
        <f t="shared" ref="AF25:AH25" si="71">IF(X25=0,"",AB25/X25)</f>
        <v>0.08851052632</v>
      </c>
      <c r="AG25" s="46">
        <f t="shared" si="71"/>
        <v>0.1110714286</v>
      </c>
      <c r="AH25" s="46">
        <f t="shared" si="71"/>
        <v>0.1021846154</v>
      </c>
      <c r="AI25" s="47">
        <f t="shared" si="17"/>
        <v>0.09711794872</v>
      </c>
    </row>
    <row r="26" ht="14.25" customHeight="1">
      <c r="A26" s="38">
        <f t="shared" si="18"/>
        <v>0.3173937435</v>
      </c>
      <c r="B26" s="9">
        <f t="shared" si="19"/>
        <v>0.3473686838</v>
      </c>
      <c r="C26" s="102">
        <f t="shared" si="20"/>
        <v>0.3352375726</v>
      </c>
      <c r="D26" s="9">
        <f t="shared" si="21"/>
        <v>0.3173937435</v>
      </c>
      <c r="E26" s="9">
        <f t="shared" si="22"/>
        <v>0.6647624274</v>
      </c>
      <c r="F26" s="102">
        <f t="shared" si="23"/>
        <v>1</v>
      </c>
      <c r="G26" s="9" t="str">
        <f t="shared" si="24"/>
        <v>B</v>
      </c>
      <c r="H26" s="38">
        <v>14.0</v>
      </c>
      <c r="I26" s="116">
        <v>0.5888377540450243</v>
      </c>
      <c r="J26" s="40">
        <v>0.9790505216846112</v>
      </c>
      <c r="K26" s="41">
        <v>0.5310566534405081</v>
      </c>
      <c r="L26" s="42">
        <f t="shared" si="25"/>
        <v>0</v>
      </c>
      <c r="M26" s="43">
        <f t="shared" si="26"/>
        <v>30000</v>
      </c>
      <c r="N26" s="43">
        <f t="shared" si="27"/>
        <v>0</v>
      </c>
      <c r="O26" s="44">
        <f t="shared" si="5"/>
        <v>30000</v>
      </c>
      <c r="P26" s="42">
        <f t="shared" si="6"/>
        <v>0</v>
      </c>
      <c r="Q26" s="43">
        <f t="shared" si="7"/>
        <v>3411</v>
      </c>
      <c r="R26" s="43">
        <f t="shared" si="8"/>
        <v>0</v>
      </c>
      <c r="S26" s="44">
        <f t="shared" si="9"/>
        <v>3411</v>
      </c>
      <c r="T26" s="45" t="str">
        <f t="shared" ref="T26:V26" si="72">IF(L26=0,"",P26/L26)</f>
        <v/>
      </c>
      <c r="U26" s="46">
        <f t="shared" si="72"/>
        <v>0.1137</v>
      </c>
      <c r="V26" s="46" t="str">
        <f t="shared" si="72"/>
        <v/>
      </c>
      <c r="W26" s="47">
        <f t="shared" si="11"/>
        <v>0.1137</v>
      </c>
      <c r="X26" s="42">
        <f t="shared" ref="X26:Z26" si="73">SUM(L$13:L26)</f>
        <v>190000</v>
      </c>
      <c r="Y26" s="43">
        <f t="shared" si="73"/>
        <v>100000</v>
      </c>
      <c r="Z26" s="43">
        <f t="shared" si="73"/>
        <v>130000</v>
      </c>
      <c r="AA26" s="44">
        <f t="shared" si="13"/>
        <v>420000</v>
      </c>
      <c r="AB26" s="42">
        <f t="shared" ref="AB26:AD26" si="74">SUM(P$13:P26)</f>
        <v>16817</v>
      </c>
      <c r="AC26" s="43">
        <f t="shared" si="74"/>
        <v>11186</v>
      </c>
      <c r="AD26" s="43">
        <f t="shared" si="74"/>
        <v>13284</v>
      </c>
      <c r="AE26" s="44">
        <f t="shared" si="15"/>
        <v>41287</v>
      </c>
      <c r="AF26" s="46">
        <f t="shared" ref="AF26:AH26" si="75">IF(X26=0,"",AB26/X26)</f>
        <v>0.08851052632</v>
      </c>
      <c r="AG26" s="46">
        <f t="shared" si="75"/>
        <v>0.11186</v>
      </c>
      <c r="AH26" s="46">
        <f t="shared" si="75"/>
        <v>0.1021846154</v>
      </c>
      <c r="AI26" s="47">
        <f t="shared" si="17"/>
        <v>0.09830238095</v>
      </c>
    </row>
    <row r="27" ht="14.25" customHeight="1">
      <c r="A27" s="38">
        <f t="shared" si="18"/>
        <v>0.317045808</v>
      </c>
      <c r="B27" s="9">
        <f t="shared" si="19"/>
        <v>0.3480841159</v>
      </c>
      <c r="C27" s="102">
        <f t="shared" si="20"/>
        <v>0.3348700762</v>
      </c>
      <c r="D27" s="9">
        <f t="shared" si="21"/>
        <v>0.317045808</v>
      </c>
      <c r="E27" s="9">
        <f t="shared" si="22"/>
        <v>0.6651299238</v>
      </c>
      <c r="F27" s="102">
        <f t="shared" si="23"/>
        <v>1</v>
      </c>
      <c r="G27" s="9" t="str">
        <f t="shared" si="24"/>
        <v>C</v>
      </c>
      <c r="H27" s="38">
        <v>15.0</v>
      </c>
      <c r="I27" s="116">
        <v>0.822342267588661</v>
      </c>
      <c r="J27" s="40">
        <v>0.556724742383401</v>
      </c>
      <c r="K27" s="41">
        <v>0.8861258263810654</v>
      </c>
      <c r="L27" s="42">
        <f t="shared" si="25"/>
        <v>0</v>
      </c>
      <c r="M27" s="43">
        <f t="shared" si="26"/>
        <v>0</v>
      </c>
      <c r="N27" s="43">
        <f t="shared" si="27"/>
        <v>30000</v>
      </c>
      <c r="O27" s="44">
        <f t="shared" si="5"/>
        <v>30000</v>
      </c>
      <c r="P27" s="42">
        <f t="shared" si="6"/>
        <v>0</v>
      </c>
      <c r="Q27" s="43">
        <f t="shared" si="7"/>
        <v>0</v>
      </c>
      <c r="R27" s="43">
        <f t="shared" si="8"/>
        <v>3063</v>
      </c>
      <c r="S27" s="44">
        <f t="shared" si="9"/>
        <v>3063</v>
      </c>
      <c r="T27" s="45" t="str">
        <f t="shared" ref="T27:V27" si="76">IF(L27=0,"",P27/L27)</f>
        <v/>
      </c>
      <c r="U27" s="46" t="str">
        <f t="shared" si="76"/>
        <v/>
      </c>
      <c r="V27" s="46">
        <f t="shared" si="76"/>
        <v>0.1021</v>
      </c>
      <c r="W27" s="47">
        <f t="shared" si="11"/>
        <v>0.1021</v>
      </c>
      <c r="X27" s="42">
        <f t="shared" ref="X27:Z27" si="77">SUM(L$13:L27)</f>
        <v>190000</v>
      </c>
      <c r="Y27" s="43">
        <f t="shared" si="77"/>
        <v>100000</v>
      </c>
      <c r="Z27" s="43">
        <f t="shared" si="77"/>
        <v>160000</v>
      </c>
      <c r="AA27" s="44">
        <f t="shared" si="13"/>
        <v>450000</v>
      </c>
      <c r="AB27" s="42">
        <f t="shared" ref="AB27:AD27" si="78">SUM(P$13:P27)</f>
        <v>16817</v>
      </c>
      <c r="AC27" s="43">
        <f t="shared" si="78"/>
        <v>11186</v>
      </c>
      <c r="AD27" s="43">
        <f t="shared" si="78"/>
        <v>16347</v>
      </c>
      <c r="AE27" s="44">
        <f t="shared" si="15"/>
        <v>44350</v>
      </c>
      <c r="AF27" s="46">
        <f t="shared" ref="AF27:AH27" si="79">IF(X27=0,"",AB27/X27)</f>
        <v>0.08851052632</v>
      </c>
      <c r="AG27" s="46">
        <f t="shared" si="79"/>
        <v>0.11186</v>
      </c>
      <c r="AH27" s="46">
        <f t="shared" si="79"/>
        <v>0.10216875</v>
      </c>
      <c r="AI27" s="47">
        <f t="shared" si="17"/>
        <v>0.09855555556</v>
      </c>
    </row>
    <row r="28" ht="14.25" customHeight="1">
      <c r="A28" s="38">
        <f t="shared" si="18"/>
        <v>0.3170525455</v>
      </c>
      <c r="B28" s="9">
        <f t="shared" si="19"/>
        <v>0.348091513</v>
      </c>
      <c r="C28" s="102">
        <f t="shared" si="20"/>
        <v>0.3348559414</v>
      </c>
      <c r="D28" s="9">
        <f t="shared" si="21"/>
        <v>0.3170525455</v>
      </c>
      <c r="E28" s="9">
        <f t="shared" si="22"/>
        <v>0.6651440586</v>
      </c>
      <c r="F28" s="102">
        <f t="shared" si="23"/>
        <v>1</v>
      </c>
      <c r="G28" s="9" t="str">
        <f t="shared" si="24"/>
        <v>C</v>
      </c>
      <c r="H28" s="38">
        <v>16.0</v>
      </c>
      <c r="I28" s="116">
        <v>0.8419642994226396</v>
      </c>
      <c r="J28" s="40">
        <v>0.6873311666063335</v>
      </c>
      <c r="K28" s="41">
        <v>0.21033096704047327</v>
      </c>
      <c r="L28" s="42">
        <f t="shared" si="25"/>
        <v>0</v>
      </c>
      <c r="M28" s="43">
        <f t="shared" si="26"/>
        <v>0</v>
      </c>
      <c r="N28" s="43">
        <f t="shared" si="27"/>
        <v>30000</v>
      </c>
      <c r="O28" s="44">
        <f t="shared" si="5"/>
        <v>30000</v>
      </c>
      <c r="P28" s="42">
        <f t="shared" si="6"/>
        <v>0</v>
      </c>
      <c r="Q28" s="43">
        <f t="shared" si="7"/>
        <v>0</v>
      </c>
      <c r="R28" s="43">
        <f t="shared" si="8"/>
        <v>2958</v>
      </c>
      <c r="S28" s="44">
        <f t="shared" si="9"/>
        <v>2958</v>
      </c>
      <c r="T28" s="45" t="str">
        <f t="shared" ref="T28:V28" si="80">IF(L28=0,"",P28/L28)</f>
        <v/>
      </c>
      <c r="U28" s="46" t="str">
        <f t="shared" si="80"/>
        <v/>
      </c>
      <c r="V28" s="46">
        <f t="shared" si="80"/>
        <v>0.0986</v>
      </c>
      <c r="W28" s="47">
        <f t="shared" si="11"/>
        <v>0.0986</v>
      </c>
      <c r="X28" s="42">
        <f t="shared" ref="X28:Z28" si="81">SUM(L$13:L28)</f>
        <v>190000</v>
      </c>
      <c r="Y28" s="43">
        <f t="shared" si="81"/>
        <v>100000</v>
      </c>
      <c r="Z28" s="43">
        <f t="shared" si="81"/>
        <v>190000</v>
      </c>
      <c r="AA28" s="44">
        <f t="shared" si="13"/>
        <v>480000</v>
      </c>
      <c r="AB28" s="42">
        <f t="shared" ref="AB28:AD28" si="82">SUM(P$13:P28)</f>
        <v>16817</v>
      </c>
      <c r="AC28" s="43">
        <f t="shared" si="82"/>
        <v>11186</v>
      </c>
      <c r="AD28" s="43">
        <f t="shared" si="82"/>
        <v>19305</v>
      </c>
      <c r="AE28" s="44">
        <f t="shared" si="15"/>
        <v>47308</v>
      </c>
      <c r="AF28" s="46">
        <f t="shared" ref="AF28:AH28" si="83">IF(X28=0,"",AB28/X28)</f>
        <v>0.08851052632</v>
      </c>
      <c r="AG28" s="46">
        <f t="shared" si="83"/>
        <v>0.11186</v>
      </c>
      <c r="AH28" s="46">
        <f t="shared" si="83"/>
        <v>0.1016052632</v>
      </c>
      <c r="AI28" s="47">
        <f t="shared" si="17"/>
        <v>0.09855833333</v>
      </c>
    </row>
    <row r="29" ht="14.25" customHeight="1">
      <c r="A29" s="38">
        <f t="shared" si="18"/>
        <v>0.3172917511</v>
      </c>
      <c r="B29" s="9">
        <f t="shared" si="19"/>
        <v>0.3483541364</v>
      </c>
      <c r="C29" s="102">
        <f t="shared" si="20"/>
        <v>0.3343541125</v>
      </c>
      <c r="D29" s="9">
        <f t="shared" si="21"/>
        <v>0.3172917511</v>
      </c>
      <c r="E29" s="9">
        <f t="shared" si="22"/>
        <v>0.6656458875</v>
      </c>
      <c r="F29" s="102">
        <f t="shared" si="23"/>
        <v>1</v>
      </c>
      <c r="G29" s="9" t="str">
        <f t="shared" si="24"/>
        <v>C</v>
      </c>
      <c r="H29" s="38">
        <v>17.0</v>
      </c>
      <c r="I29" s="116">
        <v>0.9415584533584443</v>
      </c>
      <c r="J29" s="40">
        <v>0.05315378350868649</v>
      </c>
      <c r="K29" s="41">
        <v>0.5264117873301006</v>
      </c>
      <c r="L29" s="42">
        <f t="shared" si="25"/>
        <v>0</v>
      </c>
      <c r="M29" s="43">
        <f t="shared" si="26"/>
        <v>0</v>
      </c>
      <c r="N29" s="43">
        <f t="shared" si="27"/>
        <v>30000</v>
      </c>
      <c r="O29" s="44">
        <f t="shared" si="5"/>
        <v>30000</v>
      </c>
      <c r="P29" s="42">
        <f t="shared" si="6"/>
        <v>0</v>
      </c>
      <c r="Q29" s="43">
        <f t="shared" si="7"/>
        <v>0</v>
      </c>
      <c r="R29" s="43">
        <f t="shared" si="8"/>
        <v>3003</v>
      </c>
      <c r="S29" s="44">
        <f t="shared" si="9"/>
        <v>3003</v>
      </c>
      <c r="T29" s="45" t="str">
        <f t="shared" ref="T29:V29" si="84">IF(L29=0,"",P29/L29)</f>
        <v/>
      </c>
      <c r="U29" s="46" t="str">
        <f t="shared" si="84"/>
        <v/>
      </c>
      <c r="V29" s="46">
        <f t="shared" si="84"/>
        <v>0.1001</v>
      </c>
      <c r="W29" s="47">
        <f t="shared" si="11"/>
        <v>0.1001</v>
      </c>
      <c r="X29" s="42">
        <f t="shared" ref="X29:Z29" si="85">SUM(L$13:L29)</f>
        <v>190000</v>
      </c>
      <c r="Y29" s="43">
        <f t="shared" si="85"/>
        <v>100000</v>
      </c>
      <c r="Z29" s="43">
        <f t="shared" si="85"/>
        <v>220000</v>
      </c>
      <c r="AA29" s="44">
        <f t="shared" si="13"/>
        <v>510000</v>
      </c>
      <c r="AB29" s="42">
        <f t="shared" ref="AB29:AD29" si="86">SUM(P$13:P29)</f>
        <v>16817</v>
      </c>
      <c r="AC29" s="43">
        <f t="shared" si="86"/>
        <v>11186</v>
      </c>
      <c r="AD29" s="43">
        <f t="shared" si="86"/>
        <v>22308</v>
      </c>
      <c r="AE29" s="44">
        <f t="shared" si="15"/>
        <v>50311</v>
      </c>
      <c r="AF29" s="46">
        <f t="shared" ref="AF29:AH29" si="87">IF(X29=0,"",AB29/X29)</f>
        <v>0.08851052632</v>
      </c>
      <c r="AG29" s="46">
        <f t="shared" si="87"/>
        <v>0.11186</v>
      </c>
      <c r="AH29" s="46">
        <f t="shared" si="87"/>
        <v>0.1014</v>
      </c>
      <c r="AI29" s="47">
        <f t="shared" si="17"/>
        <v>0.09864901961</v>
      </c>
    </row>
    <row r="30" ht="14.25" customHeight="1">
      <c r="A30" s="38">
        <f t="shared" si="18"/>
        <v>0.3173788429</v>
      </c>
      <c r="B30" s="9">
        <f t="shared" si="19"/>
        <v>0.3484497544</v>
      </c>
      <c r="C30" s="102">
        <f t="shared" si="20"/>
        <v>0.3341714027</v>
      </c>
      <c r="D30" s="9">
        <f t="shared" si="21"/>
        <v>0.3173788429</v>
      </c>
      <c r="E30" s="9">
        <f t="shared" si="22"/>
        <v>0.6658285973</v>
      </c>
      <c r="F30" s="102">
        <f t="shared" si="23"/>
        <v>1</v>
      </c>
      <c r="G30" s="9" t="str">
        <f t="shared" si="24"/>
        <v>B</v>
      </c>
      <c r="H30" s="38">
        <v>18.0</v>
      </c>
      <c r="I30" s="116">
        <v>0.38729171739997703</v>
      </c>
      <c r="J30" s="40">
        <v>0.34951775365442306</v>
      </c>
      <c r="K30" s="41">
        <v>0.6540736178701898</v>
      </c>
      <c r="L30" s="42">
        <f t="shared" si="25"/>
        <v>0</v>
      </c>
      <c r="M30" s="43">
        <f t="shared" si="26"/>
        <v>30000</v>
      </c>
      <c r="N30" s="43">
        <f t="shared" si="27"/>
        <v>0</v>
      </c>
      <c r="O30" s="44">
        <f t="shared" si="5"/>
        <v>30000</v>
      </c>
      <c r="P30" s="42">
        <f t="shared" si="6"/>
        <v>0</v>
      </c>
      <c r="Q30" s="43">
        <f t="shared" si="7"/>
        <v>3279</v>
      </c>
      <c r="R30" s="43">
        <f t="shared" si="8"/>
        <v>0</v>
      </c>
      <c r="S30" s="44">
        <f t="shared" si="9"/>
        <v>3279</v>
      </c>
      <c r="T30" s="45" t="str">
        <f t="shared" ref="T30:V30" si="88">IF(L30=0,"",P30/L30)</f>
        <v/>
      </c>
      <c r="U30" s="46">
        <f t="shared" si="88"/>
        <v>0.1093</v>
      </c>
      <c r="V30" s="46" t="str">
        <f t="shared" si="88"/>
        <v/>
      </c>
      <c r="W30" s="47">
        <f t="shared" si="11"/>
        <v>0.1093</v>
      </c>
      <c r="X30" s="42">
        <f t="shared" ref="X30:Z30" si="89">SUM(L$13:L30)</f>
        <v>190000</v>
      </c>
      <c r="Y30" s="43">
        <f t="shared" si="89"/>
        <v>130000</v>
      </c>
      <c r="Z30" s="43">
        <f t="shared" si="89"/>
        <v>220000</v>
      </c>
      <c r="AA30" s="44">
        <f t="shared" si="13"/>
        <v>540000</v>
      </c>
      <c r="AB30" s="42">
        <f t="shared" ref="AB30:AD30" si="90">SUM(P$13:P30)</f>
        <v>16817</v>
      </c>
      <c r="AC30" s="43">
        <f t="shared" si="90"/>
        <v>14465</v>
      </c>
      <c r="AD30" s="43">
        <f t="shared" si="90"/>
        <v>22308</v>
      </c>
      <c r="AE30" s="44">
        <f t="shared" si="15"/>
        <v>53590</v>
      </c>
      <c r="AF30" s="46">
        <f t="shared" ref="AF30:AH30" si="91">IF(X30=0,"",AB30/X30)</f>
        <v>0.08851052632</v>
      </c>
      <c r="AG30" s="46">
        <f t="shared" si="91"/>
        <v>0.1112692308</v>
      </c>
      <c r="AH30" s="46">
        <f t="shared" si="91"/>
        <v>0.1014</v>
      </c>
      <c r="AI30" s="47">
        <f t="shared" si="17"/>
        <v>0.09924074074</v>
      </c>
    </row>
    <row r="31" ht="14.25" customHeight="1">
      <c r="A31" s="38">
        <f t="shared" si="18"/>
        <v>0.3176400833</v>
      </c>
      <c r="B31" s="9">
        <f t="shared" si="19"/>
        <v>0.3479134514</v>
      </c>
      <c r="C31" s="102">
        <f t="shared" si="20"/>
        <v>0.3344464653</v>
      </c>
      <c r="D31" s="9">
        <f t="shared" si="21"/>
        <v>0.3176400833</v>
      </c>
      <c r="E31" s="9">
        <f t="shared" si="22"/>
        <v>0.6655535347</v>
      </c>
      <c r="F31" s="102">
        <f t="shared" si="23"/>
        <v>1</v>
      </c>
      <c r="G31" s="9" t="str">
        <f t="shared" si="24"/>
        <v>A</v>
      </c>
      <c r="H31" s="38">
        <v>19.0</v>
      </c>
      <c r="I31" s="116">
        <v>0.13859757743450207</v>
      </c>
      <c r="J31" s="40">
        <v>0.6734950385254719</v>
      </c>
      <c r="K31" s="41">
        <v>0.8241913176992067</v>
      </c>
      <c r="L31" s="42">
        <f t="shared" si="25"/>
        <v>30000</v>
      </c>
      <c r="M31" s="43">
        <f t="shared" si="26"/>
        <v>0</v>
      </c>
      <c r="N31" s="43">
        <f t="shared" si="27"/>
        <v>0</v>
      </c>
      <c r="O31" s="44">
        <f t="shared" si="5"/>
        <v>30000</v>
      </c>
      <c r="P31" s="42">
        <f t="shared" si="6"/>
        <v>2646</v>
      </c>
      <c r="Q31" s="43">
        <f t="shared" si="7"/>
        <v>0</v>
      </c>
      <c r="R31" s="43">
        <f t="shared" si="8"/>
        <v>0</v>
      </c>
      <c r="S31" s="44">
        <f t="shared" si="9"/>
        <v>2646</v>
      </c>
      <c r="T31" s="45">
        <f t="shared" ref="T31:V31" si="92">IF(L31=0,"",P31/L31)</f>
        <v>0.0882</v>
      </c>
      <c r="U31" s="46" t="str">
        <f t="shared" si="92"/>
        <v/>
      </c>
      <c r="V31" s="46" t="str">
        <f t="shared" si="92"/>
        <v/>
      </c>
      <c r="W31" s="47">
        <f t="shared" si="11"/>
        <v>0.0882</v>
      </c>
      <c r="X31" s="42">
        <f t="shared" ref="X31:Z31" si="93">SUM(L$13:L31)</f>
        <v>220000</v>
      </c>
      <c r="Y31" s="43">
        <f t="shared" si="93"/>
        <v>130000</v>
      </c>
      <c r="Z31" s="43">
        <f t="shared" si="93"/>
        <v>220000</v>
      </c>
      <c r="AA31" s="44">
        <f t="shared" si="13"/>
        <v>570000</v>
      </c>
      <c r="AB31" s="42">
        <f t="shared" ref="AB31:AD31" si="94">SUM(P$13:P31)</f>
        <v>19463</v>
      </c>
      <c r="AC31" s="43">
        <f t="shared" si="94"/>
        <v>14465</v>
      </c>
      <c r="AD31" s="43">
        <f t="shared" si="94"/>
        <v>22308</v>
      </c>
      <c r="AE31" s="44">
        <f t="shared" si="15"/>
        <v>56236</v>
      </c>
      <c r="AF31" s="46">
        <f t="shared" ref="AF31:AH31" si="95">IF(X31=0,"",AB31/X31)</f>
        <v>0.08846818182</v>
      </c>
      <c r="AG31" s="46">
        <f t="shared" si="95"/>
        <v>0.1112692308</v>
      </c>
      <c r="AH31" s="46">
        <f t="shared" si="95"/>
        <v>0.1014</v>
      </c>
      <c r="AI31" s="47">
        <f t="shared" si="17"/>
        <v>0.09865964912</v>
      </c>
    </row>
    <row r="32" ht="14.25" customHeight="1">
      <c r="A32" s="38">
        <f t="shared" si="18"/>
        <v>0.3176033726</v>
      </c>
      <c r="B32" s="9">
        <f t="shared" si="19"/>
        <v>0.347932169</v>
      </c>
      <c r="C32" s="102">
        <f t="shared" si="20"/>
        <v>0.3344644584</v>
      </c>
      <c r="D32" s="9">
        <f t="shared" si="21"/>
        <v>0.3176033726</v>
      </c>
      <c r="E32" s="9">
        <f t="shared" si="22"/>
        <v>0.6655355416</v>
      </c>
      <c r="F32" s="102">
        <f t="shared" si="23"/>
        <v>1</v>
      </c>
      <c r="G32" s="9" t="str">
        <f t="shared" si="24"/>
        <v>A</v>
      </c>
      <c r="H32" s="38">
        <v>20.0</v>
      </c>
      <c r="I32" s="116">
        <v>0.14145637947482426</v>
      </c>
      <c r="J32" s="40">
        <v>0.026127224078081657</v>
      </c>
      <c r="K32" s="41">
        <v>0.7643978570400463</v>
      </c>
      <c r="L32" s="42">
        <f t="shared" si="25"/>
        <v>30000</v>
      </c>
      <c r="M32" s="43">
        <f t="shared" si="26"/>
        <v>0</v>
      </c>
      <c r="N32" s="43">
        <f t="shared" si="27"/>
        <v>0</v>
      </c>
      <c r="O32" s="44">
        <f t="shared" si="5"/>
        <v>30000</v>
      </c>
      <c r="P32" s="42">
        <f t="shared" si="6"/>
        <v>2647</v>
      </c>
      <c r="Q32" s="43">
        <f t="shared" si="7"/>
        <v>0</v>
      </c>
      <c r="R32" s="43">
        <f t="shared" si="8"/>
        <v>0</v>
      </c>
      <c r="S32" s="44">
        <f t="shared" si="9"/>
        <v>2647</v>
      </c>
      <c r="T32" s="45">
        <f t="shared" ref="T32:V32" si="96">IF(L32=0,"",P32/L32)</f>
        <v>0.08823333333</v>
      </c>
      <c r="U32" s="46" t="str">
        <f t="shared" si="96"/>
        <v/>
      </c>
      <c r="V32" s="46" t="str">
        <f t="shared" si="96"/>
        <v/>
      </c>
      <c r="W32" s="47">
        <f t="shared" si="11"/>
        <v>0.08823333333</v>
      </c>
      <c r="X32" s="42">
        <f t="shared" ref="X32:Z32" si="97">SUM(L$13:L32)</f>
        <v>250000</v>
      </c>
      <c r="Y32" s="43">
        <f t="shared" si="97"/>
        <v>130000</v>
      </c>
      <c r="Z32" s="43">
        <f t="shared" si="97"/>
        <v>220000</v>
      </c>
      <c r="AA32" s="44">
        <f t="shared" si="13"/>
        <v>600000</v>
      </c>
      <c r="AB32" s="42">
        <f t="shared" ref="AB32:AD32" si="98">SUM(P$13:P32)</f>
        <v>22110</v>
      </c>
      <c r="AC32" s="43">
        <f t="shared" si="98"/>
        <v>14465</v>
      </c>
      <c r="AD32" s="43">
        <f t="shared" si="98"/>
        <v>22308</v>
      </c>
      <c r="AE32" s="44">
        <f t="shared" si="15"/>
        <v>58883</v>
      </c>
      <c r="AF32" s="46">
        <f t="shared" ref="AF32:AH32" si="99">IF(X32=0,"",AB32/X32)</f>
        <v>0.08844</v>
      </c>
      <c r="AG32" s="46">
        <f t="shared" si="99"/>
        <v>0.1112692308</v>
      </c>
      <c r="AH32" s="46">
        <f t="shared" si="99"/>
        <v>0.1014</v>
      </c>
      <c r="AI32" s="47">
        <f t="shared" si="17"/>
        <v>0.09813833333</v>
      </c>
    </row>
    <row r="33" ht="14.25" customHeight="1">
      <c r="A33" s="38">
        <f t="shared" si="18"/>
        <v>0.3175789415</v>
      </c>
      <c r="B33" s="9">
        <f t="shared" si="19"/>
        <v>0.3479446256</v>
      </c>
      <c r="C33" s="102">
        <f t="shared" si="20"/>
        <v>0.3344764328</v>
      </c>
      <c r="D33" s="9">
        <f t="shared" si="21"/>
        <v>0.3175789415</v>
      </c>
      <c r="E33" s="9">
        <f t="shared" si="22"/>
        <v>0.6655235672</v>
      </c>
      <c r="F33" s="102">
        <f t="shared" si="23"/>
        <v>1</v>
      </c>
      <c r="G33" s="9" t="str">
        <f t="shared" si="24"/>
        <v>B</v>
      </c>
      <c r="H33" s="38">
        <v>21.0</v>
      </c>
      <c r="I33" s="116">
        <v>0.42119702339198706</v>
      </c>
      <c r="J33" s="40">
        <v>0.32571719276141586</v>
      </c>
      <c r="K33" s="41">
        <v>0.16207239089430636</v>
      </c>
      <c r="L33" s="42">
        <f t="shared" si="25"/>
        <v>0</v>
      </c>
      <c r="M33" s="43">
        <f t="shared" si="26"/>
        <v>30000</v>
      </c>
      <c r="N33" s="43">
        <f t="shared" si="27"/>
        <v>0</v>
      </c>
      <c r="O33" s="44">
        <f t="shared" si="5"/>
        <v>30000</v>
      </c>
      <c r="P33" s="42">
        <f t="shared" si="6"/>
        <v>0</v>
      </c>
      <c r="Q33" s="43">
        <f t="shared" si="7"/>
        <v>3275</v>
      </c>
      <c r="R33" s="43">
        <f t="shared" si="8"/>
        <v>0</v>
      </c>
      <c r="S33" s="44">
        <f t="shared" si="9"/>
        <v>3275</v>
      </c>
      <c r="T33" s="45" t="str">
        <f t="shared" ref="T33:V33" si="100">IF(L33=0,"",P33/L33)</f>
        <v/>
      </c>
      <c r="U33" s="46">
        <f t="shared" si="100"/>
        <v>0.1091666667</v>
      </c>
      <c r="V33" s="46" t="str">
        <f t="shared" si="100"/>
        <v/>
      </c>
      <c r="W33" s="47">
        <f t="shared" si="11"/>
        <v>0.1091666667</v>
      </c>
      <c r="X33" s="42">
        <f t="shared" ref="X33:Z33" si="101">SUM(L$13:L33)</f>
        <v>250000</v>
      </c>
      <c r="Y33" s="43">
        <f t="shared" si="101"/>
        <v>160000</v>
      </c>
      <c r="Z33" s="43">
        <f t="shared" si="101"/>
        <v>220000</v>
      </c>
      <c r="AA33" s="44">
        <f t="shared" si="13"/>
        <v>630000</v>
      </c>
      <c r="AB33" s="42">
        <f t="shared" ref="AB33:AD33" si="102">SUM(P$13:P33)</f>
        <v>22110</v>
      </c>
      <c r="AC33" s="43">
        <f t="shared" si="102"/>
        <v>17740</v>
      </c>
      <c r="AD33" s="43">
        <f t="shared" si="102"/>
        <v>22308</v>
      </c>
      <c r="AE33" s="44">
        <f t="shared" si="15"/>
        <v>62158</v>
      </c>
      <c r="AF33" s="46">
        <f t="shared" ref="AF33:AH33" si="103">IF(X33=0,"",AB33/X33)</f>
        <v>0.08844</v>
      </c>
      <c r="AG33" s="46">
        <f t="shared" si="103"/>
        <v>0.110875</v>
      </c>
      <c r="AH33" s="46">
        <f t="shared" si="103"/>
        <v>0.1014</v>
      </c>
      <c r="AI33" s="47">
        <f t="shared" si="17"/>
        <v>0.09866349206</v>
      </c>
    </row>
    <row r="34" ht="14.25" customHeight="1">
      <c r="A34" s="38">
        <f t="shared" si="18"/>
        <v>0.3177531496</v>
      </c>
      <c r="B34" s="9">
        <f t="shared" si="19"/>
        <v>0.3475869405</v>
      </c>
      <c r="C34" s="102">
        <f t="shared" si="20"/>
        <v>0.33465991</v>
      </c>
      <c r="D34" s="9">
        <f t="shared" si="21"/>
        <v>0.3177531496</v>
      </c>
      <c r="E34" s="9">
        <f t="shared" si="22"/>
        <v>0.66534009</v>
      </c>
      <c r="F34" s="102">
        <f t="shared" si="23"/>
        <v>1</v>
      </c>
      <c r="G34" s="9" t="str">
        <f t="shared" si="24"/>
        <v>C</v>
      </c>
      <c r="H34" s="38">
        <v>22.0</v>
      </c>
      <c r="I34" s="116">
        <v>0.9977151575378174</v>
      </c>
      <c r="J34" s="40">
        <v>0.12220285174429968</v>
      </c>
      <c r="K34" s="41">
        <v>0.7354460221659014</v>
      </c>
      <c r="L34" s="42">
        <f t="shared" si="25"/>
        <v>0</v>
      </c>
      <c r="M34" s="43">
        <f t="shared" si="26"/>
        <v>0</v>
      </c>
      <c r="N34" s="43">
        <f t="shared" si="27"/>
        <v>30000</v>
      </c>
      <c r="O34" s="44">
        <f t="shared" si="5"/>
        <v>30000</v>
      </c>
      <c r="P34" s="42">
        <f t="shared" si="6"/>
        <v>0</v>
      </c>
      <c r="Q34" s="43">
        <f t="shared" si="7"/>
        <v>0</v>
      </c>
      <c r="R34" s="43">
        <f t="shared" si="8"/>
        <v>3033</v>
      </c>
      <c r="S34" s="44">
        <f t="shared" si="9"/>
        <v>3033</v>
      </c>
      <c r="T34" s="45" t="str">
        <f t="shared" ref="T34:V34" si="104">IF(L34=0,"",P34/L34)</f>
        <v/>
      </c>
      <c r="U34" s="46" t="str">
        <f t="shared" si="104"/>
        <v/>
      </c>
      <c r="V34" s="46">
        <f t="shared" si="104"/>
        <v>0.1011</v>
      </c>
      <c r="W34" s="47">
        <f t="shared" si="11"/>
        <v>0.1011</v>
      </c>
      <c r="X34" s="42">
        <f t="shared" ref="X34:Z34" si="105">SUM(L$13:L34)</f>
        <v>250000</v>
      </c>
      <c r="Y34" s="43">
        <f t="shared" si="105"/>
        <v>160000</v>
      </c>
      <c r="Z34" s="43">
        <f t="shared" si="105"/>
        <v>250000</v>
      </c>
      <c r="AA34" s="44">
        <f t="shared" si="13"/>
        <v>660000</v>
      </c>
      <c r="AB34" s="42">
        <f t="shared" ref="AB34:AD34" si="106">SUM(P$13:P34)</f>
        <v>22110</v>
      </c>
      <c r="AC34" s="43">
        <f t="shared" si="106"/>
        <v>17740</v>
      </c>
      <c r="AD34" s="43">
        <f t="shared" si="106"/>
        <v>25341</v>
      </c>
      <c r="AE34" s="44">
        <f t="shared" si="15"/>
        <v>65191</v>
      </c>
      <c r="AF34" s="46">
        <f t="shared" ref="AF34:AH34" si="107">IF(X34=0,"",AB34/X34)</f>
        <v>0.08844</v>
      </c>
      <c r="AG34" s="46">
        <f t="shared" si="107"/>
        <v>0.110875</v>
      </c>
      <c r="AH34" s="46">
        <f t="shared" si="107"/>
        <v>0.101364</v>
      </c>
      <c r="AI34" s="47">
        <f t="shared" si="17"/>
        <v>0.09877424242</v>
      </c>
    </row>
    <row r="35" ht="14.25" customHeight="1">
      <c r="A35" s="38">
        <f t="shared" si="18"/>
        <v>0.317768462</v>
      </c>
      <c r="B35" s="9">
        <f t="shared" si="19"/>
        <v>0.3476036906</v>
      </c>
      <c r="C35" s="102">
        <f t="shared" si="20"/>
        <v>0.3346278473</v>
      </c>
      <c r="D35" s="9">
        <f t="shared" si="21"/>
        <v>0.317768462</v>
      </c>
      <c r="E35" s="9">
        <f t="shared" si="22"/>
        <v>0.6653721527</v>
      </c>
      <c r="F35" s="102">
        <f t="shared" si="23"/>
        <v>1</v>
      </c>
      <c r="G35" s="9" t="str">
        <f t="shared" si="24"/>
        <v>C</v>
      </c>
      <c r="H35" s="38">
        <v>23.0</v>
      </c>
      <c r="I35" s="116">
        <v>0.9842806874936575</v>
      </c>
      <c r="J35" s="40">
        <v>0.6324516374572079</v>
      </c>
      <c r="K35" s="41">
        <v>0.39117261660271374</v>
      </c>
      <c r="L35" s="42">
        <f t="shared" si="25"/>
        <v>0</v>
      </c>
      <c r="M35" s="43">
        <f t="shared" si="26"/>
        <v>0</v>
      </c>
      <c r="N35" s="43">
        <f t="shared" si="27"/>
        <v>30000</v>
      </c>
      <c r="O35" s="44">
        <f t="shared" si="5"/>
        <v>30000</v>
      </c>
      <c r="P35" s="42">
        <f t="shared" si="6"/>
        <v>0</v>
      </c>
      <c r="Q35" s="43">
        <f t="shared" si="7"/>
        <v>0</v>
      </c>
      <c r="R35" s="43">
        <f t="shared" si="8"/>
        <v>2986</v>
      </c>
      <c r="S35" s="44">
        <f t="shared" si="9"/>
        <v>2986</v>
      </c>
      <c r="T35" s="45" t="str">
        <f t="shared" ref="T35:V35" si="108">IF(L35=0,"",P35/L35)</f>
        <v/>
      </c>
      <c r="U35" s="46" t="str">
        <f t="shared" si="108"/>
        <v/>
      </c>
      <c r="V35" s="46">
        <f t="shared" si="108"/>
        <v>0.09953333333</v>
      </c>
      <c r="W35" s="47">
        <f t="shared" si="11"/>
        <v>0.09953333333</v>
      </c>
      <c r="X35" s="42">
        <f t="shared" ref="X35:Z35" si="109">SUM(L$13:L35)</f>
        <v>250000</v>
      </c>
      <c r="Y35" s="43">
        <f t="shared" si="109"/>
        <v>160000</v>
      </c>
      <c r="Z35" s="43">
        <f t="shared" si="109"/>
        <v>280000</v>
      </c>
      <c r="AA35" s="44">
        <f t="shared" si="13"/>
        <v>690000</v>
      </c>
      <c r="AB35" s="42">
        <f t="shared" ref="AB35:AD35" si="110">SUM(P$13:P35)</f>
        <v>22110</v>
      </c>
      <c r="AC35" s="43">
        <f t="shared" si="110"/>
        <v>17740</v>
      </c>
      <c r="AD35" s="43">
        <f t="shared" si="110"/>
        <v>28327</v>
      </c>
      <c r="AE35" s="44">
        <f t="shared" si="15"/>
        <v>68177</v>
      </c>
      <c r="AF35" s="46">
        <f t="shared" ref="AF35:AH35" si="111">IF(X35=0,"",AB35/X35)</f>
        <v>0.08844</v>
      </c>
      <c r="AG35" s="46">
        <f t="shared" si="111"/>
        <v>0.110875</v>
      </c>
      <c r="AH35" s="46">
        <f t="shared" si="111"/>
        <v>0.1011678571</v>
      </c>
      <c r="AI35" s="47">
        <f t="shared" si="17"/>
        <v>0.09880724638</v>
      </c>
    </row>
    <row r="36" ht="14.25" customHeight="1">
      <c r="A36" s="38">
        <f t="shared" si="18"/>
        <v>0.317851878</v>
      </c>
      <c r="B36" s="9">
        <f t="shared" si="19"/>
        <v>0.3476949385</v>
      </c>
      <c r="C36" s="102">
        <f t="shared" si="20"/>
        <v>0.3344531836</v>
      </c>
      <c r="D36" s="9">
        <f t="shared" si="21"/>
        <v>0.317851878</v>
      </c>
      <c r="E36" s="9">
        <f t="shared" si="22"/>
        <v>0.6655468164</v>
      </c>
      <c r="F36" s="102">
        <f t="shared" si="23"/>
        <v>1</v>
      </c>
      <c r="G36" s="9" t="str">
        <f t="shared" si="24"/>
        <v>B</v>
      </c>
      <c r="H36" s="38">
        <v>24.0</v>
      </c>
      <c r="I36" s="116">
        <v>0.52196668971603</v>
      </c>
      <c r="J36" s="40">
        <v>0.7906561204328705</v>
      </c>
      <c r="K36" s="41">
        <v>0.9533035680676298</v>
      </c>
      <c r="L36" s="42">
        <f t="shared" si="25"/>
        <v>0</v>
      </c>
      <c r="M36" s="43">
        <f t="shared" si="26"/>
        <v>30000</v>
      </c>
      <c r="N36" s="43">
        <f t="shared" si="27"/>
        <v>0</v>
      </c>
      <c r="O36" s="44">
        <f t="shared" si="5"/>
        <v>30000</v>
      </c>
      <c r="P36" s="42">
        <f t="shared" si="6"/>
        <v>0</v>
      </c>
      <c r="Q36" s="43">
        <f t="shared" si="7"/>
        <v>3344</v>
      </c>
      <c r="R36" s="43">
        <f t="shared" si="8"/>
        <v>0</v>
      </c>
      <c r="S36" s="44">
        <f t="shared" si="9"/>
        <v>3344</v>
      </c>
      <c r="T36" s="45" t="str">
        <f t="shared" ref="T36:V36" si="112">IF(L36=0,"",P36/L36)</f>
        <v/>
      </c>
      <c r="U36" s="46">
        <f t="shared" si="112"/>
        <v>0.1114666667</v>
      </c>
      <c r="V36" s="46" t="str">
        <f t="shared" si="112"/>
        <v/>
      </c>
      <c r="W36" s="47">
        <f t="shared" si="11"/>
        <v>0.1114666667</v>
      </c>
      <c r="X36" s="42">
        <f t="shared" ref="X36:Z36" si="113">SUM(L$13:L36)</f>
        <v>250000</v>
      </c>
      <c r="Y36" s="43">
        <f t="shared" si="113"/>
        <v>190000</v>
      </c>
      <c r="Z36" s="43">
        <f t="shared" si="113"/>
        <v>280000</v>
      </c>
      <c r="AA36" s="44">
        <f t="shared" si="13"/>
        <v>720000</v>
      </c>
      <c r="AB36" s="42">
        <f t="shared" ref="AB36:AD36" si="114">SUM(P$13:P36)</f>
        <v>22110</v>
      </c>
      <c r="AC36" s="43">
        <f t="shared" si="114"/>
        <v>21084</v>
      </c>
      <c r="AD36" s="43">
        <f t="shared" si="114"/>
        <v>28327</v>
      </c>
      <c r="AE36" s="44">
        <f t="shared" si="15"/>
        <v>71521</v>
      </c>
      <c r="AF36" s="46">
        <f t="shared" ref="AF36:AH36" si="115">IF(X36=0,"",AB36/X36)</f>
        <v>0.08844</v>
      </c>
      <c r="AG36" s="46">
        <f t="shared" si="115"/>
        <v>0.1109684211</v>
      </c>
      <c r="AH36" s="46">
        <f t="shared" si="115"/>
        <v>0.1011678571</v>
      </c>
      <c r="AI36" s="47">
        <f t="shared" si="17"/>
        <v>0.09933472222</v>
      </c>
    </row>
    <row r="37" ht="14.25" customHeight="1">
      <c r="A37" s="38">
        <f t="shared" si="18"/>
        <v>0.3178105777</v>
      </c>
      <c r="B37" s="9">
        <f t="shared" si="19"/>
        <v>0.3477796961</v>
      </c>
      <c r="C37" s="102">
        <f t="shared" si="20"/>
        <v>0.3344097262</v>
      </c>
      <c r="D37" s="9">
        <f t="shared" si="21"/>
        <v>0.3178105777</v>
      </c>
      <c r="E37" s="9">
        <f t="shared" si="22"/>
        <v>0.6655902738</v>
      </c>
      <c r="F37" s="102">
        <f t="shared" si="23"/>
        <v>1</v>
      </c>
      <c r="G37" s="9" t="str">
        <f t="shared" si="24"/>
        <v>A</v>
      </c>
      <c r="H37" s="38">
        <v>25.0</v>
      </c>
      <c r="I37" s="116">
        <v>0.04933555335810913</v>
      </c>
      <c r="J37" s="40">
        <v>0.3569751989073565</v>
      </c>
      <c r="K37" s="41">
        <v>0.9740816860755577</v>
      </c>
      <c r="L37" s="42">
        <f t="shared" si="25"/>
        <v>30000</v>
      </c>
      <c r="M37" s="43">
        <f t="shared" si="26"/>
        <v>0</v>
      </c>
      <c r="N37" s="43">
        <f t="shared" si="27"/>
        <v>0</v>
      </c>
      <c r="O37" s="44">
        <f t="shared" si="5"/>
        <v>30000</v>
      </c>
      <c r="P37" s="42">
        <f t="shared" si="6"/>
        <v>2618</v>
      </c>
      <c r="Q37" s="43">
        <f t="shared" si="7"/>
        <v>0</v>
      </c>
      <c r="R37" s="43">
        <f t="shared" si="8"/>
        <v>0</v>
      </c>
      <c r="S37" s="44">
        <f t="shared" si="9"/>
        <v>2618</v>
      </c>
      <c r="T37" s="45">
        <f t="shared" ref="T37:V37" si="116">IF(L37=0,"",P37/L37)</f>
        <v>0.08726666667</v>
      </c>
      <c r="U37" s="46" t="str">
        <f t="shared" si="116"/>
        <v/>
      </c>
      <c r="V37" s="46" t="str">
        <f t="shared" si="116"/>
        <v/>
      </c>
      <c r="W37" s="47">
        <f t="shared" si="11"/>
        <v>0.08726666667</v>
      </c>
      <c r="X37" s="42">
        <f t="shared" ref="X37:Z37" si="117">SUM(L$13:L37)</f>
        <v>280000</v>
      </c>
      <c r="Y37" s="43">
        <f t="shared" si="117"/>
        <v>190000</v>
      </c>
      <c r="Z37" s="43">
        <f t="shared" si="117"/>
        <v>280000</v>
      </c>
      <c r="AA37" s="44">
        <f t="shared" si="13"/>
        <v>750000</v>
      </c>
      <c r="AB37" s="42">
        <f t="shared" ref="AB37:AD37" si="118">SUM(P$13:P37)</f>
        <v>24728</v>
      </c>
      <c r="AC37" s="43">
        <f t="shared" si="118"/>
        <v>21084</v>
      </c>
      <c r="AD37" s="43">
        <f t="shared" si="118"/>
        <v>28327</v>
      </c>
      <c r="AE37" s="44">
        <f t="shared" si="15"/>
        <v>74139</v>
      </c>
      <c r="AF37" s="46">
        <f t="shared" ref="AF37:AH37" si="119">IF(X37=0,"",AB37/X37)</f>
        <v>0.08831428571</v>
      </c>
      <c r="AG37" s="46">
        <f t="shared" si="119"/>
        <v>0.1109684211</v>
      </c>
      <c r="AH37" s="46">
        <f t="shared" si="119"/>
        <v>0.1011678571</v>
      </c>
      <c r="AI37" s="47">
        <f t="shared" si="17"/>
        <v>0.098852</v>
      </c>
    </row>
    <row r="38" ht="14.25" customHeight="1">
      <c r="A38" s="38">
        <f t="shared" si="18"/>
        <v>0.3177015648</v>
      </c>
      <c r="B38" s="9">
        <f t="shared" si="19"/>
        <v>0.3478352708</v>
      </c>
      <c r="C38" s="102">
        <f t="shared" si="20"/>
        <v>0.3344631644</v>
      </c>
      <c r="D38" s="9">
        <f t="shared" si="21"/>
        <v>0.3177015648</v>
      </c>
      <c r="E38" s="9">
        <f t="shared" si="22"/>
        <v>0.6655368356</v>
      </c>
      <c r="F38" s="102">
        <f t="shared" si="23"/>
        <v>1</v>
      </c>
      <c r="G38" s="9" t="str">
        <f t="shared" si="24"/>
        <v>C</v>
      </c>
      <c r="H38" s="38">
        <v>26.0</v>
      </c>
      <c r="I38" s="116">
        <v>0.8291789012980286</v>
      </c>
      <c r="J38" s="40">
        <v>0.4786780692503757</v>
      </c>
      <c r="K38" s="41">
        <v>0.7699927107348968</v>
      </c>
      <c r="L38" s="42">
        <f t="shared" si="25"/>
        <v>0</v>
      </c>
      <c r="M38" s="43">
        <f t="shared" si="26"/>
        <v>0</v>
      </c>
      <c r="N38" s="43">
        <f t="shared" si="27"/>
        <v>30000</v>
      </c>
      <c r="O38" s="44">
        <f t="shared" si="5"/>
        <v>30000</v>
      </c>
      <c r="P38" s="42">
        <f t="shared" si="6"/>
        <v>0</v>
      </c>
      <c r="Q38" s="43">
        <f t="shared" si="7"/>
        <v>0</v>
      </c>
      <c r="R38" s="43">
        <f t="shared" si="8"/>
        <v>3038</v>
      </c>
      <c r="S38" s="44">
        <f t="shared" si="9"/>
        <v>3038</v>
      </c>
      <c r="T38" s="45" t="str">
        <f t="shared" ref="T38:V38" si="120">IF(L38=0,"",P38/L38)</f>
        <v/>
      </c>
      <c r="U38" s="46" t="str">
        <f t="shared" si="120"/>
        <v/>
      </c>
      <c r="V38" s="46">
        <f t="shared" si="120"/>
        <v>0.1012666667</v>
      </c>
      <c r="W38" s="47">
        <f t="shared" si="11"/>
        <v>0.1012666667</v>
      </c>
      <c r="X38" s="42">
        <f t="shared" ref="X38:Z38" si="121">SUM(L$13:L38)</f>
        <v>280000</v>
      </c>
      <c r="Y38" s="43">
        <f t="shared" si="121"/>
        <v>190000</v>
      </c>
      <c r="Z38" s="43">
        <f t="shared" si="121"/>
        <v>310000</v>
      </c>
      <c r="AA38" s="44">
        <f t="shared" si="13"/>
        <v>780000</v>
      </c>
      <c r="AB38" s="42">
        <f t="shared" ref="AB38:AD38" si="122">SUM(P$13:P38)</f>
        <v>24728</v>
      </c>
      <c r="AC38" s="43">
        <f t="shared" si="122"/>
        <v>21084</v>
      </c>
      <c r="AD38" s="43">
        <f t="shared" si="122"/>
        <v>31365</v>
      </c>
      <c r="AE38" s="44">
        <f t="shared" si="15"/>
        <v>77177</v>
      </c>
      <c r="AF38" s="46">
        <f t="shared" ref="AF38:AH38" si="123">IF(X38=0,"",AB38/X38)</f>
        <v>0.08831428571</v>
      </c>
      <c r="AG38" s="46">
        <f t="shared" si="123"/>
        <v>0.1109684211</v>
      </c>
      <c r="AH38" s="46">
        <f t="shared" si="123"/>
        <v>0.1011774194</v>
      </c>
      <c r="AI38" s="47">
        <f t="shared" si="17"/>
        <v>0.09894487179</v>
      </c>
    </row>
    <row r="39" ht="14.25" customHeight="1">
      <c r="A39" s="38">
        <f t="shared" si="18"/>
        <v>0.3176975004</v>
      </c>
      <c r="B39" s="9">
        <f t="shared" si="19"/>
        <v>0.347830821</v>
      </c>
      <c r="C39" s="102">
        <f t="shared" si="20"/>
        <v>0.3344716786</v>
      </c>
      <c r="D39" s="9">
        <f t="shared" si="21"/>
        <v>0.3176975004</v>
      </c>
      <c r="E39" s="9">
        <f t="shared" si="22"/>
        <v>0.6655283214</v>
      </c>
      <c r="F39" s="102">
        <f t="shared" si="23"/>
        <v>1</v>
      </c>
      <c r="G39" s="9" t="str">
        <f t="shared" si="24"/>
        <v>C</v>
      </c>
      <c r="H39" s="38">
        <v>27.0</v>
      </c>
      <c r="I39" s="116">
        <v>0.8305741265594014</v>
      </c>
      <c r="J39" s="40">
        <v>0.11268826372767071</v>
      </c>
      <c r="K39" s="41">
        <v>0.10136237862120667</v>
      </c>
      <c r="L39" s="42">
        <f t="shared" si="25"/>
        <v>0</v>
      </c>
      <c r="M39" s="43">
        <f t="shared" si="26"/>
        <v>0</v>
      </c>
      <c r="N39" s="43">
        <f t="shared" si="27"/>
        <v>30000</v>
      </c>
      <c r="O39" s="44">
        <f t="shared" si="5"/>
        <v>30000</v>
      </c>
      <c r="P39" s="42">
        <f t="shared" si="6"/>
        <v>0</v>
      </c>
      <c r="Q39" s="43">
        <f t="shared" si="7"/>
        <v>0</v>
      </c>
      <c r="R39" s="43">
        <f t="shared" si="8"/>
        <v>2934</v>
      </c>
      <c r="S39" s="44">
        <f t="shared" si="9"/>
        <v>2934</v>
      </c>
      <c r="T39" s="45" t="str">
        <f t="shared" ref="T39:V39" si="124">IF(L39=0,"",P39/L39)</f>
        <v/>
      </c>
      <c r="U39" s="46" t="str">
        <f t="shared" si="124"/>
        <v/>
      </c>
      <c r="V39" s="46">
        <f t="shared" si="124"/>
        <v>0.0978</v>
      </c>
      <c r="W39" s="47">
        <f t="shared" si="11"/>
        <v>0.0978</v>
      </c>
      <c r="X39" s="42">
        <f t="shared" ref="X39:Z39" si="125">SUM(L$13:L39)</f>
        <v>280000</v>
      </c>
      <c r="Y39" s="43">
        <f t="shared" si="125"/>
        <v>190000</v>
      </c>
      <c r="Z39" s="43">
        <f t="shared" si="125"/>
        <v>340000</v>
      </c>
      <c r="AA39" s="44">
        <f t="shared" si="13"/>
        <v>810000</v>
      </c>
      <c r="AB39" s="42">
        <f t="shared" ref="AB39:AD39" si="126">SUM(P$13:P39)</f>
        <v>24728</v>
      </c>
      <c r="AC39" s="43">
        <f t="shared" si="126"/>
        <v>21084</v>
      </c>
      <c r="AD39" s="43">
        <f t="shared" si="126"/>
        <v>34299</v>
      </c>
      <c r="AE39" s="44">
        <f t="shared" si="15"/>
        <v>80111</v>
      </c>
      <c r="AF39" s="46">
        <f t="shared" ref="AF39:AH39" si="127">IF(X39=0,"",AB39/X39)</f>
        <v>0.08831428571</v>
      </c>
      <c r="AG39" s="46">
        <f t="shared" si="127"/>
        <v>0.1109684211</v>
      </c>
      <c r="AH39" s="46">
        <f t="shared" si="127"/>
        <v>0.1008794118</v>
      </c>
      <c r="AI39" s="47">
        <f t="shared" si="17"/>
        <v>0.09890246914</v>
      </c>
    </row>
    <row r="40" ht="14.25" customHeight="1">
      <c r="A40" s="38">
        <f t="shared" si="18"/>
        <v>0.3178241416</v>
      </c>
      <c r="B40" s="9">
        <f t="shared" si="19"/>
        <v>0.3479694739</v>
      </c>
      <c r="C40" s="102">
        <f t="shared" si="20"/>
        <v>0.3342063846</v>
      </c>
      <c r="D40" s="9">
        <f t="shared" si="21"/>
        <v>0.3178241416</v>
      </c>
      <c r="E40" s="9">
        <f t="shared" si="22"/>
        <v>0.6657936154</v>
      </c>
      <c r="F40" s="102">
        <f t="shared" si="23"/>
        <v>1</v>
      </c>
      <c r="G40" s="9" t="str">
        <f t="shared" si="24"/>
        <v>A</v>
      </c>
      <c r="H40" s="38">
        <v>28.0</v>
      </c>
      <c r="I40" s="116">
        <v>0.12541295162440103</v>
      </c>
      <c r="J40" s="40">
        <v>0.5703460115972839</v>
      </c>
      <c r="K40" s="41">
        <v>0.3362596747760356</v>
      </c>
      <c r="L40" s="42">
        <f t="shared" si="25"/>
        <v>30000</v>
      </c>
      <c r="M40" s="43">
        <f t="shared" si="26"/>
        <v>0</v>
      </c>
      <c r="N40" s="43">
        <f t="shared" si="27"/>
        <v>0</v>
      </c>
      <c r="O40" s="44">
        <f t="shared" si="5"/>
        <v>30000</v>
      </c>
      <c r="P40" s="42">
        <f t="shared" si="6"/>
        <v>2643</v>
      </c>
      <c r="Q40" s="43">
        <f t="shared" si="7"/>
        <v>0</v>
      </c>
      <c r="R40" s="43">
        <f t="shared" si="8"/>
        <v>0</v>
      </c>
      <c r="S40" s="44">
        <f t="shared" si="9"/>
        <v>2643</v>
      </c>
      <c r="T40" s="45">
        <f t="shared" ref="T40:V40" si="128">IF(L40=0,"",P40/L40)</f>
        <v>0.0881</v>
      </c>
      <c r="U40" s="46" t="str">
        <f t="shared" si="128"/>
        <v/>
      </c>
      <c r="V40" s="46" t="str">
        <f t="shared" si="128"/>
        <v/>
      </c>
      <c r="W40" s="47">
        <f t="shared" si="11"/>
        <v>0.0881</v>
      </c>
      <c r="X40" s="42">
        <f t="shared" ref="X40:Z40" si="129">SUM(L$13:L40)</f>
        <v>310000</v>
      </c>
      <c r="Y40" s="43">
        <f t="shared" si="129"/>
        <v>190000</v>
      </c>
      <c r="Z40" s="43">
        <f t="shared" si="129"/>
        <v>340000</v>
      </c>
      <c r="AA40" s="44">
        <f t="shared" si="13"/>
        <v>840000</v>
      </c>
      <c r="AB40" s="42">
        <f t="shared" ref="AB40:AD40" si="130">SUM(P$13:P40)</f>
        <v>27371</v>
      </c>
      <c r="AC40" s="43">
        <f t="shared" si="130"/>
        <v>21084</v>
      </c>
      <c r="AD40" s="43">
        <f t="shared" si="130"/>
        <v>34299</v>
      </c>
      <c r="AE40" s="44">
        <f t="shared" si="15"/>
        <v>82754</v>
      </c>
      <c r="AF40" s="46">
        <f t="shared" ref="AF40:AH40" si="131">IF(X40=0,"",AB40/X40)</f>
        <v>0.08829354839</v>
      </c>
      <c r="AG40" s="46">
        <f t="shared" si="131"/>
        <v>0.1109684211</v>
      </c>
      <c r="AH40" s="46">
        <f t="shared" si="131"/>
        <v>0.1008794118</v>
      </c>
      <c r="AI40" s="47">
        <f t="shared" si="17"/>
        <v>0.09851666667</v>
      </c>
    </row>
    <row r="41" ht="14.25" customHeight="1">
      <c r="A41" s="38">
        <f t="shared" si="18"/>
        <v>0.3178061574</v>
      </c>
      <c r="B41" s="9">
        <f t="shared" si="19"/>
        <v>0.3479786474</v>
      </c>
      <c r="C41" s="102">
        <f t="shared" si="20"/>
        <v>0.3342151952</v>
      </c>
      <c r="D41" s="9">
        <f t="shared" si="21"/>
        <v>0.3178061574</v>
      </c>
      <c r="E41" s="9">
        <f t="shared" si="22"/>
        <v>0.6657848048</v>
      </c>
      <c r="F41" s="102">
        <f t="shared" si="23"/>
        <v>1</v>
      </c>
      <c r="G41" s="9" t="str">
        <f t="shared" si="24"/>
        <v>C</v>
      </c>
      <c r="H41" s="38">
        <v>29.0</v>
      </c>
      <c r="I41" s="116">
        <v>0.8218332230540714</v>
      </c>
      <c r="J41" s="40">
        <v>0.8997463637004632</v>
      </c>
      <c r="K41" s="41">
        <v>0.6302691552505462</v>
      </c>
      <c r="L41" s="42">
        <f t="shared" si="25"/>
        <v>0</v>
      </c>
      <c r="M41" s="43">
        <f t="shared" si="26"/>
        <v>0</v>
      </c>
      <c r="N41" s="43">
        <f t="shared" si="27"/>
        <v>30000</v>
      </c>
      <c r="O41" s="44">
        <f t="shared" si="5"/>
        <v>30000</v>
      </c>
      <c r="P41" s="42">
        <f t="shared" si="6"/>
        <v>0</v>
      </c>
      <c r="Q41" s="43">
        <f t="shared" si="7"/>
        <v>0</v>
      </c>
      <c r="R41" s="43">
        <f t="shared" si="8"/>
        <v>3017</v>
      </c>
      <c r="S41" s="44">
        <f t="shared" si="9"/>
        <v>3017</v>
      </c>
      <c r="T41" s="45" t="str">
        <f t="shared" ref="T41:V41" si="132">IF(L41=0,"",P41/L41)</f>
        <v/>
      </c>
      <c r="U41" s="46" t="str">
        <f t="shared" si="132"/>
        <v/>
      </c>
      <c r="V41" s="46">
        <f t="shared" si="132"/>
        <v>0.1005666667</v>
      </c>
      <c r="W41" s="47">
        <f t="shared" si="11"/>
        <v>0.1005666667</v>
      </c>
      <c r="X41" s="42">
        <f t="shared" ref="X41:Z41" si="133">SUM(L$13:L41)</f>
        <v>310000</v>
      </c>
      <c r="Y41" s="43">
        <f t="shared" si="133"/>
        <v>190000</v>
      </c>
      <c r="Z41" s="43">
        <f t="shared" si="133"/>
        <v>370000</v>
      </c>
      <c r="AA41" s="44">
        <f t="shared" si="13"/>
        <v>870000</v>
      </c>
      <c r="AB41" s="42">
        <f t="shared" ref="AB41:AD41" si="134">SUM(P$13:P41)</f>
        <v>27371</v>
      </c>
      <c r="AC41" s="43">
        <f t="shared" si="134"/>
        <v>21084</v>
      </c>
      <c r="AD41" s="43">
        <f t="shared" si="134"/>
        <v>37316</v>
      </c>
      <c r="AE41" s="44">
        <f t="shared" si="15"/>
        <v>85771</v>
      </c>
      <c r="AF41" s="46">
        <f t="shared" ref="AF41:AH41" si="135">IF(X41=0,"",AB41/X41)</f>
        <v>0.08829354839</v>
      </c>
      <c r="AG41" s="46">
        <f t="shared" si="135"/>
        <v>0.1109684211</v>
      </c>
      <c r="AH41" s="46">
        <f t="shared" si="135"/>
        <v>0.1008540541</v>
      </c>
      <c r="AI41" s="47">
        <f t="shared" si="17"/>
        <v>0.09858735632</v>
      </c>
    </row>
    <row r="42" ht="14.25" customHeight="1">
      <c r="A42" s="38">
        <f t="shared" si="18"/>
        <v>0.3178169308</v>
      </c>
      <c r="B42" s="9">
        <f t="shared" si="19"/>
        <v>0.3479904435</v>
      </c>
      <c r="C42" s="102">
        <f t="shared" si="20"/>
        <v>0.3341926257</v>
      </c>
      <c r="D42" s="9">
        <f t="shared" si="21"/>
        <v>0.3178169308</v>
      </c>
      <c r="E42" s="9">
        <f t="shared" si="22"/>
        <v>0.6658073743</v>
      </c>
      <c r="F42" s="102">
        <f t="shared" si="23"/>
        <v>1</v>
      </c>
      <c r="G42" s="9" t="str">
        <f t="shared" si="24"/>
        <v>B</v>
      </c>
      <c r="H42" s="38">
        <v>30.0</v>
      </c>
      <c r="I42" s="116">
        <v>0.46672346542798115</v>
      </c>
      <c r="J42" s="40">
        <v>0.1378903828320931</v>
      </c>
      <c r="K42" s="41">
        <v>0.6909910422186976</v>
      </c>
      <c r="L42" s="42">
        <f t="shared" si="25"/>
        <v>0</v>
      </c>
      <c r="M42" s="43">
        <f t="shared" si="26"/>
        <v>30000</v>
      </c>
      <c r="N42" s="43">
        <f t="shared" si="27"/>
        <v>0</v>
      </c>
      <c r="O42" s="44">
        <f t="shared" si="5"/>
        <v>30000</v>
      </c>
      <c r="P42" s="42">
        <f t="shared" si="6"/>
        <v>0</v>
      </c>
      <c r="Q42" s="43">
        <f t="shared" si="7"/>
        <v>3241</v>
      </c>
      <c r="R42" s="43">
        <f t="shared" si="8"/>
        <v>0</v>
      </c>
      <c r="S42" s="44">
        <f t="shared" si="9"/>
        <v>3241</v>
      </c>
      <c r="T42" s="45" t="str">
        <f t="shared" ref="T42:V42" si="136">IF(L42=0,"",P42/L42)</f>
        <v/>
      </c>
      <c r="U42" s="46">
        <f t="shared" si="136"/>
        <v>0.1080333333</v>
      </c>
      <c r="V42" s="46" t="str">
        <f t="shared" si="136"/>
        <v/>
      </c>
      <c r="W42" s="47">
        <f t="shared" si="11"/>
        <v>0.1080333333</v>
      </c>
      <c r="X42" s="42">
        <f t="shared" ref="X42:Z42" si="137">SUM(L$13:L42)</f>
        <v>310000</v>
      </c>
      <c r="Y42" s="43">
        <f t="shared" si="137"/>
        <v>220000</v>
      </c>
      <c r="Z42" s="43">
        <f t="shared" si="137"/>
        <v>370000</v>
      </c>
      <c r="AA42" s="44">
        <f t="shared" si="13"/>
        <v>900000</v>
      </c>
      <c r="AB42" s="42">
        <f t="shared" ref="AB42:AD42" si="138">SUM(P$13:P42)</f>
        <v>27371</v>
      </c>
      <c r="AC42" s="43">
        <f t="shared" si="138"/>
        <v>24325</v>
      </c>
      <c r="AD42" s="43">
        <f t="shared" si="138"/>
        <v>37316</v>
      </c>
      <c r="AE42" s="44">
        <f t="shared" si="15"/>
        <v>89012</v>
      </c>
      <c r="AF42" s="46">
        <f t="shared" ref="AF42:AH42" si="139">IF(X42=0,"",AB42/X42)</f>
        <v>0.08829354839</v>
      </c>
      <c r="AG42" s="46">
        <f t="shared" si="139"/>
        <v>0.1105681818</v>
      </c>
      <c r="AH42" s="46">
        <f t="shared" si="139"/>
        <v>0.1008540541</v>
      </c>
      <c r="AI42" s="47">
        <f t="shared" si="17"/>
        <v>0.09890222222</v>
      </c>
    </row>
    <row r="43" ht="14.25" customHeight="1">
      <c r="A43" s="38">
        <f t="shared" si="18"/>
        <v>0.3179939491</v>
      </c>
      <c r="B43" s="9">
        <f t="shared" si="19"/>
        <v>0.3476272859</v>
      </c>
      <c r="C43" s="102">
        <f t="shared" si="20"/>
        <v>0.334378765</v>
      </c>
      <c r="D43" s="9">
        <f t="shared" si="21"/>
        <v>0.3179939491</v>
      </c>
      <c r="E43" s="9">
        <f t="shared" si="22"/>
        <v>0.665621235</v>
      </c>
      <c r="F43" s="102">
        <f t="shared" si="23"/>
        <v>1</v>
      </c>
      <c r="G43" s="9" t="str">
        <f t="shared" si="24"/>
        <v>A</v>
      </c>
      <c r="H43" s="38">
        <v>31.0</v>
      </c>
      <c r="I43" s="116">
        <v>0.12246731489099971</v>
      </c>
      <c r="J43" s="40">
        <v>0.9564466986600924</v>
      </c>
      <c r="K43" s="41">
        <v>0.5365437114709986</v>
      </c>
      <c r="L43" s="42">
        <f t="shared" si="25"/>
        <v>30000</v>
      </c>
      <c r="M43" s="43">
        <f t="shared" si="26"/>
        <v>0</v>
      </c>
      <c r="N43" s="43">
        <f t="shared" si="27"/>
        <v>0</v>
      </c>
      <c r="O43" s="44">
        <f t="shared" si="5"/>
        <v>30000</v>
      </c>
      <c r="P43" s="42">
        <f t="shared" si="6"/>
        <v>2642</v>
      </c>
      <c r="Q43" s="43">
        <f t="shared" si="7"/>
        <v>0</v>
      </c>
      <c r="R43" s="43">
        <f t="shared" si="8"/>
        <v>0</v>
      </c>
      <c r="S43" s="44">
        <f t="shared" si="9"/>
        <v>2642</v>
      </c>
      <c r="T43" s="45">
        <f t="shared" ref="T43:V43" si="140">IF(L43=0,"",P43/L43)</f>
        <v>0.08806666667</v>
      </c>
      <c r="U43" s="46" t="str">
        <f t="shared" si="140"/>
        <v/>
      </c>
      <c r="V43" s="46" t="str">
        <f t="shared" si="140"/>
        <v/>
      </c>
      <c r="W43" s="47">
        <f t="shared" si="11"/>
        <v>0.08806666667</v>
      </c>
      <c r="X43" s="42">
        <f t="shared" ref="X43:Z43" si="141">SUM(L$13:L43)</f>
        <v>340000</v>
      </c>
      <c r="Y43" s="43">
        <f t="shared" si="141"/>
        <v>220000</v>
      </c>
      <c r="Z43" s="43">
        <f t="shared" si="141"/>
        <v>370000</v>
      </c>
      <c r="AA43" s="44">
        <f t="shared" si="13"/>
        <v>930000</v>
      </c>
      <c r="AB43" s="42">
        <f t="shared" ref="AB43:AD43" si="142">SUM(P$13:P43)</f>
        <v>30013</v>
      </c>
      <c r="AC43" s="43">
        <f t="shared" si="142"/>
        <v>24325</v>
      </c>
      <c r="AD43" s="43">
        <f t="shared" si="142"/>
        <v>37316</v>
      </c>
      <c r="AE43" s="44">
        <f t="shared" si="15"/>
        <v>91654</v>
      </c>
      <c r="AF43" s="46">
        <f t="shared" ref="AF43:AH43" si="143">IF(X43=0,"",AB43/X43)</f>
        <v>0.08827352941</v>
      </c>
      <c r="AG43" s="46">
        <f t="shared" si="143"/>
        <v>0.1105681818</v>
      </c>
      <c r="AH43" s="46">
        <f t="shared" si="143"/>
        <v>0.1008540541</v>
      </c>
      <c r="AI43" s="47">
        <f t="shared" si="17"/>
        <v>0.09855268817</v>
      </c>
    </row>
    <row r="44" ht="14.25" customHeight="1">
      <c r="A44" s="38">
        <f t="shared" si="18"/>
        <v>0.317976583</v>
      </c>
      <c r="B44" s="9">
        <f t="shared" si="19"/>
        <v>0.3476361377</v>
      </c>
      <c r="C44" s="102">
        <f t="shared" si="20"/>
        <v>0.3343872793</v>
      </c>
      <c r="D44" s="9">
        <f t="shared" si="21"/>
        <v>0.317976583</v>
      </c>
      <c r="E44" s="9">
        <f t="shared" si="22"/>
        <v>0.6656127207</v>
      </c>
      <c r="F44" s="102">
        <f t="shared" si="23"/>
        <v>1</v>
      </c>
      <c r="G44" s="9" t="str">
        <f t="shared" si="24"/>
        <v>C</v>
      </c>
      <c r="H44" s="38">
        <v>32.0</v>
      </c>
      <c r="I44" s="116">
        <v>0.7507759120731451</v>
      </c>
      <c r="J44" s="40">
        <v>0.641107482392854</v>
      </c>
      <c r="K44" s="41">
        <v>0.9891358036211504</v>
      </c>
      <c r="L44" s="42">
        <f t="shared" si="25"/>
        <v>0</v>
      </c>
      <c r="M44" s="43">
        <f t="shared" si="26"/>
        <v>0</v>
      </c>
      <c r="N44" s="43">
        <f t="shared" si="27"/>
        <v>30000</v>
      </c>
      <c r="O44" s="44">
        <f t="shared" si="5"/>
        <v>30000</v>
      </c>
      <c r="P44" s="42">
        <f t="shared" si="6"/>
        <v>0</v>
      </c>
      <c r="Q44" s="43">
        <f t="shared" si="7"/>
        <v>0</v>
      </c>
      <c r="R44" s="43">
        <f t="shared" si="8"/>
        <v>3120</v>
      </c>
      <c r="S44" s="44">
        <f t="shared" si="9"/>
        <v>3120</v>
      </c>
      <c r="T44" s="45" t="str">
        <f t="shared" ref="T44:V44" si="144">IF(L44=0,"",P44/L44)</f>
        <v/>
      </c>
      <c r="U44" s="46" t="str">
        <f t="shared" si="144"/>
        <v/>
      </c>
      <c r="V44" s="46">
        <f t="shared" si="144"/>
        <v>0.104</v>
      </c>
      <c r="W44" s="47">
        <f t="shared" si="11"/>
        <v>0.104</v>
      </c>
      <c r="X44" s="42">
        <f t="shared" ref="X44:Z44" si="145">SUM(L$13:L44)</f>
        <v>340000</v>
      </c>
      <c r="Y44" s="43">
        <f t="shared" si="145"/>
        <v>220000</v>
      </c>
      <c r="Z44" s="43">
        <f t="shared" si="145"/>
        <v>400000</v>
      </c>
      <c r="AA44" s="44">
        <f t="shared" si="13"/>
        <v>960000</v>
      </c>
      <c r="AB44" s="42">
        <f t="shared" ref="AB44:AD44" si="146">SUM(P$13:P44)</f>
        <v>30013</v>
      </c>
      <c r="AC44" s="43">
        <f t="shared" si="146"/>
        <v>24325</v>
      </c>
      <c r="AD44" s="43">
        <f t="shared" si="146"/>
        <v>40436</v>
      </c>
      <c r="AE44" s="44">
        <f t="shared" si="15"/>
        <v>94774</v>
      </c>
      <c r="AF44" s="46">
        <f t="shared" ref="AF44:AH44" si="147">IF(X44=0,"",AB44/X44)</f>
        <v>0.08827352941</v>
      </c>
      <c r="AG44" s="46">
        <f t="shared" si="147"/>
        <v>0.1105681818</v>
      </c>
      <c r="AH44" s="46">
        <f t="shared" si="147"/>
        <v>0.10109</v>
      </c>
      <c r="AI44" s="47">
        <f t="shared" si="17"/>
        <v>0.09872291667</v>
      </c>
    </row>
    <row r="45" ht="14.25" customHeight="1">
      <c r="A45" s="38">
        <f t="shared" si="18"/>
        <v>0.3178762173</v>
      </c>
      <c r="B45" s="9">
        <f t="shared" si="19"/>
        <v>0.3475264103</v>
      </c>
      <c r="C45" s="102">
        <f t="shared" si="20"/>
        <v>0.3345973724</v>
      </c>
      <c r="D45" s="9">
        <f t="shared" si="21"/>
        <v>0.3178762173</v>
      </c>
      <c r="E45" s="9">
        <f t="shared" si="22"/>
        <v>0.6654026276</v>
      </c>
      <c r="F45" s="102">
        <f t="shared" si="23"/>
        <v>1</v>
      </c>
      <c r="G45" s="9" t="str">
        <f t="shared" si="24"/>
        <v>B</v>
      </c>
      <c r="H45" s="38">
        <v>33.0</v>
      </c>
      <c r="I45" s="116">
        <v>0.4408064462937069</v>
      </c>
      <c r="J45" s="40">
        <v>0.7048135118643906</v>
      </c>
      <c r="K45" s="41">
        <v>0.05794418356404807</v>
      </c>
      <c r="L45" s="42">
        <f t="shared" si="25"/>
        <v>0</v>
      </c>
      <c r="M45" s="43">
        <f t="shared" si="26"/>
        <v>30000</v>
      </c>
      <c r="N45" s="43">
        <f t="shared" si="27"/>
        <v>0</v>
      </c>
      <c r="O45" s="44">
        <f t="shared" si="5"/>
        <v>30000</v>
      </c>
      <c r="P45" s="42">
        <f t="shared" si="6"/>
        <v>0</v>
      </c>
      <c r="Q45" s="43">
        <f t="shared" si="7"/>
        <v>3329</v>
      </c>
      <c r="R45" s="43">
        <f t="shared" si="8"/>
        <v>0</v>
      </c>
      <c r="S45" s="44">
        <f t="shared" si="9"/>
        <v>3329</v>
      </c>
      <c r="T45" s="45" t="str">
        <f t="shared" ref="T45:V45" si="148">IF(L45=0,"",P45/L45)</f>
        <v/>
      </c>
      <c r="U45" s="46">
        <f t="shared" si="148"/>
        <v>0.1109666667</v>
      </c>
      <c r="V45" s="46" t="str">
        <f t="shared" si="148"/>
        <v/>
      </c>
      <c r="W45" s="47">
        <f t="shared" si="11"/>
        <v>0.1109666667</v>
      </c>
      <c r="X45" s="42">
        <f t="shared" ref="X45:Z45" si="149">SUM(L$13:L45)</f>
        <v>340000</v>
      </c>
      <c r="Y45" s="43">
        <f t="shared" si="149"/>
        <v>250000</v>
      </c>
      <c r="Z45" s="43">
        <f t="shared" si="149"/>
        <v>400000</v>
      </c>
      <c r="AA45" s="44">
        <f t="shared" si="13"/>
        <v>990000</v>
      </c>
      <c r="AB45" s="42">
        <f t="shared" ref="AB45:AD45" si="150">SUM(P$13:P45)</f>
        <v>30013</v>
      </c>
      <c r="AC45" s="43">
        <f t="shared" si="150"/>
        <v>27654</v>
      </c>
      <c r="AD45" s="43">
        <f t="shared" si="150"/>
        <v>40436</v>
      </c>
      <c r="AE45" s="44">
        <f t="shared" si="15"/>
        <v>98103</v>
      </c>
      <c r="AF45" s="46">
        <f t="shared" ref="AF45:AH45" si="151">IF(X45=0,"",AB45/X45)</f>
        <v>0.08827352941</v>
      </c>
      <c r="AG45" s="46">
        <f t="shared" si="151"/>
        <v>0.110616</v>
      </c>
      <c r="AH45" s="46">
        <f t="shared" si="151"/>
        <v>0.10109</v>
      </c>
      <c r="AI45" s="47">
        <f t="shared" si="17"/>
        <v>0.09909393939</v>
      </c>
    </row>
    <row r="46" ht="14.25" customHeight="1">
      <c r="A46" s="38">
        <f t="shared" si="18"/>
        <v>0.3178550867</v>
      </c>
      <c r="B46" s="9">
        <f t="shared" si="19"/>
        <v>0.347569783</v>
      </c>
      <c r="C46" s="102">
        <f t="shared" si="20"/>
        <v>0.3345751303</v>
      </c>
      <c r="D46" s="9">
        <f t="shared" si="21"/>
        <v>0.3178550867</v>
      </c>
      <c r="E46" s="9">
        <f t="shared" si="22"/>
        <v>0.6654248697</v>
      </c>
      <c r="F46" s="102">
        <f t="shared" si="23"/>
        <v>1</v>
      </c>
      <c r="G46" s="9" t="str">
        <f t="shared" si="24"/>
        <v>B</v>
      </c>
      <c r="H46" s="38">
        <v>34.0</v>
      </c>
      <c r="I46" s="116">
        <v>0.37928300021913264</v>
      </c>
      <c r="J46" s="40">
        <v>0.5834385090632376</v>
      </c>
      <c r="K46" s="41">
        <v>0.9713856665544085</v>
      </c>
      <c r="L46" s="42">
        <f t="shared" si="25"/>
        <v>0</v>
      </c>
      <c r="M46" s="43">
        <f t="shared" si="26"/>
        <v>30000</v>
      </c>
      <c r="N46" s="43">
        <f t="shared" si="27"/>
        <v>0</v>
      </c>
      <c r="O46" s="44">
        <f t="shared" si="5"/>
        <v>30000</v>
      </c>
      <c r="P46" s="42">
        <f t="shared" si="6"/>
        <v>0</v>
      </c>
      <c r="Q46" s="43">
        <f t="shared" si="7"/>
        <v>3311</v>
      </c>
      <c r="R46" s="43">
        <f t="shared" si="8"/>
        <v>0</v>
      </c>
      <c r="S46" s="44">
        <f t="shared" si="9"/>
        <v>3311</v>
      </c>
      <c r="T46" s="45" t="str">
        <f t="shared" ref="T46:V46" si="152">IF(L46=0,"",P46/L46)</f>
        <v/>
      </c>
      <c r="U46" s="46">
        <f t="shared" si="152"/>
        <v>0.1103666667</v>
      </c>
      <c r="V46" s="46" t="str">
        <f t="shared" si="152"/>
        <v/>
      </c>
      <c r="W46" s="47">
        <f t="shared" si="11"/>
        <v>0.1103666667</v>
      </c>
      <c r="X46" s="42">
        <f t="shared" ref="X46:Z46" si="153">SUM(L$13:L46)</f>
        <v>340000</v>
      </c>
      <c r="Y46" s="43">
        <f t="shared" si="153"/>
        <v>280000</v>
      </c>
      <c r="Z46" s="43">
        <f t="shared" si="153"/>
        <v>400000</v>
      </c>
      <c r="AA46" s="44">
        <f t="shared" si="13"/>
        <v>1020000</v>
      </c>
      <c r="AB46" s="42">
        <f t="shared" ref="AB46:AD46" si="154">SUM(P$13:P46)</f>
        <v>30013</v>
      </c>
      <c r="AC46" s="43">
        <f t="shared" si="154"/>
        <v>30965</v>
      </c>
      <c r="AD46" s="43">
        <f t="shared" si="154"/>
        <v>40436</v>
      </c>
      <c r="AE46" s="44">
        <f t="shared" si="15"/>
        <v>101414</v>
      </c>
      <c r="AF46" s="46">
        <f t="shared" ref="AF46:AH46" si="155">IF(X46=0,"",AB46/X46)</f>
        <v>0.08827352941</v>
      </c>
      <c r="AG46" s="46">
        <f t="shared" si="155"/>
        <v>0.1105892857</v>
      </c>
      <c r="AH46" s="46">
        <f t="shared" si="155"/>
        <v>0.10109</v>
      </c>
      <c r="AI46" s="47">
        <f t="shared" si="17"/>
        <v>0.0994254902</v>
      </c>
    </row>
    <row r="47" ht="14.25" customHeight="1">
      <c r="A47" s="38">
        <f t="shared" si="18"/>
        <v>0.3178668918</v>
      </c>
      <c r="B47" s="9">
        <f t="shared" si="19"/>
        <v>0.3475455519</v>
      </c>
      <c r="C47" s="102">
        <f t="shared" si="20"/>
        <v>0.3345875563</v>
      </c>
      <c r="D47" s="9">
        <f t="shared" si="21"/>
        <v>0.3178668918</v>
      </c>
      <c r="E47" s="9">
        <f t="shared" si="22"/>
        <v>0.6654124437</v>
      </c>
      <c r="F47" s="102">
        <f t="shared" si="23"/>
        <v>1</v>
      </c>
      <c r="G47" s="9" t="str">
        <f t="shared" si="24"/>
        <v>A</v>
      </c>
      <c r="H47" s="38">
        <v>35.0</v>
      </c>
      <c r="I47" s="116">
        <v>0.16918604551395922</v>
      </c>
      <c r="J47" s="40">
        <v>0.8567287987659171</v>
      </c>
      <c r="K47" s="41">
        <v>0.7902457197350363</v>
      </c>
      <c r="L47" s="42">
        <f t="shared" si="25"/>
        <v>30000</v>
      </c>
      <c r="M47" s="43">
        <f t="shared" si="26"/>
        <v>0</v>
      </c>
      <c r="N47" s="43">
        <f t="shared" si="27"/>
        <v>0</v>
      </c>
      <c r="O47" s="44">
        <f t="shared" si="5"/>
        <v>30000</v>
      </c>
      <c r="P47" s="42">
        <f t="shared" si="6"/>
        <v>2653</v>
      </c>
      <c r="Q47" s="43">
        <f t="shared" si="7"/>
        <v>0</v>
      </c>
      <c r="R47" s="43">
        <f t="shared" si="8"/>
        <v>0</v>
      </c>
      <c r="S47" s="44">
        <f t="shared" si="9"/>
        <v>2653</v>
      </c>
      <c r="T47" s="45">
        <f t="shared" ref="T47:V47" si="156">IF(L47=0,"",P47/L47)</f>
        <v>0.08843333333</v>
      </c>
      <c r="U47" s="46" t="str">
        <f t="shared" si="156"/>
        <v/>
      </c>
      <c r="V47" s="46" t="str">
        <f t="shared" si="156"/>
        <v/>
      </c>
      <c r="W47" s="47">
        <f t="shared" si="11"/>
        <v>0.08843333333</v>
      </c>
      <c r="X47" s="42">
        <f t="shared" ref="X47:Z47" si="157">SUM(L$13:L47)</f>
        <v>370000</v>
      </c>
      <c r="Y47" s="43">
        <f t="shared" si="157"/>
        <v>280000</v>
      </c>
      <c r="Z47" s="43">
        <f t="shared" si="157"/>
        <v>400000</v>
      </c>
      <c r="AA47" s="44">
        <f t="shared" si="13"/>
        <v>1050000</v>
      </c>
      <c r="AB47" s="42">
        <f t="shared" ref="AB47:AD47" si="158">SUM(P$13:P47)</f>
        <v>32666</v>
      </c>
      <c r="AC47" s="43">
        <f t="shared" si="158"/>
        <v>30965</v>
      </c>
      <c r="AD47" s="43">
        <f t="shared" si="158"/>
        <v>40436</v>
      </c>
      <c r="AE47" s="44">
        <f t="shared" si="15"/>
        <v>104067</v>
      </c>
      <c r="AF47" s="46">
        <f t="shared" ref="AF47:AH47" si="159">IF(X47=0,"",AB47/X47)</f>
        <v>0.08828648649</v>
      </c>
      <c r="AG47" s="46">
        <f t="shared" si="159"/>
        <v>0.1105892857</v>
      </c>
      <c r="AH47" s="46">
        <f t="shared" si="159"/>
        <v>0.10109</v>
      </c>
      <c r="AI47" s="47">
        <f t="shared" si="17"/>
        <v>0.09911142857</v>
      </c>
    </row>
    <row r="48" ht="14.25" customHeight="1">
      <c r="A48" s="38">
        <f t="shared" si="18"/>
        <v>0.3178781297</v>
      </c>
      <c r="B48" s="9">
        <f t="shared" si="19"/>
        <v>0.3475398262</v>
      </c>
      <c r="C48" s="102">
        <f t="shared" si="20"/>
        <v>0.3345820441</v>
      </c>
      <c r="D48" s="9">
        <f t="shared" si="21"/>
        <v>0.3178781297</v>
      </c>
      <c r="E48" s="9">
        <f t="shared" si="22"/>
        <v>0.6654179559</v>
      </c>
      <c r="F48" s="102">
        <f t="shared" si="23"/>
        <v>1</v>
      </c>
      <c r="G48" s="9" t="str">
        <f t="shared" si="24"/>
        <v>A</v>
      </c>
      <c r="H48" s="38">
        <v>36.0</v>
      </c>
      <c r="I48" s="116">
        <v>0.04786515484488807</v>
      </c>
      <c r="J48" s="40">
        <v>0.5254104271699812</v>
      </c>
      <c r="K48" s="41">
        <v>0.4168564642850625</v>
      </c>
      <c r="L48" s="42">
        <f t="shared" si="25"/>
        <v>30000</v>
      </c>
      <c r="M48" s="43">
        <f t="shared" si="26"/>
        <v>0</v>
      </c>
      <c r="N48" s="43">
        <f t="shared" si="27"/>
        <v>0</v>
      </c>
      <c r="O48" s="44">
        <f t="shared" si="5"/>
        <v>30000</v>
      </c>
      <c r="P48" s="42">
        <f t="shared" si="6"/>
        <v>2618</v>
      </c>
      <c r="Q48" s="43">
        <f t="shared" si="7"/>
        <v>0</v>
      </c>
      <c r="R48" s="43">
        <f t="shared" si="8"/>
        <v>0</v>
      </c>
      <c r="S48" s="44">
        <f t="shared" si="9"/>
        <v>2618</v>
      </c>
      <c r="T48" s="45">
        <f t="shared" ref="T48:V48" si="160">IF(L48=0,"",P48/L48)</f>
        <v>0.08726666667</v>
      </c>
      <c r="U48" s="46" t="str">
        <f t="shared" si="160"/>
        <v/>
      </c>
      <c r="V48" s="46" t="str">
        <f t="shared" si="160"/>
        <v/>
      </c>
      <c r="W48" s="47">
        <f t="shared" si="11"/>
        <v>0.08726666667</v>
      </c>
      <c r="X48" s="42">
        <f t="shared" ref="X48:Z48" si="161">SUM(L$13:L48)</f>
        <v>400000</v>
      </c>
      <c r="Y48" s="43">
        <f t="shared" si="161"/>
        <v>280000</v>
      </c>
      <c r="Z48" s="43">
        <f t="shared" si="161"/>
        <v>400000</v>
      </c>
      <c r="AA48" s="44">
        <f t="shared" si="13"/>
        <v>1080000</v>
      </c>
      <c r="AB48" s="42">
        <f t="shared" ref="AB48:AD48" si="162">SUM(P$13:P48)</f>
        <v>35284</v>
      </c>
      <c r="AC48" s="43">
        <f t="shared" si="162"/>
        <v>30965</v>
      </c>
      <c r="AD48" s="43">
        <f t="shared" si="162"/>
        <v>40436</v>
      </c>
      <c r="AE48" s="44">
        <f t="shared" si="15"/>
        <v>106685</v>
      </c>
      <c r="AF48" s="46">
        <f t="shared" ref="AF48:AH48" si="163">IF(X48=0,"",AB48/X48)</f>
        <v>0.08821</v>
      </c>
      <c r="AG48" s="46">
        <f t="shared" si="163"/>
        <v>0.1105892857</v>
      </c>
      <c r="AH48" s="46">
        <f t="shared" si="163"/>
        <v>0.10109</v>
      </c>
      <c r="AI48" s="47">
        <f t="shared" si="17"/>
        <v>0.09878240741</v>
      </c>
    </row>
    <row r="49" ht="14.25" customHeight="1">
      <c r="A49" s="38">
        <f t="shared" si="18"/>
        <v>0.3178117946</v>
      </c>
      <c r="B49" s="9">
        <f t="shared" si="19"/>
        <v>0.3475736238</v>
      </c>
      <c r="C49" s="102">
        <f t="shared" si="20"/>
        <v>0.3346145816</v>
      </c>
      <c r="D49" s="9">
        <f t="shared" si="21"/>
        <v>0.3178117946</v>
      </c>
      <c r="E49" s="9">
        <f t="shared" si="22"/>
        <v>0.6653854184</v>
      </c>
      <c r="F49" s="102">
        <f t="shared" si="23"/>
        <v>1</v>
      </c>
      <c r="G49" s="9" t="str">
        <f t="shared" si="24"/>
        <v>A</v>
      </c>
      <c r="H49" s="38">
        <v>37.0</v>
      </c>
      <c r="I49" s="116">
        <v>0.1971644315571225</v>
      </c>
      <c r="J49" s="40">
        <v>0.8858000498385024</v>
      </c>
      <c r="K49" s="41">
        <v>0.030788225974295758</v>
      </c>
      <c r="L49" s="42">
        <f t="shared" si="25"/>
        <v>30000</v>
      </c>
      <c r="M49" s="43">
        <f t="shared" si="26"/>
        <v>0</v>
      </c>
      <c r="N49" s="43">
        <f t="shared" si="27"/>
        <v>0</v>
      </c>
      <c r="O49" s="44">
        <f t="shared" si="5"/>
        <v>30000</v>
      </c>
      <c r="P49" s="42">
        <f t="shared" si="6"/>
        <v>2658</v>
      </c>
      <c r="Q49" s="43">
        <f t="shared" si="7"/>
        <v>0</v>
      </c>
      <c r="R49" s="43">
        <f t="shared" si="8"/>
        <v>0</v>
      </c>
      <c r="S49" s="44">
        <f t="shared" si="9"/>
        <v>2658</v>
      </c>
      <c r="T49" s="45">
        <f t="shared" ref="T49:V49" si="164">IF(L49=0,"",P49/L49)</f>
        <v>0.0886</v>
      </c>
      <c r="U49" s="46" t="str">
        <f t="shared" si="164"/>
        <v/>
      </c>
      <c r="V49" s="46" t="str">
        <f t="shared" si="164"/>
        <v/>
      </c>
      <c r="W49" s="47">
        <f t="shared" si="11"/>
        <v>0.0886</v>
      </c>
      <c r="X49" s="42">
        <f t="shared" ref="X49:Z49" si="165">SUM(L$13:L49)</f>
        <v>430000</v>
      </c>
      <c r="Y49" s="43">
        <f t="shared" si="165"/>
        <v>280000</v>
      </c>
      <c r="Z49" s="43">
        <f t="shared" si="165"/>
        <v>400000</v>
      </c>
      <c r="AA49" s="44">
        <f t="shared" si="13"/>
        <v>1110000</v>
      </c>
      <c r="AB49" s="42">
        <f t="shared" ref="AB49:AD49" si="166">SUM(P$13:P49)</f>
        <v>37942</v>
      </c>
      <c r="AC49" s="43">
        <f t="shared" si="166"/>
        <v>30965</v>
      </c>
      <c r="AD49" s="43">
        <f t="shared" si="166"/>
        <v>40436</v>
      </c>
      <c r="AE49" s="44">
        <f t="shared" si="15"/>
        <v>109343</v>
      </c>
      <c r="AF49" s="46">
        <f t="shared" ref="AF49:AH49" si="167">IF(X49=0,"",AB49/X49)</f>
        <v>0.0882372093</v>
      </c>
      <c r="AG49" s="46">
        <f t="shared" si="167"/>
        <v>0.1105892857</v>
      </c>
      <c r="AH49" s="46">
        <f t="shared" si="167"/>
        <v>0.10109</v>
      </c>
      <c r="AI49" s="47">
        <f t="shared" si="17"/>
        <v>0.09850720721</v>
      </c>
    </row>
    <row r="50" ht="14.25" customHeight="1">
      <c r="A50" s="38">
        <f t="shared" si="18"/>
        <v>0.3178353918</v>
      </c>
      <c r="B50" s="9">
        <f t="shared" si="19"/>
        <v>0.3475616011</v>
      </c>
      <c r="C50" s="102">
        <f t="shared" si="20"/>
        <v>0.3346030071</v>
      </c>
      <c r="D50" s="9">
        <f t="shared" si="21"/>
        <v>0.3178353918</v>
      </c>
      <c r="E50" s="9">
        <f t="shared" si="22"/>
        <v>0.6653969929</v>
      </c>
      <c r="F50" s="102">
        <f t="shared" si="23"/>
        <v>1</v>
      </c>
      <c r="G50" s="9" t="str">
        <f t="shared" si="24"/>
        <v>B</v>
      </c>
      <c r="H50" s="38">
        <v>38.0</v>
      </c>
      <c r="I50" s="116">
        <v>0.48165300113802223</v>
      </c>
      <c r="J50" s="40">
        <v>0.6395725355805936</v>
      </c>
      <c r="K50" s="41">
        <v>0.5657450055327506</v>
      </c>
      <c r="L50" s="42">
        <f t="shared" si="25"/>
        <v>0</v>
      </c>
      <c r="M50" s="43">
        <f t="shared" si="26"/>
        <v>30000</v>
      </c>
      <c r="N50" s="43">
        <f t="shared" si="27"/>
        <v>0</v>
      </c>
      <c r="O50" s="44">
        <f t="shared" si="5"/>
        <v>30000</v>
      </c>
      <c r="P50" s="42">
        <f t="shared" si="6"/>
        <v>0</v>
      </c>
      <c r="Q50" s="43">
        <f t="shared" si="7"/>
        <v>3319</v>
      </c>
      <c r="R50" s="43">
        <f t="shared" si="8"/>
        <v>0</v>
      </c>
      <c r="S50" s="44">
        <f t="shared" si="9"/>
        <v>3319</v>
      </c>
      <c r="T50" s="45" t="str">
        <f t="shared" ref="T50:V50" si="168">IF(L50=0,"",P50/L50)</f>
        <v/>
      </c>
      <c r="U50" s="46">
        <f t="shared" si="168"/>
        <v>0.1106333333</v>
      </c>
      <c r="V50" s="46" t="str">
        <f t="shared" si="168"/>
        <v/>
      </c>
      <c r="W50" s="47">
        <f t="shared" si="11"/>
        <v>0.1106333333</v>
      </c>
      <c r="X50" s="42">
        <f t="shared" ref="X50:Z50" si="169">SUM(L$13:L50)</f>
        <v>430000</v>
      </c>
      <c r="Y50" s="43">
        <f t="shared" si="169"/>
        <v>310000</v>
      </c>
      <c r="Z50" s="43">
        <f t="shared" si="169"/>
        <v>400000</v>
      </c>
      <c r="AA50" s="44">
        <f t="shared" si="13"/>
        <v>1140000</v>
      </c>
      <c r="AB50" s="42">
        <f t="shared" ref="AB50:AD50" si="170">SUM(P$13:P50)</f>
        <v>37942</v>
      </c>
      <c r="AC50" s="43">
        <f t="shared" si="170"/>
        <v>34284</v>
      </c>
      <c r="AD50" s="43">
        <f t="shared" si="170"/>
        <v>40436</v>
      </c>
      <c r="AE50" s="44">
        <f t="shared" si="15"/>
        <v>112662</v>
      </c>
      <c r="AF50" s="46">
        <f t="shared" ref="AF50:AH50" si="171">IF(X50=0,"",AB50/X50)</f>
        <v>0.0882372093</v>
      </c>
      <c r="AG50" s="46">
        <f t="shared" si="171"/>
        <v>0.1105935484</v>
      </c>
      <c r="AH50" s="46">
        <f t="shared" si="171"/>
        <v>0.10109</v>
      </c>
      <c r="AI50" s="47">
        <f t="shared" si="17"/>
        <v>0.09882631579</v>
      </c>
    </row>
    <row r="51" ht="14.25" customHeight="1">
      <c r="A51" s="38">
        <f t="shared" si="18"/>
        <v>0.3178335083</v>
      </c>
      <c r="B51" s="9">
        <f t="shared" si="19"/>
        <v>0.3475654675</v>
      </c>
      <c r="C51" s="102">
        <f t="shared" si="20"/>
        <v>0.3346010242</v>
      </c>
      <c r="D51" s="9">
        <f t="shared" si="21"/>
        <v>0.3178335083</v>
      </c>
      <c r="E51" s="9">
        <f t="shared" si="22"/>
        <v>0.6653989758</v>
      </c>
      <c r="F51" s="102">
        <f t="shared" si="23"/>
        <v>1</v>
      </c>
      <c r="G51" s="9" t="str">
        <f t="shared" si="24"/>
        <v>B</v>
      </c>
      <c r="H51" s="38">
        <v>39.0</v>
      </c>
      <c r="I51" s="116">
        <v>0.5325214938976741</v>
      </c>
      <c r="J51" s="40">
        <v>0.26264872583515153</v>
      </c>
      <c r="K51" s="41">
        <v>0.8795596060299781</v>
      </c>
      <c r="L51" s="42">
        <f t="shared" si="25"/>
        <v>0</v>
      </c>
      <c r="M51" s="43">
        <f t="shared" si="26"/>
        <v>30000</v>
      </c>
      <c r="N51" s="43">
        <f t="shared" si="27"/>
        <v>0</v>
      </c>
      <c r="O51" s="44">
        <f t="shared" si="5"/>
        <v>30000</v>
      </c>
      <c r="P51" s="42">
        <f t="shared" si="6"/>
        <v>0</v>
      </c>
      <c r="Q51" s="43">
        <f t="shared" si="7"/>
        <v>3265</v>
      </c>
      <c r="R51" s="43">
        <f t="shared" si="8"/>
        <v>0</v>
      </c>
      <c r="S51" s="44">
        <f t="shared" si="9"/>
        <v>3265</v>
      </c>
      <c r="T51" s="45" t="str">
        <f t="shared" ref="T51:V51" si="172">IF(L51=0,"",P51/L51)</f>
        <v/>
      </c>
      <c r="U51" s="46">
        <f t="shared" si="172"/>
        <v>0.1088333333</v>
      </c>
      <c r="V51" s="46" t="str">
        <f t="shared" si="172"/>
        <v/>
      </c>
      <c r="W51" s="47">
        <f t="shared" si="11"/>
        <v>0.1088333333</v>
      </c>
      <c r="X51" s="42">
        <f t="shared" ref="X51:Z51" si="173">SUM(L$13:L51)</f>
        <v>430000</v>
      </c>
      <c r="Y51" s="43">
        <f t="shared" si="173"/>
        <v>340000</v>
      </c>
      <c r="Z51" s="43">
        <f t="shared" si="173"/>
        <v>400000</v>
      </c>
      <c r="AA51" s="44">
        <f t="shared" si="13"/>
        <v>1170000</v>
      </c>
      <c r="AB51" s="42">
        <f t="shared" ref="AB51:AD51" si="174">SUM(P$13:P51)</f>
        <v>37942</v>
      </c>
      <c r="AC51" s="43">
        <f t="shared" si="174"/>
        <v>37549</v>
      </c>
      <c r="AD51" s="43">
        <f t="shared" si="174"/>
        <v>40436</v>
      </c>
      <c r="AE51" s="44">
        <f t="shared" si="15"/>
        <v>115927</v>
      </c>
      <c r="AF51" s="46">
        <f t="shared" ref="AF51:AH51" si="175">IF(X51=0,"",AB51/X51)</f>
        <v>0.0882372093</v>
      </c>
      <c r="AG51" s="46">
        <f t="shared" si="175"/>
        <v>0.1104382353</v>
      </c>
      <c r="AH51" s="46">
        <f t="shared" si="175"/>
        <v>0.10109</v>
      </c>
      <c r="AI51" s="47">
        <f t="shared" si="17"/>
        <v>0.09908290598</v>
      </c>
    </row>
    <row r="52" ht="14.25" customHeight="1">
      <c r="A52" s="38">
        <f t="shared" si="18"/>
        <v>0.3179021302</v>
      </c>
      <c r="B52" s="9">
        <f t="shared" si="19"/>
        <v>0.3474246034</v>
      </c>
      <c r="C52" s="102">
        <f t="shared" si="20"/>
        <v>0.3346732664</v>
      </c>
      <c r="D52" s="9">
        <f t="shared" si="21"/>
        <v>0.3179021302</v>
      </c>
      <c r="E52" s="9">
        <f t="shared" si="22"/>
        <v>0.6653267336</v>
      </c>
      <c r="F52" s="102">
        <f t="shared" si="23"/>
        <v>1</v>
      </c>
      <c r="G52" s="9" t="str">
        <f t="shared" si="24"/>
        <v>C</v>
      </c>
      <c r="H52" s="38">
        <v>40.0</v>
      </c>
      <c r="I52" s="116">
        <v>0.922552955329654</v>
      </c>
      <c r="J52" s="40">
        <v>0.5670472003227135</v>
      </c>
      <c r="K52" s="41">
        <v>0.2863139715017272</v>
      </c>
      <c r="L52" s="42">
        <f t="shared" si="25"/>
        <v>0</v>
      </c>
      <c r="M52" s="43">
        <f t="shared" si="26"/>
        <v>0</v>
      </c>
      <c r="N52" s="43">
        <f t="shared" si="27"/>
        <v>30000</v>
      </c>
      <c r="O52" s="44">
        <f t="shared" si="5"/>
        <v>30000</v>
      </c>
      <c r="P52" s="42">
        <f t="shared" si="6"/>
        <v>0</v>
      </c>
      <c r="Q52" s="43">
        <f t="shared" si="7"/>
        <v>0</v>
      </c>
      <c r="R52" s="43">
        <f t="shared" si="8"/>
        <v>2971</v>
      </c>
      <c r="S52" s="44">
        <f t="shared" si="9"/>
        <v>2971</v>
      </c>
      <c r="T52" s="45" t="str">
        <f t="shared" ref="T52:V52" si="176">IF(L52=0,"",P52/L52)</f>
        <v/>
      </c>
      <c r="U52" s="46" t="str">
        <f t="shared" si="176"/>
        <v/>
      </c>
      <c r="V52" s="46">
        <f t="shared" si="176"/>
        <v>0.09903333333</v>
      </c>
      <c r="W52" s="47">
        <f t="shared" si="11"/>
        <v>0.09903333333</v>
      </c>
      <c r="X52" s="42">
        <f t="shared" ref="X52:Z52" si="177">SUM(L$13:L52)</f>
        <v>430000</v>
      </c>
      <c r="Y52" s="43">
        <f t="shared" si="177"/>
        <v>340000</v>
      </c>
      <c r="Z52" s="43">
        <f t="shared" si="177"/>
        <v>430000</v>
      </c>
      <c r="AA52" s="44">
        <f t="shared" si="13"/>
        <v>1200000</v>
      </c>
      <c r="AB52" s="42">
        <f t="shared" ref="AB52:AD52" si="178">SUM(P$13:P52)</f>
        <v>37942</v>
      </c>
      <c r="AC52" s="43">
        <f t="shared" si="178"/>
        <v>37549</v>
      </c>
      <c r="AD52" s="43">
        <f t="shared" si="178"/>
        <v>43407</v>
      </c>
      <c r="AE52" s="44">
        <f t="shared" si="15"/>
        <v>118898</v>
      </c>
      <c r="AF52" s="46">
        <f t="shared" ref="AF52:AH52" si="179">IF(X52=0,"",AB52/X52)</f>
        <v>0.0882372093</v>
      </c>
      <c r="AG52" s="46">
        <f t="shared" si="179"/>
        <v>0.1104382353</v>
      </c>
      <c r="AH52" s="46">
        <f t="shared" si="179"/>
        <v>0.1009465116</v>
      </c>
      <c r="AI52" s="47">
        <f t="shared" si="17"/>
        <v>0.09908166667</v>
      </c>
    </row>
    <row r="53" ht="14.25" customHeight="1">
      <c r="A53" s="38">
        <f t="shared" si="18"/>
        <v>0.3179631893</v>
      </c>
      <c r="B53" s="9">
        <f t="shared" si="19"/>
        <v>0.3474913328</v>
      </c>
      <c r="C53" s="102">
        <f t="shared" si="20"/>
        <v>0.334545478</v>
      </c>
      <c r="D53" s="9">
        <f t="shared" si="21"/>
        <v>0.3179631893</v>
      </c>
      <c r="E53" s="9">
        <f t="shared" si="22"/>
        <v>0.665454522</v>
      </c>
      <c r="F53" s="102">
        <f t="shared" si="23"/>
        <v>1</v>
      </c>
      <c r="G53" s="9" t="str">
        <f t="shared" si="24"/>
        <v>A</v>
      </c>
      <c r="H53" s="38">
        <v>41.0</v>
      </c>
      <c r="I53" s="116">
        <v>0.30472102087462405</v>
      </c>
      <c r="J53" s="40">
        <v>0.3239143055263216</v>
      </c>
      <c r="K53" s="41">
        <v>0.9332180369012543</v>
      </c>
      <c r="L53" s="42">
        <f t="shared" si="25"/>
        <v>30000</v>
      </c>
      <c r="M53" s="43">
        <f t="shared" si="26"/>
        <v>0</v>
      </c>
      <c r="N53" s="43">
        <f t="shared" si="27"/>
        <v>0</v>
      </c>
      <c r="O53" s="44">
        <f t="shared" si="5"/>
        <v>30000</v>
      </c>
      <c r="P53" s="42">
        <f t="shared" si="6"/>
        <v>2675</v>
      </c>
      <c r="Q53" s="43">
        <f t="shared" si="7"/>
        <v>0</v>
      </c>
      <c r="R53" s="43">
        <f t="shared" si="8"/>
        <v>0</v>
      </c>
      <c r="S53" s="44">
        <f t="shared" si="9"/>
        <v>2675</v>
      </c>
      <c r="T53" s="45">
        <f t="shared" ref="T53:V53" si="180">IF(L53=0,"",P53/L53)</f>
        <v>0.08916666667</v>
      </c>
      <c r="U53" s="46" t="str">
        <f t="shared" si="180"/>
        <v/>
      </c>
      <c r="V53" s="46" t="str">
        <f t="shared" si="180"/>
        <v/>
      </c>
      <c r="W53" s="47">
        <f t="shared" si="11"/>
        <v>0.08916666667</v>
      </c>
      <c r="X53" s="42">
        <f t="shared" ref="X53:Z53" si="181">SUM(L$13:L53)</f>
        <v>460000</v>
      </c>
      <c r="Y53" s="43">
        <f t="shared" si="181"/>
        <v>340000</v>
      </c>
      <c r="Z53" s="43">
        <f t="shared" si="181"/>
        <v>430000</v>
      </c>
      <c r="AA53" s="44">
        <f t="shared" si="13"/>
        <v>1230000</v>
      </c>
      <c r="AB53" s="42">
        <f t="shared" ref="AB53:AD53" si="182">SUM(P$13:P53)</f>
        <v>40617</v>
      </c>
      <c r="AC53" s="43">
        <f t="shared" si="182"/>
        <v>37549</v>
      </c>
      <c r="AD53" s="43">
        <f t="shared" si="182"/>
        <v>43407</v>
      </c>
      <c r="AE53" s="44">
        <f t="shared" si="15"/>
        <v>121573</v>
      </c>
      <c r="AF53" s="46">
        <f t="shared" ref="AF53:AH53" si="183">IF(X53=0,"",AB53/X53)</f>
        <v>0.08829782609</v>
      </c>
      <c r="AG53" s="46">
        <f t="shared" si="183"/>
        <v>0.1104382353</v>
      </c>
      <c r="AH53" s="46">
        <f t="shared" si="183"/>
        <v>0.1009465116</v>
      </c>
      <c r="AI53" s="47">
        <f t="shared" si="17"/>
        <v>0.0988398374</v>
      </c>
    </row>
    <row r="54" ht="14.25" customHeight="1">
      <c r="A54" s="38">
        <f t="shared" si="18"/>
        <v>0.3180157736</v>
      </c>
      <c r="B54" s="9">
        <f t="shared" si="19"/>
        <v>0.3474645415</v>
      </c>
      <c r="C54" s="102">
        <f t="shared" si="20"/>
        <v>0.3345196848</v>
      </c>
      <c r="D54" s="9">
        <f t="shared" si="21"/>
        <v>0.3180157736</v>
      </c>
      <c r="E54" s="9">
        <f t="shared" si="22"/>
        <v>0.6654803152</v>
      </c>
      <c r="F54" s="102">
        <f t="shared" si="23"/>
        <v>1</v>
      </c>
      <c r="G54" s="9" t="str">
        <f t="shared" si="24"/>
        <v>C</v>
      </c>
      <c r="H54" s="38">
        <v>42.0</v>
      </c>
      <c r="I54" s="116">
        <v>0.823455479878511</v>
      </c>
      <c r="J54" s="40">
        <v>0.28873626061197466</v>
      </c>
      <c r="K54" s="41">
        <v>0.5928709333274932</v>
      </c>
      <c r="L54" s="42">
        <f t="shared" si="25"/>
        <v>0</v>
      </c>
      <c r="M54" s="43">
        <f t="shared" si="26"/>
        <v>0</v>
      </c>
      <c r="N54" s="43">
        <f t="shared" si="27"/>
        <v>30000</v>
      </c>
      <c r="O54" s="44">
        <f t="shared" si="5"/>
        <v>30000</v>
      </c>
      <c r="P54" s="42">
        <f t="shared" si="6"/>
        <v>0</v>
      </c>
      <c r="Q54" s="43">
        <f t="shared" si="7"/>
        <v>0</v>
      </c>
      <c r="R54" s="43">
        <f t="shared" si="8"/>
        <v>3012</v>
      </c>
      <c r="S54" s="44">
        <f t="shared" si="9"/>
        <v>3012</v>
      </c>
      <c r="T54" s="45" t="str">
        <f t="shared" ref="T54:V54" si="184">IF(L54=0,"",P54/L54)</f>
        <v/>
      </c>
      <c r="U54" s="46" t="str">
        <f t="shared" si="184"/>
        <v/>
      </c>
      <c r="V54" s="46">
        <f t="shared" si="184"/>
        <v>0.1004</v>
      </c>
      <c r="W54" s="47">
        <f t="shared" si="11"/>
        <v>0.1004</v>
      </c>
      <c r="X54" s="42">
        <f t="shared" ref="X54:Z54" si="185">SUM(L$13:L54)</f>
        <v>460000</v>
      </c>
      <c r="Y54" s="43">
        <f t="shared" si="185"/>
        <v>340000</v>
      </c>
      <c r="Z54" s="43">
        <f t="shared" si="185"/>
        <v>460000</v>
      </c>
      <c r="AA54" s="44">
        <f t="shared" si="13"/>
        <v>1260000</v>
      </c>
      <c r="AB54" s="42">
        <f t="shared" ref="AB54:AD54" si="186">SUM(P$13:P54)</f>
        <v>40617</v>
      </c>
      <c r="AC54" s="43">
        <f t="shared" si="186"/>
        <v>37549</v>
      </c>
      <c r="AD54" s="43">
        <f t="shared" si="186"/>
        <v>46419</v>
      </c>
      <c r="AE54" s="44">
        <f t="shared" si="15"/>
        <v>124585</v>
      </c>
      <c r="AF54" s="46">
        <f t="shared" ref="AF54:AH54" si="187">IF(X54=0,"",AB54/X54)</f>
        <v>0.08829782609</v>
      </c>
      <c r="AG54" s="46">
        <f t="shared" si="187"/>
        <v>0.1104382353</v>
      </c>
      <c r="AH54" s="46">
        <f t="shared" si="187"/>
        <v>0.1009108696</v>
      </c>
      <c r="AI54" s="47">
        <f t="shared" si="17"/>
        <v>0.09887698413</v>
      </c>
    </row>
    <row r="55" ht="14.25" customHeight="1">
      <c r="A55" s="38">
        <f t="shared" si="18"/>
        <v>0.3180309401</v>
      </c>
      <c r="B55" s="9">
        <f t="shared" si="19"/>
        <v>0.3474811124</v>
      </c>
      <c r="C55" s="102">
        <f t="shared" si="20"/>
        <v>0.3344879476</v>
      </c>
      <c r="D55" s="9">
        <f t="shared" si="21"/>
        <v>0.3180309401</v>
      </c>
      <c r="E55" s="9">
        <f t="shared" si="22"/>
        <v>0.6655120524</v>
      </c>
      <c r="F55" s="102">
        <f t="shared" si="23"/>
        <v>1</v>
      </c>
      <c r="G55" s="9" t="str">
        <f t="shared" si="24"/>
        <v>C</v>
      </c>
      <c r="H55" s="38">
        <v>43.0</v>
      </c>
      <c r="I55" s="116">
        <v>0.6967570846376371</v>
      </c>
      <c r="J55" s="40">
        <v>0.33186280995242534</v>
      </c>
      <c r="K55" s="41">
        <v>0.03014615754661054</v>
      </c>
      <c r="L55" s="42">
        <f t="shared" si="25"/>
        <v>0</v>
      </c>
      <c r="M55" s="43">
        <f t="shared" si="26"/>
        <v>0</v>
      </c>
      <c r="N55" s="43">
        <f t="shared" si="27"/>
        <v>30000</v>
      </c>
      <c r="O55" s="44">
        <f t="shared" si="5"/>
        <v>30000</v>
      </c>
      <c r="P55" s="42">
        <f t="shared" si="6"/>
        <v>0</v>
      </c>
      <c r="Q55" s="43">
        <f t="shared" si="7"/>
        <v>0</v>
      </c>
      <c r="R55" s="43">
        <f t="shared" si="8"/>
        <v>2903</v>
      </c>
      <c r="S55" s="44">
        <f t="shared" si="9"/>
        <v>2903</v>
      </c>
      <c r="T55" s="45" t="str">
        <f t="shared" ref="T55:V55" si="188">IF(L55=0,"",P55/L55)</f>
        <v/>
      </c>
      <c r="U55" s="46" t="str">
        <f t="shared" si="188"/>
        <v/>
      </c>
      <c r="V55" s="46">
        <f t="shared" si="188"/>
        <v>0.09676666667</v>
      </c>
      <c r="W55" s="47">
        <f t="shared" si="11"/>
        <v>0.09676666667</v>
      </c>
      <c r="X55" s="42">
        <f t="shared" ref="X55:Z55" si="189">SUM(L$13:L55)</f>
        <v>460000</v>
      </c>
      <c r="Y55" s="43">
        <f t="shared" si="189"/>
        <v>340000</v>
      </c>
      <c r="Z55" s="43">
        <f t="shared" si="189"/>
        <v>490000</v>
      </c>
      <c r="AA55" s="44">
        <f t="shared" si="13"/>
        <v>1290000</v>
      </c>
      <c r="AB55" s="42">
        <f t="shared" ref="AB55:AD55" si="190">SUM(P$13:P55)</f>
        <v>40617</v>
      </c>
      <c r="AC55" s="43">
        <f t="shared" si="190"/>
        <v>37549</v>
      </c>
      <c r="AD55" s="43">
        <f t="shared" si="190"/>
        <v>49322</v>
      </c>
      <c r="AE55" s="44">
        <f t="shared" si="15"/>
        <v>127488</v>
      </c>
      <c r="AF55" s="46">
        <f t="shared" ref="AF55:AH55" si="191">IF(X55=0,"",AB55/X55)</f>
        <v>0.08829782609</v>
      </c>
      <c r="AG55" s="46">
        <f t="shared" si="191"/>
        <v>0.1104382353</v>
      </c>
      <c r="AH55" s="46">
        <f t="shared" si="191"/>
        <v>0.1006571429</v>
      </c>
      <c r="AI55" s="47">
        <f t="shared" si="17"/>
        <v>0.09882790698</v>
      </c>
    </row>
    <row r="56" ht="14.25" customHeight="1">
      <c r="A56" s="38">
        <f t="shared" si="18"/>
        <v>0.3181388852</v>
      </c>
      <c r="B56" s="9">
        <f t="shared" si="19"/>
        <v>0.3475990534</v>
      </c>
      <c r="C56" s="102">
        <f t="shared" si="20"/>
        <v>0.3342620614</v>
      </c>
      <c r="D56" s="9">
        <f t="shared" si="21"/>
        <v>0.3181388852</v>
      </c>
      <c r="E56" s="9">
        <f t="shared" si="22"/>
        <v>0.6657379386</v>
      </c>
      <c r="F56" s="102">
        <f t="shared" si="23"/>
        <v>1</v>
      </c>
      <c r="G56" s="9" t="str">
        <f t="shared" si="24"/>
        <v>B</v>
      </c>
      <c r="H56" s="38">
        <v>44.0</v>
      </c>
      <c r="I56" s="116">
        <v>0.5511886175769107</v>
      </c>
      <c r="J56" s="40">
        <v>0.32279980663695784</v>
      </c>
      <c r="K56" s="41">
        <v>0.3024520045410437</v>
      </c>
      <c r="L56" s="42">
        <f t="shared" si="25"/>
        <v>0</v>
      </c>
      <c r="M56" s="43">
        <f t="shared" si="26"/>
        <v>30000</v>
      </c>
      <c r="N56" s="43">
        <f t="shared" si="27"/>
        <v>0</v>
      </c>
      <c r="O56" s="44">
        <f t="shared" si="5"/>
        <v>30000</v>
      </c>
      <c r="P56" s="42">
        <f t="shared" si="6"/>
        <v>0</v>
      </c>
      <c r="Q56" s="43">
        <f t="shared" si="7"/>
        <v>3275</v>
      </c>
      <c r="R56" s="43">
        <f t="shared" si="8"/>
        <v>0</v>
      </c>
      <c r="S56" s="44">
        <f t="shared" si="9"/>
        <v>3275</v>
      </c>
      <c r="T56" s="45" t="str">
        <f t="shared" ref="T56:V56" si="192">IF(L56=0,"",P56/L56)</f>
        <v/>
      </c>
      <c r="U56" s="46">
        <f t="shared" si="192"/>
        <v>0.1091666667</v>
      </c>
      <c r="V56" s="46" t="str">
        <f t="shared" si="192"/>
        <v/>
      </c>
      <c r="W56" s="47">
        <f t="shared" si="11"/>
        <v>0.1091666667</v>
      </c>
      <c r="X56" s="42">
        <f t="shared" ref="X56:Z56" si="193">SUM(L$13:L56)</f>
        <v>460000</v>
      </c>
      <c r="Y56" s="43">
        <f t="shared" si="193"/>
        <v>370000</v>
      </c>
      <c r="Z56" s="43">
        <f t="shared" si="193"/>
        <v>490000</v>
      </c>
      <c r="AA56" s="44">
        <f t="shared" si="13"/>
        <v>1320000</v>
      </c>
      <c r="AB56" s="42">
        <f t="shared" ref="AB56:AD56" si="194">SUM(P$13:P56)</f>
        <v>40617</v>
      </c>
      <c r="AC56" s="43">
        <f t="shared" si="194"/>
        <v>40824</v>
      </c>
      <c r="AD56" s="43">
        <f t="shared" si="194"/>
        <v>49322</v>
      </c>
      <c r="AE56" s="44">
        <f t="shared" si="15"/>
        <v>130763</v>
      </c>
      <c r="AF56" s="46">
        <f t="shared" ref="AF56:AH56" si="195">IF(X56=0,"",AB56/X56)</f>
        <v>0.08829782609</v>
      </c>
      <c r="AG56" s="46">
        <f t="shared" si="195"/>
        <v>0.1103351351</v>
      </c>
      <c r="AH56" s="46">
        <f t="shared" si="195"/>
        <v>0.1006571429</v>
      </c>
      <c r="AI56" s="47">
        <f t="shared" si="17"/>
        <v>0.09906287879</v>
      </c>
    </row>
    <row r="57" ht="14.25" customHeight="1">
      <c r="A57" s="38">
        <f t="shared" si="18"/>
        <v>0.3181844875</v>
      </c>
      <c r="B57" s="9">
        <f t="shared" si="19"/>
        <v>0.3475055375</v>
      </c>
      <c r="C57" s="102">
        <f t="shared" si="20"/>
        <v>0.3343099749</v>
      </c>
      <c r="D57" s="9">
        <f t="shared" si="21"/>
        <v>0.3181844875</v>
      </c>
      <c r="E57" s="9">
        <f t="shared" si="22"/>
        <v>0.6656900251</v>
      </c>
      <c r="F57" s="102">
        <f t="shared" si="23"/>
        <v>1</v>
      </c>
      <c r="G57" s="9" t="str">
        <f t="shared" si="24"/>
        <v>C</v>
      </c>
      <c r="H57" s="38">
        <v>45.0</v>
      </c>
      <c r="I57" s="116">
        <v>0.9712656962143307</v>
      </c>
      <c r="J57" s="40">
        <v>0.2780992230462792</v>
      </c>
      <c r="K57" s="41">
        <v>0.08114693845255216</v>
      </c>
      <c r="L57" s="42">
        <f t="shared" si="25"/>
        <v>0</v>
      </c>
      <c r="M57" s="43">
        <f t="shared" si="26"/>
        <v>0</v>
      </c>
      <c r="N57" s="43">
        <f t="shared" si="27"/>
        <v>30000</v>
      </c>
      <c r="O57" s="44">
        <f t="shared" si="5"/>
        <v>30000</v>
      </c>
      <c r="P57" s="42">
        <f t="shared" si="6"/>
        <v>0</v>
      </c>
      <c r="Q57" s="43">
        <f t="shared" si="7"/>
        <v>0</v>
      </c>
      <c r="R57" s="43">
        <f t="shared" si="8"/>
        <v>2928</v>
      </c>
      <c r="S57" s="44">
        <f t="shared" si="9"/>
        <v>2928</v>
      </c>
      <c r="T57" s="45" t="str">
        <f t="shared" ref="T57:V57" si="196">IF(L57=0,"",P57/L57)</f>
        <v/>
      </c>
      <c r="U57" s="46" t="str">
        <f t="shared" si="196"/>
        <v/>
      </c>
      <c r="V57" s="46">
        <f t="shared" si="196"/>
        <v>0.0976</v>
      </c>
      <c r="W57" s="47">
        <f t="shared" si="11"/>
        <v>0.0976</v>
      </c>
      <c r="X57" s="42">
        <f t="shared" ref="X57:Z57" si="197">SUM(L$13:L57)</f>
        <v>460000</v>
      </c>
      <c r="Y57" s="43">
        <f t="shared" si="197"/>
        <v>370000</v>
      </c>
      <c r="Z57" s="43">
        <f t="shared" si="197"/>
        <v>520000</v>
      </c>
      <c r="AA57" s="44">
        <f t="shared" si="13"/>
        <v>1350000</v>
      </c>
      <c r="AB57" s="42">
        <f t="shared" ref="AB57:AD57" si="198">SUM(P$13:P57)</f>
        <v>40617</v>
      </c>
      <c r="AC57" s="43">
        <f t="shared" si="198"/>
        <v>40824</v>
      </c>
      <c r="AD57" s="43">
        <f t="shared" si="198"/>
        <v>52250</v>
      </c>
      <c r="AE57" s="44">
        <f t="shared" si="15"/>
        <v>133691</v>
      </c>
      <c r="AF57" s="46">
        <f t="shared" ref="AF57:AH57" si="199">IF(X57=0,"",AB57/X57)</f>
        <v>0.08829782609</v>
      </c>
      <c r="AG57" s="46">
        <f t="shared" si="199"/>
        <v>0.1103351351</v>
      </c>
      <c r="AH57" s="46">
        <f t="shared" si="199"/>
        <v>0.1004807692</v>
      </c>
      <c r="AI57" s="47">
        <f t="shared" si="17"/>
        <v>0.09903037037</v>
      </c>
    </row>
    <row r="58" ht="14.25" customHeight="1">
      <c r="A58" s="38">
        <f t="shared" si="18"/>
        <v>0.3182595238</v>
      </c>
      <c r="B58" s="9">
        <f t="shared" si="19"/>
        <v>0.3475874885</v>
      </c>
      <c r="C58" s="102">
        <f t="shared" si="20"/>
        <v>0.3341529877</v>
      </c>
      <c r="D58" s="9">
        <f t="shared" si="21"/>
        <v>0.3182595238</v>
      </c>
      <c r="E58" s="9">
        <f t="shared" si="22"/>
        <v>0.6658470123</v>
      </c>
      <c r="F58" s="102">
        <f t="shared" si="23"/>
        <v>1</v>
      </c>
      <c r="G58" s="9" t="str">
        <f t="shared" si="24"/>
        <v>B</v>
      </c>
      <c r="H58" s="38">
        <v>46.0</v>
      </c>
      <c r="I58" s="116">
        <v>0.4368309160286993</v>
      </c>
      <c r="J58" s="40">
        <v>0.6515125581941834</v>
      </c>
      <c r="K58" s="41">
        <v>0.43435853801382374</v>
      </c>
      <c r="L58" s="42">
        <f t="shared" si="25"/>
        <v>0</v>
      </c>
      <c r="M58" s="43">
        <f t="shared" si="26"/>
        <v>30000</v>
      </c>
      <c r="N58" s="43">
        <f t="shared" si="27"/>
        <v>0</v>
      </c>
      <c r="O58" s="44">
        <f t="shared" si="5"/>
        <v>30000</v>
      </c>
      <c r="P58" s="42">
        <f t="shared" si="6"/>
        <v>0</v>
      </c>
      <c r="Q58" s="43">
        <f t="shared" si="7"/>
        <v>3321</v>
      </c>
      <c r="R58" s="43">
        <f t="shared" si="8"/>
        <v>0</v>
      </c>
      <c r="S58" s="44">
        <f t="shared" si="9"/>
        <v>3321</v>
      </c>
      <c r="T58" s="45" t="str">
        <f t="shared" ref="T58:V58" si="200">IF(L58=0,"",P58/L58)</f>
        <v/>
      </c>
      <c r="U58" s="46">
        <f t="shared" si="200"/>
        <v>0.1107</v>
      </c>
      <c r="V58" s="46" t="str">
        <f t="shared" si="200"/>
        <v/>
      </c>
      <c r="W58" s="47">
        <f t="shared" si="11"/>
        <v>0.1107</v>
      </c>
      <c r="X58" s="42">
        <f t="shared" ref="X58:Z58" si="201">SUM(L$13:L58)</f>
        <v>460000</v>
      </c>
      <c r="Y58" s="43">
        <f t="shared" si="201"/>
        <v>400000</v>
      </c>
      <c r="Z58" s="43">
        <f t="shared" si="201"/>
        <v>520000</v>
      </c>
      <c r="AA58" s="44">
        <f t="shared" si="13"/>
        <v>1380000</v>
      </c>
      <c r="AB58" s="42">
        <f t="shared" ref="AB58:AD58" si="202">SUM(P$13:P58)</f>
        <v>40617</v>
      </c>
      <c r="AC58" s="43">
        <f t="shared" si="202"/>
        <v>44145</v>
      </c>
      <c r="AD58" s="43">
        <f t="shared" si="202"/>
        <v>52250</v>
      </c>
      <c r="AE58" s="44">
        <f t="shared" si="15"/>
        <v>137012</v>
      </c>
      <c r="AF58" s="46">
        <f t="shared" ref="AF58:AH58" si="203">IF(X58=0,"",AB58/X58)</f>
        <v>0.08829782609</v>
      </c>
      <c r="AG58" s="46">
        <f t="shared" si="203"/>
        <v>0.1103625</v>
      </c>
      <c r="AH58" s="46">
        <f t="shared" si="203"/>
        <v>0.1004807692</v>
      </c>
      <c r="AI58" s="47">
        <f t="shared" si="17"/>
        <v>0.09928405797</v>
      </c>
    </row>
    <row r="59" ht="14.25" customHeight="1">
      <c r="A59" s="38">
        <f t="shared" si="18"/>
        <v>0.3182474149</v>
      </c>
      <c r="B59" s="9">
        <f t="shared" si="19"/>
        <v>0.3476123111</v>
      </c>
      <c r="C59" s="102">
        <f t="shared" si="20"/>
        <v>0.3341402741</v>
      </c>
      <c r="D59" s="9">
        <f t="shared" si="21"/>
        <v>0.3182474149</v>
      </c>
      <c r="E59" s="9">
        <f t="shared" si="22"/>
        <v>0.6658597259</v>
      </c>
      <c r="F59" s="102">
        <f t="shared" si="23"/>
        <v>1</v>
      </c>
      <c r="G59" s="9" t="str">
        <f t="shared" si="24"/>
        <v>A</v>
      </c>
      <c r="H59" s="38">
        <v>47.0</v>
      </c>
      <c r="I59" s="116">
        <v>0.13072269162680195</v>
      </c>
      <c r="J59" s="40">
        <v>0.920903575038848</v>
      </c>
      <c r="K59" s="41">
        <v>0.9380389320414326</v>
      </c>
      <c r="L59" s="42">
        <f t="shared" si="25"/>
        <v>30000</v>
      </c>
      <c r="M59" s="43">
        <f t="shared" si="26"/>
        <v>0</v>
      </c>
      <c r="N59" s="43">
        <f t="shared" si="27"/>
        <v>0</v>
      </c>
      <c r="O59" s="44">
        <f t="shared" si="5"/>
        <v>30000</v>
      </c>
      <c r="P59" s="42">
        <f t="shared" si="6"/>
        <v>2644</v>
      </c>
      <c r="Q59" s="43">
        <f t="shared" si="7"/>
        <v>0</v>
      </c>
      <c r="R59" s="43">
        <f t="shared" si="8"/>
        <v>0</v>
      </c>
      <c r="S59" s="44">
        <f t="shared" si="9"/>
        <v>2644</v>
      </c>
      <c r="T59" s="45">
        <f t="shared" ref="T59:V59" si="204">IF(L59=0,"",P59/L59)</f>
        <v>0.08813333333</v>
      </c>
      <c r="U59" s="46" t="str">
        <f t="shared" si="204"/>
        <v/>
      </c>
      <c r="V59" s="46" t="str">
        <f t="shared" si="204"/>
        <v/>
      </c>
      <c r="W59" s="47">
        <f t="shared" si="11"/>
        <v>0.08813333333</v>
      </c>
      <c r="X59" s="42">
        <f t="shared" ref="X59:Z59" si="205">SUM(L$13:L59)</f>
        <v>490000</v>
      </c>
      <c r="Y59" s="43">
        <f t="shared" si="205"/>
        <v>400000</v>
      </c>
      <c r="Z59" s="43">
        <f t="shared" si="205"/>
        <v>520000</v>
      </c>
      <c r="AA59" s="44">
        <f t="shared" si="13"/>
        <v>1410000</v>
      </c>
      <c r="AB59" s="42">
        <f t="shared" ref="AB59:AD59" si="206">SUM(P$13:P59)</f>
        <v>43261</v>
      </c>
      <c r="AC59" s="43">
        <f t="shared" si="206"/>
        <v>44145</v>
      </c>
      <c r="AD59" s="43">
        <f t="shared" si="206"/>
        <v>52250</v>
      </c>
      <c r="AE59" s="44">
        <f t="shared" si="15"/>
        <v>139656</v>
      </c>
      <c r="AF59" s="46">
        <f t="shared" ref="AF59:AH59" si="207">IF(X59=0,"",AB59/X59)</f>
        <v>0.0882877551</v>
      </c>
      <c r="AG59" s="46">
        <f t="shared" si="207"/>
        <v>0.1103625</v>
      </c>
      <c r="AH59" s="46">
        <f t="shared" si="207"/>
        <v>0.1004807692</v>
      </c>
      <c r="AI59" s="47">
        <f t="shared" si="17"/>
        <v>0.09904680851</v>
      </c>
    </row>
    <row r="60" ht="14.25" customHeight="1">
      <c r="A60" s="38">
        <f t="shared" si="18"/>
        <v>0.3182386747</v>
      </c>
      <c r="B60" s="9">
        <f t="shared" si="19"/>
        <v>0.3476167675</v>
      </c>
      <c r="C60" s="102">
        <f t="shared" si="20"/>
        <v>0.3341445578</v>
      </c>
      <c r="D60" s="9">
        <f t="shared" si="21"/>
        <v>0.3182386747</v>
      </c>
      <c r="E60" s="9">
        <f t="shared" si="22"/>
        <v>0.6658554422</v>
      </c>
      <c r="F60" s="102">
        <f t="shared" si="23"/>
        <v>1</v>
      </c>
      <c r="G60" s="9" t="str">
        <f t="shared" si="24"/>
        <v>C</v>
      </c>
      <c r="H60" s="38">
        <v>48.0</v>
      </c>
      <c r="I60" s="116">
        <v>0.8147005836164679</v>
      </c>
      <c r="J60" s="40">
        <v>0.2401870960904341</v>
      </c>
      <c r="K60" s="41">
        <v>0.7565594216936706</v>
      </c>
      <c r="L60" s="42">
        <f t="shared" si="25"/>
        <v>0</v>
      </c>
      <c r="M60" s="43">
        <f t="shared" si="26"/>
        <v>0</v>
      </c>
      <c r="N60" s="43">
        <f t="shared" si="27"/>
        <v>30000</v>
      </c>
      <c r="O60" s="44">
        <f t="shared" si="5"/>
        <v>30000</v>
      </c>
      <c r="P60" s="42">
        <f t="shared" si="6"/>
        <v>0</v>
      </c>
      <c r="Q60" s="43">
        <f t="shared" si="7"/>
        <v>0</v>
      </c>
      <c r="R60" s="43">
        <f t="shared" si="8"/>
        <v>3036</v>
      </c>
      <c r="S60" s="44">
        <f t="shared" si="9"/>
        <v>3036</v>
      </c>
      <c r="T60" s="45" t="str">
        <f t="shared" ref="T60:V60" si="208">IF(L60=0,"",P60/L60)</f>
        <v/>
      </c>
      <c r="U60" s="46" t="str">
        <f t="shared" si="208"/>
        <v/>
      </c>
      <c r="V60" s="46">
        <f t="shared" si="208"/>
        <v>0.1012</v>
      </c>
      <c r="W60" s="47">
        <f t="shared" si="11"/>
        <v>0.1012</v>
      </c>
      <c r="X60" s="42">
        <f t="shared" ref="X60:Z60" si="209">SUM(L$13:L60)</f>
        <v>490000</v>
      </c>
      <c r="Y60" s="43">
        <f t="shared" si="209"/>
        <v>400000</v>
      </c>
      <c r="Z60" s="43">
        <f t="shared" si="209"/>
        <v>550000</v>
      </c>
      <c r="AA60" s="44">
        <f t="shared" si="13"/>
        <v>1440000</v>
      </c>
      <c r="AB60" s="42">
        <f t="shared" ref="AB60:AD60" si="210">SUM(P$13:P60)</f>
        <v>43261</v>
      </c>
      <c r="AC60" s="43">
        <f t="shared" si="210"/>
        <v>44145</v>
      </c>
      <c r="AD60" s="43">
        <f t="shared" si="210"/>
        <v>55286</v>
      </c>
      <c r="AE60" s="44">
        <f t="shared" si="15"/>
        <v>142692</v>
      </c>
      <c r="AF60" s="46">
        <f t="shared" ref="AF60:AH60" si="211">IF(X60=0,"",AB60/X60)</f>
        <v>0.0882877551</v>
      </c>
      <c r="AG60" s="46">
        <f t="shared" si="211"/>
        <v>0.1103625</v>
      </c>
      <c r="AH60" s="46">
        <f t="shared" si="211"/>
        <v>0.10052</v>
      </c>
      <c r="AI60" s="47">
        <f t="shared" si="17"/>
        <v>0.09909166667</v>
      </c>
    </row>
    <row r="61" ht="14.25" customHeight="1">
      <c r="A61" s="38">
        <f t="shared" si="18"/>
        <v>0.3182219874</v>
      </c>
      <c r="B61" s="9">
        <f t="shared" si="19"/>
        <v>0.3475985398</v>
      </c>
      <c r="C61" s="102">
        <f t="shared" si="20"/>
        <v>0.3341794728</v>
      </c>
      <c r="D61" s="9">
        <f t="shared" si="21"/>
        <v>0.3182219874</v>
      </c>
      <c r="E61" s="9">
        <f t="shared" si="22"/>
        <v>0.6658205272</v>
      </c>
      <c r="F61" s="102">
        <f t="shared" si="23"/>
        <v>1</v>
      </c>
      <c r="G61" s="9" t="str">
        <f t="shared" si="24"/>
        <v>C</v>
      </c>
      <c r="H61" s="38">
        <v>49.0</v>
      </c>
      <c r="I61" s="116">
        <v>0.7902675672403576</v>
      </c>
      <c r="J61" s="40">
        <v>0.8254813801714334</v>
      </c>
      <c r="K61" s="41">
        <v>0.057515534179600314</v>
      </c>
      <c r="L61" s="42">
        <f t="shared" si="25"/>
        <v>0</v>
      </c>
      <c r="M61" s="43">
        <f t="shared" si="26"/>
        <v>0</v>
      </c>
      <c r="N61" s="43">
        <f t="shared" si="27"/>
        <v>30000</v>
      </c>
      <c r="O61" s="44">
        <f t="shared" si="5"/>
        <v>30000</v>
      </c>
      <c r="P61" s="42">
        <f t="shared" si="6"/>
        <v>0</v>
      </c>
      <c r="Q61" s="43">
        <f t="shared" si="7"/>
        <v>0</v>
      </c>
      <c r="R61" s="43">
        <f t="shared" si="8"/>
        <v>2918</v>
      </c>
      <c r="S61" s="44">
        <f t="shared" si="9"/>
        <v>2918</v>
      </c>
      <c r="T61" s="45" t="str">
        <f t="shared" ref="T61:V61" si="212">IF(L61=0,"",P61/L61)</f>
        <v/>
      </c>
      <c r="U61" s="46" t="str">
        <f t="shared" si="212"/>
        <v/>
      </c>
      <c r="V61" s="46">
        <f t="shared" si="212"/>
        <v>0.09726666667</v>
      </c>
      <c r="W61" s="47">
        <f t="shared" si="11"/>
        <v>0.09726666667</v>
      </c>
      <c r="X61" s="42">
        <f t="shared" ref="X61:Z61" si="213">SUM(L$13:L61)</f>
        <v>490000</v>
      </c>
      <c r="Y61" s="43">
        <f t="shared" si="213"/>
        <v>400000</v>
      </c>
      <c r="Z61" s="43">
        <f t="shared" si="213"/>
        <v>580000</v>
      </c>
      <c r="AA61" s="44">
        <f t="shared" si="13"/>
        <v>1470000</v>
      </c>
      <c r="AB61" s="42">
        <f t="shared" ref="AB61:AD61" si="214">SUM(P$13:P61)</f>
        <v>43261</v>
      </c>
      <c r="AC61" s="43">
        <f t="shared" si="214"/>
        <v>44145</v>
      </c>
      <c r="AD61" s="43">
        <f t="shared" si="214"/>
        <v>58204</v>
      </c>
      <c r="AE61" s="44">
        <f t="shared" si="15"/>
        <v>145610</v>
      </c>
      <c r="AF61" s="46">
        <f t="shared" ref="AF61:AH61" si="215">IF(X61=0,"",AB61/X61)</f>
        <v>0.0882877551</v>
      </c>
      <c r="AG61" s="46">
        <f t="shared" si="215"/>
        <v>0.1103625</v>
      </c>
      <c r="AH61" s="46">
        <f t="shared" si="215"/>
        <v>0.1003517241</v>
      </c>
      <c r="AI61" s="47">
        <f t="shared" si="17"/>
        <v>0.09905442177</v>
      </c>
    </row>
    <row r="62" ht="14.25" customHeight="1">
      <c r="A62" s="38">
        <f t="shared" si="18"/>
        <v>0.3182935594</v>
      </c>
      <c r="B62" s="9">
        <f t="shared" si="19"/>
        <v>0.3476767189</v>
      </c>
      <c r="C62" s="102">
        <f t="shared" si="20"/>
        <v>0.3340297216</v>
      </c>
      <c r="D62" s="9">
        <f t="shared" si="21"/>
        <v>0.3182935594</v>
      </c>
      <c r="E62" s="9">
        <f t="shared" si="22"/>
        <v>0.6659702784</v>
      </c>
      <c r="F62" s="102">
        <f t="shared" si="23"/>
        <v>1</v>
      </c>
      <c r="G62" s="9" t="str">
        <f t="shared" si="24"/>
        <v>B</v>
      </c>
      <c r="H62" s="38">
        <v>50.0</v>
      </c>
      <c r="I62" s="116">
        <v>0.42758733201812404</v>
      </c>
      <c r="J62" s="40">
        <v>0.9534966232350622</v>
      </c>
      <c r="K62" s="41">
        <v>0.944659084546319</v>
      </c>
      <c r="L62" s="42">
        <f t="shared" si="25"/>
        <v>0</v>
      </c>
      <c r="M62" s="43">
        <f t="shared" si="26"/>
        <v>30000</v>
      </c>
      <c r="N62" s="43">
        <f t="shared" si="27"/>
        <v>0</v>
      </c>
      <c r="O62" s="44">
        <f t="shared" si="5"/>
        <v>30000</v>
      </c>
      <c r="P62" s="42">
        <f t="shared" si="6"/>
        <v>0</v>
      </c>
      <c r="Q62" s="43">
        <f t="shared" si="7"/>
        <v>3391</v>
      </c>
      <c r="R62" s="43">
        <f t="shared" si="8"/>
        <v>0</v>
      </c>
      <c r="S62" s="44">
        <f t="shared" si="9"/>
        <v>3391</v>
      </c>
      <c r="T62" s="45" t="str">
        <f t="shared" ref="T62:V62" si="216">IF(L62=0,"",P62/L62)</f>
        <v/>
      </c>
      <c r="U62" s="46">
        <f t="shared" si="216"/>
        <v>0.1130333333</v>
      </c>
      <c r="V62" s="46" t="str">
        <f t="shared" si="216"/>
        <v/>
      </c>
      <c r="W62" s="47">
        <f t="shared" si="11"/>
        <v>0.1130333333</v>
      </c>
      <c r="X62" s="42">
        <f t="shared" ref="X62:Z62" si="217">SUM(L$13:L62)</f>
        <v>490000</v>
      </c>
      <c r="Y62" s="43">
        <f t="shared" si="217"/>
        <v>430000</v>
      </c>
      <c r="Z62" s="43">
        <f t="shared" si="217"/>
        <v>580000</v>
      </c>
      <c r="AA62" s="44">
        <f t="shared" si="13"/>
        <v>1500000</v>
      </c>
      <c r="AB62" s="42">
        <f t="shared" ref="AB62:AD62" si="218">SUM(P$13:P62)</f>
        <v>43261</v>
      </c>
      <c r="AC62" s="43">
        <f t="shared" si="218"/>
        <v>47536</v>
      </c>
      <c r="AD62" s="43">
        <f t="shared" si="218"/>
        <v>58204</v>
      </c>
      <c r="AE62" s="44">
        <f t="shared" si="15"/>
        <v>149001</v>
      </c>
      <c r="AF62" s="46">
        <f t="shared" ref="AF62:AH62" si="219">IF(X62=0,"",AB62/X62)</f>
        <v>0.0882877551</v>
      </c>
      <c r="AG62" s="46">
        <f t="shared" si="219"/>
        <v>0.1105488372</v>
      </c>
      <c r="AH62" s="46">
        <f t="shared" si="219"/>
        <v>0.1003517241</v>
      </c>
      <c r="AI62" s="47">
        <f t="shared" si="17"/>
        <v>0.099334</v>
      </c>
    </row>
    <row r="63" ht="14.25" customHeight="1">
      <c r="A63" s="38">
        <f t="shared" si="18"/>
        <v>0.3182110673</v>
      </c>
      <c r="B63" s="9">
        <f t="shared" si="19"/>
        <v>0.3478457815</v>
      </c>
      <c r="C63" s="102">
        <f t="shared" si="20"/>
        <v>0.3339431512</v>
      </c>
      <c r="D63" s="9">
        <f t="shared" si="21"/>
        <v>0.3182110673</v>
      </c>
      <c r="E63" s="9">
        <f t="shared" si="22"/>
        <v>0.6660568488</v>
      </c>
      <c r="F63" s="102">
        <f t="shared" si="23"/>
        <v>1</v>
      </c>
      <c r="G63" s="9" t="str">
        <f t="shared" si="24"/>
        <v>B</v>
      </c>
      <c r="H63" s="38">
        <v>51.0</v>
      </c>
      <c r="I63" s="116">
        <v>0.6594346530802818</v>
      </c>
      <c r="J63" s="40">
        <v>0.5768738906716419</v>
      </c>
      <c r="K63" s="41">
        <v>0.9808843217416283</v>
      </c>
      <c r="L63" s="42">
        <f t="shared" si="25"/>
        <v>0</v>
      </c>
      <c r="M63" s="43">
        <f t="shared" si="26"/>
        <v>30000</v>
      </c>
      <c r="N63" s="43">
        <f t="shared" si="27"/>
        <v>0</v>
      </c>
      <c r="O63" s="44">
        <f t="shared" si="5"/>
        <v>30000</v>
      </c>
      <c r="P63" s="42">
        <f t="shared" si="6"/>
        <v>0</v>
      </c>
      <c r="Q63" s="43">
        <f t="shared" si="7"/>
        <v>3310</v>
      </c>
      <c r="R63" s="43">
        <f t="shared" si="8"/>
        <v>0</v>
      </c>
      <c r="S63" s="44">
        <f t="shared" si="9"/>
        <v>3310</v>
      </c>
      <c r="T63" s="45" t="str">
        <f t="shared" ref="T63:V63" si="220">IF(L63=0,"",P63/L63)</f>
        <v/>
      </c>
      <c r="U63" s="46">
        <f t="shared" si="220"/>
        <v>0.1103333333</v>
      </c>
      <c r="V63" s="46" t="str">
        <f t="shared" si="220"/>
        <v/>
      </c>
      <c r="W63" s="47">
        <f t="shared" si="11"/>
        <v>0.1103333333</v>
      </c>
      <c r="X63" s="42">
        <f t="shared" ref="X63:Z63" si="221">SUM(L$13:L63)</f>
        <v>490000</v>
      </c>
      <c r="Y63" s="43">
        <f t="shared" si="221"/>
        <v>460000</v>
      </c>
      <c r="Z63" s="43">
        <f t="shared" si="221"/>
        <v>580000</v>
      </c>
      <c r="AA63" s="44">
        <f t="shared" si="13"/>
        <v>1530000</v>
      </c>
      <c r="AB63" s="42">
        <f t="shared" ref="AB63:AD63" si="222">SUM(P$13:P63)</f>
        <v>43261</v>
      </c>
      <c r="AC63" s="43">
        <f t="shared" si="222"/>
        <v>50846</v>
      </c>
      <c r="AD63" s="43">
        <f t="shared" si="222"/>
        <v>58204</v>
      </c>
      <c r="AE63" s="44">
        <f t="shared" si="15"/>
        <v>152311</v>
      </c>
      <c r="AF63" s="46">
        <f t="shared" ref="AF63:AH63" si="223">IF(X63=0,"",AB63/X63)</f>
        <v>0.0882877551</v>
      </c>
      <c r="AG63" s="46">
        <f t="shared" si="223"/>
        <v>0.1105347826</v>
      </c>
      <c r="AH63" s="46">
        <f t="shared" si="223"/>
        <v>0.1003517241</v>
      </c>
      <c r="AI63" s="47">
        <f t="shared" si="17"/>
        <v>0.0995496732</v>
      </c>
    </row>
    <row r="64" ht="14.25" customHeight="1">
      <c r="A64" s="38">
        <f t="shared" si="18"/>
        <v>0.31821729</v>
      </c>
      <c r="B64" s="9">
        <f t="shared" si="19"/>
        <v>0.3478330285</v>
      </c>
      <c r="C64" s="102">
        <f t="shared" si="20"/>
        <v>0.3339496815</v>
      </c>
      <c r="D64" s="9">
        <f t="shared" si="21"/>
        <v>0.31821729</v>
      </c>
      <c r="E64" s="9">
        <f t="shared" si="22"/>
        <v>0.6660503185</v>
      </c>
      <c r="F64" s="102">
        <f t="shared" si="23"/>
        <v>1</v>
      </c>
      <c r="G64" s="9" t="str">
        <f t="shared" si="24"/>
        <v>B</v>
      </c>
      <c r="H64" s="38">
        <v>52.0</v>
      </c>
      <c r="I64" s="116">
        <v>0.42883399079216966</v>
      </c>
      <c r="J64" s="40">
        <v>0.3671863077522485</v>
      </c>
      <c r="K64" s="41">
        <v>0.44067449123700475</v>
      </c>
      <c r="L64" s="42">
        <f t="shared" si="25"/>
        <v>0</v>
      </c>
      <c r="M64" s="43">
        <f t="shared" si="26"/>
        <v>30000</v>
      </c>
      <c r="N64" s="43">
        <f t="shared" si="27"/>
        <v>0</v>
      </c>
      <c r="O64" s="44">
        <f t="shared" si="5"/>
        <v>30000</v>
      </c>
      <c r="P64" s="42">
        <f t="shared" si="6"/>
        <v>0</v>
      </c>
      <c r="Q64" s="43">
        <f t="shared" si="7"/>
        <v>3281</v>
      </c>
      <c r="R64" s="43">
        <f t="shared" si="8"/>
        <v>0</v>
      </c>
      <c r="S64" s="44">
        <f t="shared" si="9"/>
        <v>3281</v>
      </c>
      <c r="T64" s="45" t="str">
        <f t="shared" ref="T64:V64" si="224">IF(L64=0,"",P64/L64)</f>
        <v/>
      </c>
      <c r="U64" s="46">
        <f t="shared" si="224"/>
        <v>0.1093666667</v>
      </c>
      <c r="V64" s="46" t="str">
        <f t="shared" si="224"/>
        <v/>
      </c>
      <c r="W64" s="47">
        <f t="shared" si="11"/>
        <v>0.1093666667</v>
      </c>
      <c r="X64" s="42">
        <f t="shared" ref="X64:Z64" si="225">SUM(L$13:L64)</f>
        <v>490000</v>
      </c>
      <c r="Y64" s="43">
        <f t="shared" si="225"/>
        <v>490000</v>
      </c>
      <c r="Z64" s="43">
        <f t="shared" si="225"/>
        <v>580000</v>
      </c>
      <c r="AA64" s="44">
        <f t="shared" si="13"/>
        <v>1560000</v>
      </c>
      <c r="AB64" s="42">
        <f t="shared" ref="AB64:AD64" si="226">SUM(P$13:P64)</f>
        <v>43261</v>
      </c>
      <c r="AC64" s="43">
        <f t="shared" si="226"/>
        <v>54127</v>
      </c>
      <c r="AD64" s="43">
        <f t="shared" si="226"/>
        <v>58204</v>
      </c>
      <c r="AE64" s="44">
        <f t="shared" si="15"/>
        <v>155592</v>
      </c>
      <c r="AF64" s="46">
        <f t="shared" ref="AF64:AH64" si="227">IF(X64=0,"",AB64/X64)</f>
        <v>0.0882877551</v>
      </c>
      <c r="AG64" s="46">
        <f t="shared" si="227"/>
        <v>0.1104632653</v>
      </c>
      <c r="AH64" s="46">
        <f t="shared" si="227"/>
        <v>0.1003517241</v>
      </c>
      <c r="AI64" s="47">
        <f t="shared" si="17"/>
        <v>0.09973846154</v>
      </c>
    </row>
    <row r="65" ht="14.25" customHeight="1">
      <c r="A65" s="38">
        <f t="shared" si="18"/>
        <v>0.3182489526</v>
      </c>
      <c r="B65" s="9">
        <f t="shared" si="19"/>
        <v>0.3477681379</v>
      </c>
      <c r="C65" s="102">
        <f t="shared" si="20"/>
        <v>0.3339829095</v>
      </c>
      <c r="D65" s="9">
        <f t="shared" si="21"/>
        <v>0.3182489526</v>
      </c>
      <c r="E65" s="9">
        <f t="shared" si="22"/>
        <v>0.6660170905</v>
      </c>
      <c r="F65" s="102">
        <f t="shared" si="23"/>
        <v>1</v>
      </c>
      <c r="G65" s="9" t="str">
        <f t="shared" si="24"/>
        <v>C</v>
      </c>
      <c r="H65" s="38">
        <v>53.0</v>
      </c>
      <c r="I65" s="116">
        <v>0.7962500473750127</v>
      </c>
      <c r="J65" s="40">
        <v>0.19777003374874824</v>
      </c>
      <c r="K65" s="41">
        <v>0.9929028708081605</v>
      </c>
      <c r="L65" s="42">
        <f t="shared" si="25"/>
        <v>0</v>
      </c>
      <c r="M65" s="43">
        <f t="shared" si="26"/>
        <v>0</v>
      </c>
      <c r="N65" s="43">
        <f t="shared" si="27"/>
        <v>30000</v>
      </c>
      <c r="O65" s="44">
        <f t="shared" si="5"/>
        <v>30000</v>
      </c>
      <c r="P65" s="42">
        <f t="shared" si="6"/>
        <v>0</v>
      </c>
      <c r="Q65" s="43">
        <f t="shared" si="7"/>
        <v>0</v>
      </c>
      <c r="R65" s="43">
        <f t="shared" si="8"/>
        <v>3128</v>
      </c>
      <c r="S65" s="44">
        <f t="shared" si="9"/>
        <v>3128</v>
      </c>
      <c r="T65" s="45" t="str">
        <f t="shared" ref="T65:V65" si="228">IF(L65=0,"",P65/L65)</f>
        <v/>
      </c>
      <c r="U65" s="46" t="str">
        <f t="shared" si="228"/>
        <v/>
      </c>
      <c r="V65" s="46">
        <f t="shared" si="228"/>
        <v>0.1042666667</v>
      </c>
      <c r="W65" s="47">
        <f t="shared" si="11"/>
        <v>0.1042666667</v>
      </c>
      <c r="X65" s="42">
        <f t="shared" ref="X65:Z65" si="229">SUM(L$13:L65)</f>
        <v>490000</v>
      </c>
      <c r="Y65" s="43">
        <f t="shared" si="229"/>
        <v>490000</v>
      </c>
      <c r="Z65" s="43">
        <f t="shared" si="229"/>
        <v>610000</v>
      </c>
      <c r="AA65" s="44">
        <f t="shared" si="13"/>
        <v>1590000</v>
      </c>
      <c r="AB65" s="42">
        <f t="shared" ref="AB65:AD65" si="230">SUM(P$13:P65)</f>
        <v>43261</v>
      </c>
      <c r="AC65" s="43">
        <f t="shared" si="230"/>
        <v>54127</v>
      </c>
      <c r="AD65" s="43">
        <f t="shared" si="230"/>
        <v>61332</v>
      </c>
      <c r="AE65" s="44">
        <f t="shared" si="15"/>
        <v>158720</v>
      </c>
      <c r="AF65" s="46">
        <f t="shared" ref="AF65:AH65" si="231">IF(X65=0,"",AB65/X65)</f>
        <v>0.0882877551</v>
      </c>
      <c r="AG65" s="46">
        <f t="shared" si="231"/>
        <v>0.1104632653</v>
      </c>
      <c r="AH65" s="46">
        <f t="shared" si="231"/>
        <v>0.1005442623</v>
      </c>
      <c r="AI65" s="47">
        <f t="shared" si="17"/>
        <v>0.09982389937</v>
      </c>
    </row>
    <row r="66" ht="14.25" customHeight="1">
      <c r="A66" s="38">
        <f t="shared" si="18"/>
        <v>0.3181670829</v>
      </c>
      <c r="B66" s="9">
        <f t="shared" si="19"/>
        <v>0.3476786743</v>
      </c>
      <c r="C66" s="102">
        <f t="shared" si="20"/>
        <v>0.3341542429</v>
      </c>
      <c r="D66" s="9">
        <f t="shared" si="21"/>
        <v>0.3181670829</v>
      </c>
      <c r="E66" s="9">
        <f t="shared" si="22"/>
        <v>0.6658457571</v>
      </c>
      <c r="F66" s="102">
        <f t="shared" si="23"/>
        <v>1</v>
      </c>
      <c r="G66" s="9" t="str">
        <f t="shared" si="24"/>
        <v>C</v>
      </c>
      <c r="H66" s="38">
        <v>54.0</v>
      </c>
      <c r="I66" s="116">
        <v>0.7040349554223396</v>
      </c>
      <c r="J66" s="40">
        <v>0.682295742119415</v>
      </c>
      <c r="K66" s="41">
        <v>0.5970933827249247</v>
      </c>
      <c r="L66" s="42">
        <f t="shared" si="25"/>
        <v>0</v>
      </c>
      <c r="M66" s="43">
        <f t="shared" si="26"/>
        <v>0</v>
      </c>
      <c r="N66" s="43">
        <f t="shared" si="27"/>
        <v>30000</v>
      </c>
      <c r="O66" s="44">
        <f t="shared" si="5"/>
        <v>30000</v>
      </c>
      <c r="P66" s="42">
        <f t="shared" si="6"/>
        <v>0</v>
      </c>
      <c r="Q66" s="43">
        <f t="shared" si="7"/>
        <v>0</v>
      </c>
      <c r="R66" s="43">
        <f t="shared" si="8"/>
        <v>3013</v>
      </c>
      <c r="S66" s="44">
        <f t="shared" si="9"/>
        <v>3013</v>
      </c>
      <c r="T66" s="45" t="str">
        <f t="shared" ref="T66:V66" si="232">IF(L66=0,"",P66/L66)</f>
        <v/>
      </c>
      <c r="U66" s="46" t="str">
        <f t="shared" si="232"/>
        <v/>
      </c>
      <c r="V66" s="46">
        <f t="shared" si="232"/>
        <v>0.1004333333</v>
      </c>
      <c r="W66" s="47">
        <f t="shared" si="11"/>
        <v>0.1004333333</v>
      </c>
      <c r="X66" s="42">
        <f t="shared" ref="X66:Z66" si="233">SUM(L$13:L66)</f>
        <v>490000</v>
      </c>
      <c r="Y66" s="43">
        <f t="shared" si="233"/>
        <v>490000</v>
      </c>
      <c r="Z66" s="43">
        <f t="shared" si="233"/>
        <v>640000</v>
      </c>
      <c r="AA66" s="44">
        <f t="shared" si="13"/>
        <v>1620000</v>
      </c>
      <c r="AB66" s="42">
        <f t="shared" ref="AB66:AD66" si="234">SUM(P$13:P66)</f>
        <v>43261</v>
      </c>
      <c r="AC66" s="43">
        <f t="shared" si="234"/>
        <v>54127</v>
      </c>
      <c r="AD66" s="43">
        <f t="shared" si="234"/>
        <v>64345</v>
      </c>
      <c r="AE66" s="44">
        <f t="shared" si="15"/>
        <v>161733</v>
      </c>
      <c r="AF66" s="46">
        <f t="shared" ref="AF66:AH66" si="235">IF(X66=0,"",AB66/X66)</f>
        <v>0.0882877551</v>
      </c>
      <c r="AG66" s="46">
        <f t="shared" si="235"/>
        <v>0.1104632653</v>
      </c>
      <c r="AH66" s="46">
        <f t="shared" si="235"/>
        <v>0.1005390625</v>
      </c>
      <c r="AI66" s="47">
        <f t="shared" si="17"/>
        <v>0.09983518519</v>
      </c>
    </row>
    <row r="67" ht="14.25" customHeight="1">
      <c r="A67" s="38">
        <f t="shared" si="18"/>
        <v>0.3181692942</v>
      </c>
      <c r="B67" s="9">
        <f t="shared" si="19"/>
        <v>0.3476810907</v>
      </c>
      <c r="C67" s="102">
        <f t="shared" si="20"/>
        <v>0.3341496152</v>
      </c>
      <c r="D67" s="9">
        <f t="shared" si="21"/>
        <v>0.3181692942</v>
      </c>
      <c r="E67" s="9">
        <f t="shared" si="22"/>
        <v>0.6658503848</v>
      </c>
      <c r="F67" s="102">
        <f t="shared" si="23"/>
        <v>1</v>
      </c>
      <c r="G67" s="9" t="str">
        <f t="shared" si="24"/>
        <v>A</v>
      </c>
      <c r="H67" s="38">
        <v>55.0</v>
      </c>
      <c r="I67" s="116">
        <v>0.013340648779700648</v>
      </c>
      <c r="J67" s="40">
        <v>0.49982915942260175</v>
      </c>
      <c r="K67" s="41">
        <v>0.1440601078158471</v>
      </c>
      <c r="L67" s="42">
        <f t="shared" si="25"/>
        <v>30000</v>
      </c>
      <c r="M67" s="43">
        <f t="shared" si="26"/>
        <v>0</v>
      </c>
      <c r="N67" s="43">
        <f t="shared" si="27"/>
        <v>0</v>
      </c>
      <c r="O67" s="44">
        <f t="shared" si="5"/>
        <v>30000</v>
      </c>
      <c r="P67" s="42">
        <f t="shared" si="6"/>
        <v>2591</v>
      </c>
      <c r="Q67" s="43">
        <f t="shared" si="7"/>
        <v>0</v>
      </c>
      <c r="R67" s="43">
        <f t="shared" si="8"/>
        <v>0</v>
      </c>
      <c r="S67" s="44">
        <f t="shared" si="9"/>
        <v>2591</v>
      </c>
      <c r="T67" s="45">
        <f t="shared" ref="T67:V67" si="236">IF(L67=0,"",P67/L67)</f>
        <v>0.08636666667</v>
      </c>
      <c r="U67" s="46" t="str">
        <f t="shared" si="236"/>
        <v/>
      </c>
      <c r="V67" s="46" t="str">
        <f t="shared" si="236"/>
        <v/>
      </c>
      <c r="W67" s="47">
        <f t="shared" si="11"/>
        <v>0.08636666667</v>
      </c>
      <c r="X67" s="42">
        <f t="shared" ref="X67:Z67" si="237">SUM(L$13:L67)</f>
        <v>520000</v>
      </c>
      <c r="Y67" s="43">
        <f t="shared" si="237"/>
        <v>490000</v>
      </c>
      <c r="Z67" s="43">
        <f t="shared" si="237"/>
        <v>640000</v>
      </c>
      <c r="AA67" s="44">
        <f t="shared" si="13"/>
        <v>1650000</v>
      </c>
      <c r="AB67" s="42">
        <f t="shared" ref="AB67:AD67" si="238">SUM(P$13:P67)</f>
        <v>45852</v>
      </c>
      <c r="AC67" s="43">
        <f t="shared" si="238"/>
        <v>54127</v>
      </c>
      <c r="AD67" s="43">
        <f t="shared" si="238"/>
        <v>64345</v>
      </c>
      <c r="AE67" s="44">
        <f t="shared" si="15"/>
        <v>164324</v>
      </c>
      <c r="AF67" s="46">
        <f t="shared" ref="AF67:AH67" si="239">IF(X67=0,"",AB67/X67)</f>
        <v>0.08817692308</v>
      </c>
      <c r="AG67" s="46">
        <f t="shared" si="239"/>
        <v>0.1104632653</v>
      </c>
      <c r="AH67" s="46">
        <f t="shared" si="239"/>
        <v>0.1005390625</v>
      </c>
      <c r="AI67" s="47">
        <f t="shared" si="17"/>
        <v>0.09959030303</v>
      </c>
    </row>
    <row r="68" ht="14.25" customHeight="1">
      <c r="A68" s="38">
        <f t="shared" si="18"/>
        <v>0.3180731274</v>
      </c>
      <c r="B68" s="9">
        <f t="shared" si="19"/>
        <v>0.3477301283</v>
      </c>
      <c r="C68" s="102">
        <f t="shared" si="20"/>
        <v>0.3341967443</v>
      </c>
      <c r="D68" s="9">
        <f t="shared" si="21"/>
        <v>0.3180731274</v>
      </c>
      <c r="E68" s="9">
        <f t="shared" si="22"/>
        <v>0.6658032557</v>
      </c>
      <c r="F68" s="102">
        <f t="shared" si="23"/>
        <v>1</v>
      </c>
      <c r="G68" s="9" t="str">
        <f t="shared" si="24"/>
        <v>A</v>
      </c>
      <c r="H68" s="38">
        <v>56.0</v>
      </c>
      <c r="I68" s="116">
        <v>0.1236542602056504</v>
      </c>
      <c r="J68" s="40">
        <v>0.4914285913961153</v>
      </c>
      <c r="K68" s="41">
        <v>0.11963361925312777</v>
      </c>
      <c r="L68" s="42">
        <f t="shared" si="25"/>
        <v>30000</v>
      </c>
      <c r="M68" s="43">
        <f t="shared" si="26"/>
        <v>0</v>
      </c>
      <c r="N68" s="43">
        <f t="shared" si="27"/>
        <v>0</v>
      </c>
      <c r="O68" s="44">
        <f t="shared" si="5"/>
        <v>30000</v>
      </c>
      <c r="P68" s="42">
        <f t="shared" si="6"/>
        <v>2643</v>
      </c>
      <c r="Q68" s="43">
        <f t="shared" si="7"/>
        <v>0</v>
      </c>
      <c r="R68" s="43">
        <f t="shared" si="8"/>
        <v>0</v>
      </c>
      <c r="S68" s="44">
        <f t="shared" si="9"/>
        <v>2643</v>
      </c>
      <c r="T68" s="45">
        <f t="shared" ref="T68:V68" si="240">IF(L68=0,"",P68/L68)</f>
        <v>0.0881</v>
      </c>
      <c r="U68" s="46" t="str">
        <f t="shared" si="240"/>
        <v/>
      </c>
      <c r="V68" s="46" t="str">
        <f t="shared" si="240"/>
        <v/>
      </c>
      <c r="W68" s="47">
        <f t="shared" si="11"/>
        <v>0.0881</v>
      </c>
      <c r="X68" s="42">
        <f t="shared" ref="X68:Z68" si="241">SUM(L$13:L68)</f>
        <v>550000</v>
      </c>
      <c r="Y68" s="43">
        <f t="shared" si="241"/>
        <v>490000</v>
      </c>
      <c r="Z68" s="43">
        <f t="shared" si="241"/>
        <v>640000</v>
      </c>
      <c r="AA68" s="44">
        <f t="shared" si="13"/>
        <v>1680000</v>
      </c>
      <c r="AB68" s="42">
        <f t="shared" ref="AB68:AD68" si="242">SUM(P$13:P68)</f>
        <v>48495</v>
      </c>
      <c r="AC68" s="43">
        <f t="shared" si="242"/>
        <v>54127</v>
      </c>
      <c r="AD68" s="43">
        <f t="shared" si="242"/>
        <v>64345</v>
      </c>
      <c r="AE68" s="44">
        <f t="shared" si="15"/>
        <v>166967</v>
      </c>
      <c r="AF68" s="46">
        <f t="shared" ref="AF68:AH68" si="243">IF(X68=0,"",AB68/X68)</f>
        <v>0.08817272727</v>
      </c>
      <c r="AG68" s="46">
        <f t="shared" si="243"/>
        <v>0.1104632653</v>
      </c>
      <c r="AH68" s="46">
        <f t="shared" si="243"/>
        <v>0.1005390625</v>
      </c>
      <c r="AI68" s="47">
        <f t="shared" si="17"/>
        <v>0.09938511905</v>
      </c>
    </row>
    <row r="69" ht="14.25" customHeight="1">
      <c r="A69" s="38">
        <f t="shared" si="18"/>
        <v>0.3180694871</v>
      </c>
      <c r="B69" s="9">
        <f t="shared" si="19"/>
        <v>0.3477319846</v>
      </c>
      <c r="C69" s="102">
        <f t="shared" si="20"/>
        <v>0.3341985283</v>
      </c>
      <c r="D69" s="9">
        <f t="shared" si="21"/>
        <v>0.3180694871</v>
      </c>
      <c r="E69" s="9">
        <f t="shared" si="22"/>
        <v>0.6658014717</v>
      </c>
      <c r="F69" s="102">
        <f t="shared" si="23"/>
        <v>1</v>
      </c>
      <c r="G69" s="9" t="str">
        <f t="shared" si="24"/>
        <v>A</v>
      </c>
      <c r="H69" s="38">
        <v>57.0</v>
      </c>
      <c r="I69" s="116">
        <v>0.1068913172375765</v>
      </c>
      <c r="J69" s="40">
        <v>0.7502011571520147</v>
      </c>
      <c r="K69" s="41">
        <v>0.333982227482281</v>
      </c>
      <c r="L69" s="42">
        <f t="shared" si="25"/>
        <v>30000</v>
      </c>
      <c r="M69" s="43">
        <f t="shared" si="26"/>
        <v>0</v>
      </c>
      <c r="N69" s="43">
        <f t="shared" si="27"/>
        <v>0</v>
      </c>
      <c r="O69" s="44">
        <f t="shared" si="5"/>
        <v>30000</v>
      </c>
      <c r="P69" s="42">
        <f t="shared" si="6"/>
        <v>2638</v>
      </c>
      <c r="Q69" s="43">
        <f t="shared" si="7"/>
        <v>0</v>
      </c>
      <c r="R69" s="43">
        <f t="shared" si="8"/>
        <v>0</v>
      </c>
      <c r="S69" s="44">
        <f t="shared" si="9"/>
        <v>2638</v>
      </c>
      <c r="T69" s="45">
        <f t="shared" ref="T69:V69" si="244">IF(L69=0,"",P69/L69)</f>
        <v>0.08793333333</v>
      </c>
      <c r="U69" s="46" t="str">
        <f t="shared" si="244"/>
        <v/>
      </c>
      <c r="V69" s="46" t="str">
        <f t="shared" si="244"/>
        <v/>
      </c>
      <c r="W69" s="47">
        <f t="shared" si="11"/>
        <v>0.08793333333</v>
      </c>
      <c r="X69" s="42">
        <f t="shared" ref="X69:Z69" si="245">SUM(L$13:L69)</f>
        <v>580000</v>
      </c>
      <c r="Y69" s="43">
        <f t="shared" si="245"/>
        <v>490000</v>
      </c>
      <c r="Z69" s="43">
        <f t="shared" si="245"/>
        <v>640000</v>
      </c>
      <c r="AA69" s="44">
        <f t="shared" si="13"/>
        <v>1710000</v>
      </c>
      <c r="AB69" s="42">
        <f t="shared" ref="AB69:AD69" si="246">SUM(P$13:P69)</f>
        <v>51133</v>
      </c>
      <c r="AC69" s="43">
        <f t="shared" si="246"/>
        <v>54127</v>
      </c>
      <c r="AD69" s="43">
        <f t="shared" si="246"/>
        <v>64345</v>
      </c>
      <c r="AE69" s="44">
        <f t="shared" si="15"/>
        <v>169605</v>
      </c>
      <c r="AF69" s="46">
        <f t="shared" ref="AF69:AH69" si="247">IF(X69=0,"",AB69/X69)</f>
        <v>0.08816034483</v>
      </c>
      <c r="AG69" s="46">
        <f t="shared" si="247"/>
        <v>0.1104632653</v>
      </c>
      <c r="AH69" s="46">
        <f t="shared" si="247"/>
        <v>0.1005390625</v>
      </c>
      <c r="AI69" s="47">
        <f t="shared" si="17"/>
        <v>0.09918421053</v>
      </c>
    </row>
    <row r="70" ht="14.25" customHeight="1">
      <c r="A70" s="38">
        <f t="shared" si="18"/>
        <v>0.3180587441</v>
      </c>
      <c r="B70" s="9">
        <f t="shared" si="19"/>
        <v>0.3477374627</v>
      </c>
      <c r="C70" s="102">
        <f t="shared" si="20"/>
        <v>0.3342037932</v>
      </c>
      <c r="D70" s="9">
        <f t="shared" si="21"/>
        <v>0.3180587441</v>
      </c>
      <c r="E70" s="9">
        <f t="shared" si="22"/>
        <v>0.6657962068</v>
      </c>
      <c r="F70" s="102">
        <f t="shared" si="23"/>
        <v>1</v>
      </c>
      <c r="G70" s="9" t="str">
        <f t="shared" si="24"/>
        <v>A</v>
      </c>
      <c r="H70" s="38">
        <v>58.0</v>
      </c>
      <c r="I70" s="116">
        <v>0.1035172787283326</v>
      </c>
      <c r="J70" s="40">
        <v>0.23134266036686824</v>
      </c>
      <c r="K70" s="41">
        <v>0.9569557807963893</v>
      </c>
      <c r="L70" s="42">
        <f t="shared" si="25"/>
        <v>30000</v>
      </c>
      <c r="M70" s="43">
        <f t="shared" si="26"/>
        <v>0</v>
      </c>
      <c r="N70" s="43">
        <f t="shared" si="27"/>
        <v>0</v>
      </c>
      <c r="O70" s="44">
        <f t="shared" si="5"/>
        <v>30000</v>
      </c>
      <c r="P70" s="42">
        <f t="shared" si="6"/>
        <v>2638</v>
      </c>
      <c r="Q70" s="43">
        <f t="shared" si="7"/>
        <v>0</v>
      </c>
      <c r="R70" s="43">
        <f t="shared" si="8"/>
        <v>0</v>
      </c>
      <c r="S70" s="44">
        <f t="shared" si="9"/>
        <v>2638</v>
      </c>
      <c r="T70" s="45">
        <f t="shared" ref="T70:V70" si="248">IF(L70=0,"",P70/L70)</f>
        <v>0.08793333333</v>
      </c>
      <c r="U70" s="46" t="str">
        <f t="shared" si="248"/>
        <v/>
      </c>
      <c r="V70" s="46" t="str">
        <f t="shared" si="248"/>
        <v/>
      </c>
      <c r="W70" s="47">
        <f t="shared" si="11"/>
        <v>0.08793333333</v>
      </c>
      <c r="X70" s="42">
        <f t="shared" ref="X70:Z70" si="249">SUM(L$13:L70)</f>
        <v>610000</v>
      </c>
      <c r="Y70" s="43">
        <f t="shared" si="249"/>
        <v>490000</v>
      </c>
      <c r="Z70" s="43">
        <f t="shared" si="249"/>
        <v>640000</v>
      </c>
      <c r="AA70" s="44">
        <f t="shared" si="13"/>
        <v>1740000</v>
      </c>
      <c r="AB70" s="42">
        <f t="shared" ref="AB70:AD70" si="250">SUM(P$13:P70)</f>
        <v>53771</v>
      </c>
      <c r="AC70" s="43">
        <f t="shared" si="250"/>
        <v>54127</v>
      </c>
      <c r="AD70" s="43">
        <f t="shared" si="250"/>
        <v>64345</v>
      </c>
      <c r="AE70" s="44">
        <f t="shared" si="15"/>
        <v>172243</v>
      </c>
      <c r="AF70" s="46">
        <f t="shared" ref="AF70:AH70" si="251">IF(X70=0,"",AB70/X70)</f>
        <v>0.08814918033</v>
      </c>
      <c r="AG70" s="46">
        <f t="shared" si="251"/>
        <v>0.1104632653</v>
      </c>
      <c r="AH70" s="46">
        <f t="shared" si="251"/>
        <v>0.1005390625</v>
      </c>
      <c r="AI70" s="47">
        <f t="shared" si="17"/>
        <v>0.09899022989</v>
      </c>
    </row>
    <row r="71" ht="14.25" customHeight="1">
      <c r="A71" s="38">
        <f t="shared" si="18"/>
        <v>0.318049058</v>
      </c>
      <c r="B71" s="9">
        <f t="shared" si="19"/>
        <v>0.3477424019</v>
      </c>
      <c r="C71" s="102">
        <f t="shared" si="20"/>
        <v>0.3342085402</v>
      </c>
      <c r="D71" s="9">
        <f t="shared" si="21"/>
        <v>0.318049058</v>
      </c>
      <c r="E71" s="9">
        <f t="shared" si="22"/>
        <v>0.6657914598</v>
      </c>
      <c r="F71" s="102">
        <f t="shared" si="23"/>
        <v>1</v>
      </c>
      <c r="G71" s="9" t="str">
        <f t="shared" si="24"/>
        <v>B</v>
      </c>
      <c r="H71" s="38">
        <v>59.0</v>
      </c>
      <c r="I71" s="116">
        <v>0.4804902732606352</v>
      </c>
      <c r="J71" s="40">
        <v>0.5137663061763984</v>
      </c>
      <c r="K71" s="41">
        <v>0.4530556501391858</v>
      </c>
      <c r="L71" s="42">
        <f t="shared" si="25"/>
        <v>0</v>
      </c>
      <c r="M71" s="43">
        <f t="shared" si="26"/>
        <v>30000</v>
      </c>
      <c r="N71" s="43">
        <f t="shared" si="27"/>
        <v>0</v>
      </c>
      <c r="O71" s="44">
        <f t="shared" si="5"/>
        <v>30000</v>
      </c>
      <c r="P71" s="42">
        <f t="shared" si="6"/>
        <v>0</v>
      </c>
      <c r="Q71" s="43">
        <f t="shared" si="7"/>
        <v>3302</v>
      </c>
      <c r="R71" s="43">
        <f t="shared" si="8"/>
        <v>0</v>
      </c>
      <c r="S71" s="44">
        <f t="shared" si="9"/>
        <v>3302</v>
      </c>
      <c r="T71" s="45" t="str">
        <f t="shared" ref="T71:V71" si="252">IF(L71=0,"",P71/L71)</f>
        <v/>
      </c>
      <c r="U71" s="46">
        <f t="shared" si="252"/>
        <v>0.1100666667</v>
      </c>
      <c r="V71" s="46" t="str">
        <f t="shared" si="252"/>
        <v/>
      </c>
      <c r="W71" s="47">
        <f t="shared" si="11"/>
        <v>0.1100666667</v>
      </c>
      <c r="X71" s="42">
        <f t="shared" ref="X71:Z71" si="253">SUM(L$13:L71)</f>
        <v>610000</v>
      </c>
      <c r="Y71" s="43">
        <f t="shared" si="253"/>
        <v>520000</v>
      </c>
      <c r="Z71" s="43">
        <f t="shared" si="253"/>
        <v>640000</v>
      </c>
      <c r="AA71" s="44">
        <f t="shared" si="13"/>
        <v>1770000</v>
      </c>
      <c r="AB71" s="42">
        <f t="shared" ref="AB71:AD71" si="254">SUM(P$13:P71)</f>
        <v>53771</v>
      </c>
      <c r="AC71" s="43">
        <f t="shared" si="254"/>
        <v>57429</v>
      </c>
      <c r="AD71" s="43">
        <f t="shared" si="254"/>
        <v>64345</v>
      </c>
      <c r="AE71" s="44">
        <f t="shared" si="15"/>
        <v>175545</v>
      </c>
      <c r="AF71" s="46">
        <f t="shared" ref="AF71:AH71" si="255">IF(X71=0,"",AB71/X71)</f>
        <v>0.08814918033</v>
      </c>
      <c r="AG71" s="46">
        <f t="shared" si="255"/>
        <v>0.1104403846</v>
      </c>
      <c r="AH71" s="46">
        <f t="shared" si="255"/>
        <v>0.1005390625</v>
      </c>
      <c r="AI71" s="47">
        <f t="shared" si="17"/>
        <v>0.0991779661</v>
      </c>
    </row>
    <row r="72" ht="14.25" customHeight="1">
      <c r="A72" s="38">
        <f t="shared" si="18"/>
        <v>0.3180591802</v>
      </c>
      <c r="B72" s="9">
        <f t="shared" si="19"/>
        <v>0.3477216432</v>
      </c>
      <c r="C72" s="102">
        <f t="shared" si="20"/>
        <v>0.3342191767</v>
      </c>
      <c r="D72" s="9">
        <f t="shared" si="21"/>
        <v>0.3180591802</v>
      </c>
      <c r="E72" s="9">
        <f t="shared" si="22"/>
        <v>0.6657808233</v>
      </c>
      <c r="F72" s="102">
        <f t="shared" si="23"/>
        <v>1</v>
      </c>
      <c r="G72" s="9" t="str">
        <f t="shared" si="24"/>
        <v>A</v>
      </c>
      <c r="H72" s="38">
        <v>60.0</v>
      </c>
      <c r="I72" s="116">
        <v>0.06231772853416995</v>
      </c>
      <c r="J72" s="40">
        <v>0.6010548777536038</v>
      </c>
      <c r="K72" s="41">
        <v>0.3315854579555686</v>
      </c>
      <c r="L72" s="42">
        <f t="shared" si="25"/>
        <v>30000</v>
      </c>
      <c r="M72" s="43">
        <f t="shared" si="26"/>
        <v>0</v>
      </c>
      <c r="N72" s="43">
        <f t="shared" si="27"/>
        <v>0</v>
      </c>
      <c r="O72" s="44">
        <f t="shared" si="5"/>
        <v>30000</v>
      </c>
      <c r="P72" s="42">
        <f t="shared" si="6"/>
        <v>2624</v>
      </c>
      <c r="Q72" s="43">
        <f t="shared" si="7"/>
        <v>0</v>
      </c>
      <c r="R72" s="43">
        <f t="shared" si="8"/>
        <v>0</v>
      </c>
      <c r="S72" s="44">
        <f t="shared" si="9"/>
        <v>2624</v>
      </c>
      <c r="T72" s="45">
        <f t="shared" ref="T72:V72" si="256">IF(L72=0,"",P72/L72)</f>
        <v>0.08746666667</v>
      </c>
      <c r="U72" s="46" t="str">
        <f t="shared" si="256"/>
        <v/>
      </c>
      <c r="V72" s="46" t="str">
        <f t="shared" si="256"/>
        <v/>
      </c>
      <c r="W72" s="47">
        <f t="shared" si="11"/>
        <v>0.08746666667</v>
      </c>
      <c r="X72" s="42">
        <f t="shared" ref="X72:Z72" si="257">SUM(L$13:L72)</f>
        <v>640000</v>
      </c>
      <c r="Y72" s="43">
        <f t="shared" si="257"/>
        <v>520000</v>
      </c>
      <c r="Z72" s="43">
        <f t="shared" si="257"/>
        <v>640000</v>
      </c>
      <c r="AA72" s="44">
        <f t="shared" si="13"/>
        <v>1800000</v>
      </c>
      <c r="AB72" s="42">
        <f t="shared" ref="AB72:AD72" si="258">SUM(P$13:P72)</f>
        <v>56395</v>
      </c>
      <c r="AC72" s="43">
        <f t="shared" si="258"/>
        <v>57429</v>
      </c>
      <c r="AD72" s="43">
        <f t="shared" si="258"/>
        <v>64345</v>
      </c>
      <c r="AE72" s="44">
        <f t="shared" si="15"/>
        <v>178169</v>
      </c>
      <c r="AF72" s="46">
        <f t="shared" ref="AF72:AH72" si="259">IF(X72=0,"",AB72/X72)</f>
        <v>0.0881171875</v>
      </c>
      <c r="AG72" s="46">
        <f t="shared" si="259"/>
        <v>0.1104403846</v>
      </c>
      <c r="AH72" s="46">
        <f t="shared" si="259"/>
        <v>0.1005390625</v>
      </c>
      <c r="AI72" s="47">
        <f t="shared" si="17"/>
        <v>0.09898277778</v>
      </c>
    </row>
    <row r="73" ht="14.25" customHeight="1">
      <c r="A73" s="38">
        <f t="shared" si="18"/>
        <v>0.3180314241</v>
      </c>
      <c r="B73" s="9">
        <f t="shared" si="19"/>
        <v>0.347735796</v>
      </c>
      <c r="C73" s="102">
        <f t="shared" si="20"/>
        <v>0.3342327799</v>
      </c>
      <c r="D73" s="9">
        <f t="shared" si="21"/>
        <v>0.3180314241</v>
      </c>
      <c r="E73" s="9">
        <f t="shared" si="22"/>
        <v>0.6657672201</v>
      </c>
      <c r="F73" s="102">
        <f t="shared" si="23"/>
        <v>1</v>
      </c>
      <c r="G73" s="9" t="str">
        <f t="shared" si="24"/>
        <v>A</v>
      </c>
      <c r="H73" s="38">
        <v>61.0</v>
      </c>
      <c r="I73" s="116">
        <v>0.30040763454036046</v>
      </c>
      <c r="J73" s="40">
        <v>0.7822150592476252</v>
      </c>
      <c r="K73" s="41">
        <v>0.0248736075771403</v>
      </c>
      <c r="L73" s="42">
        <f t="shared" si="25"/>
        <v>30000</v>
      </c>
      <c r="M73" s="43">
        <f t="shared" si="26"/>
        <v>0</v>
      </c>
      <c r="N73" s="43">
        <f t="shared" si="27"/>
        <v>0</v>
      </c>
      <c r="O73" s="44">
        <f t="shared" si="5"/>
        <v>30000</v>
      </c>
      <c r="P73" s="42">
        <f t="shared" si="6"/>
        <v>2674</v>
      </c>
      <c r="Q73" s="43">
        <f t="shared" si="7"/>
        <v>0</v>
      </c>
      <c r="R73" s="43">
        <f t="shared" si="8"/>
        <v>0</v>
      </c>
      <c r="S73" s="44">
        <f t="shared" si="9"/>
        <v>2674</v>
      </c>
      <c r="T73" s="45">
        <f t="shared" ref="T73:V73" si="260">IF(L73=0,"",P73/L73)</f>
        <v>0.08913333333</v>
      </c>
      <c r="U73" s="46" t="str">
        <f t="shared" si="260"/>
        <v/>
      </c>
      <c r="V73" s="46" t="str">
        <f t="shared" si="260"/>
        <v/>
      </c>
      <c r="W73" s="47">
        <f t="shared" si="11"/>
        <v>0.08913333333</v>
      </c>
      <c r="X73" s="42">
        <f t="shared" ref="X73:Z73" si="261">SUM(L$13:L73)</f>
        <v>670000</v>
      </c>
      <c r="Y73" s="43">
        <f t="shared" si="261"/>
        <v>520000</v>
      </c>
      <c r="Z73" s="43">
        <f t="shared" si="261"/>
        <v>640000</v>
      </c>
      <c r="AA73" s="44">
        <f t="shared" si="13"/>
        <v>1830000</v>
      </c>
      <c r="AB73" s="42">
        <f t="shared" ref="AB73:AD73" si="262">SUM(P$13:P73)</f>
        <v>59069</v>
      </c>
      <c r="AC73" s="43">
        <f t="shared" si="262"/>
        <v>57429</v>
      </c>
      <c r="AD73" s="43">
        <f t="shared" si="262"/>
        <v>64345</v>
      </c>
      <c r="AE73" s="44">
        <f t="shared" si="15"/>
        <v>180843</v>
      </c>
      <c r="AF73" s="46">
        <f t="shared" ref="AF73:AH73" si="263">IF(X73=0,"",AB73/X73)</f>
        <v>0.08816268657</v>
      </c>
      <c r="AG73" s="46">
        <f t="shared" si="263"/>
        <v>0.1104403846</v>
      </c>
      <c r="AH73" s="46">
        <f t="shared" si="263"/>
        <v>0.1005390625</v>
      </c>
      <c r="AI73" s="47">
        <f t="shared" si="17"/>
        <v>0.09882131148</v>
      </c>
    </row>
    <row r="74" ht="14.25" customHeight="1">
      <c r="A74" s="38">
        <f t="shared" si="18"/>
        <v>0.3180708982</v>
      </c>
      <c r="B74" s="9">
        <f t="shared" si="19"/>
        <v>0.3477156682</v>
      </c>
      <c r="C74" s="102">
        <f t="shared" si="20"/>
        <v>0.3342134337</v>
      </c>
      <c r="D74" s="9">
        <f t="shared" si="21"/>
        <v>0.3180708982</v>
      </c>
      <c r="E74" s="9">
        <f t="shared" si="22"/>
        <v>0.6657865663</v>
      </c>
      <c r="F74" s="102">
        <f t="shared" si="23"/>
        <v>1</v>
      </c>
      <c r="G74" s="9" t="str">
        <f t="shared" si="24"/>
        <v>C</v>
      </c>
      <c r="H74" s="38">
        <v>62.0</v>
      </c>
      <c r="I74" s="116">
        <v>0.9835777043705373</v>
      </c>
      <c r="J74" s="40">
        <v>0.8760488939401204</v>
      </c>
      <c r="K74" s="41">
        <v>0.6798892823793622</v>
      </c>
      <c r="L74" s="42">
        <f t="shared" si="25"/>
        <v>0</v>
      </c>
      <c r="M74" s="43">
        <f t="shared" si="26"/>
        <v>0</v>
      </c>
      <c r="N74" s="43">
        <f t="shared" si="27"/>
        <v>30000</v>
      </c>
      <c r="O74" s="44">
        <f t="shared" si="5"/>
        <v>30000</v>
      </c>
      <c r="P74" s="42">
        <f t="shared" si="6"/>
        <v>0</v>
      </c>
      <c r="Q74" s="43">
        <f t="shared" si="7"/>
        <v>0</v>
      </c>
      <c r="R74" s="43">
        <f t="shared" si="8"/>
        <v>3024</v>
      </c>
      <c r="S74" s="44">
        <f t="shared" si="9"/>
        <v>3024</v>
      </c>
      <c r="T74" s="45" t="str">
        <f t="shared" ref="T74:V74" si="264">IF(L74=0,"",P74/L74)</f>
        <v/>
      </c>
      <c r="U74" s="46" t="str">
        <f t="shared" si="264"/>
        <v/>
      </c>
      <c r="V74" s="46">
        <f t="shared" si="264"/>
        <v>0.1008</v>
      </c>
      <c r="W74" s="47">
        <f t="shared" si="11"/>
        <v>0.1008</v>
      </c>
      <c r="X74" s="42">
        <f t="shared" ref="X74:Z74" si="265">SUM(L$13:L74)</f>
        <v>670000</v>
      </c>
      <c r="Y74" s="43">
        <f t="shared" si="265"/>
        <v>520000</v>
      </c>
      <c r="Z74" s="43">
        <f t="shared" si="265"/>
        <v>670000</v>
      </c>
      <c r="AA74" s="44">
        <f t="shared" si="13"/>
        <v>1860000</v>
      </c>
      <c r="AB74" s="42">
        <f t="shared" ref="AB74:AD74" si="266">SUM(P$13:P74)</f>
        <v>59069</v>
      </c>
      <c r="AC74" s="43">
        <f t="shared" si="266"/>
        <v>57429</v>
      </c>
      <c r="AD74" s="43">
        <f t="shared" si="266"/>
        <v>67369</v>
      </c>
      <c r="AE74" s="44">
        <f t="shared" si="15"/>
        <v>183867</v>
      </c>
      <c r="AF74" s="46">
        <f t="shared" ref="AF74:AH74" si="267">IF(X74=0,"",AB74/X74)</f>
        <v>0.08816268657</v>
      </c>
      <c r="AG74" s="46">
        <f t="shared" si="267"/>
        <v>0.1104403846</v>
      </c>
      <c r="AH74" s="46">
        <f t="shared" si="267"/>
        <v>0.1005507463</v>
      </c>
      <c r="AI74" s="47">
        <f t="shared" si="17"/>
        <v>0.09885322581</v>
      </c>
    </row>
    <row r="75" ht="14.25" customHeight="1">
      <c r="A75" s="38">
        <f t="shared" si="18"/>
        <v>0.31806593</v>
      </c>
      <c r="B75" s="9">
        <f t="shared" si="19"/>
        <v>0.347710237</v>
      </c>
      <c r="C75" s="102">
        <f t="shared" si="20"/>
        <v>0.334223833</v>
      </c>
      <c r="D75" s="9">
        <f t="shared" si="21"/>
        <v>0.31806593</v>
      </c>
      <c r="E75" s="9">
        <f t="shared" si="22"/>
        <v>0.665776167</v>
      </c>
      <c r="F75" s="102">
        <f t="shared" si="23"/>
        <v>1</v>
      </c>
      <c r="G75" s="9" t="str">
        <f t="shared" si="24"/>
        <v>C</v>
      </c>
      <c r="H75" s="38">
        <v>63.0</v>
      </c>
      <c r="I75" s="116">
        <v>0.831594799744468</v>
      </c>
      <c r="J75" s="40">
        <v>0.27598501331487124</v>
      </c>
      <c r="K75" s="41">
        <v>0.13111658002056636</v>
      </c>
      <c r="L75" s="42">
        <f t="shared" si="25"/>
        <v>0</v>
      </c>
      <c r="M75" s="43">
        <f t="shared" si="26"/>
        <v>0</v>
      </c>
      <c r="N75" s="43">
        <f t="shared" si="27"/>
        <v>30000</v>
      </c>
      <c r="O75" s="44">
        <f t="shared" si="5"/>
        <v>30000</v>
      </c>
      <c r="P75" s="42">
        <f t="shared" si="6"/>
        <v>0</v>
      </c>
      <c r="Q75" s="43">
        <f t="shared" si="7"/>
        <v>0</v>
      </c>
      <c r="R75" s="43">
        <f t="shared" si="8"/>
        <v>2942</v>
      </c>
      <c r="S75" s="44">
        <f t="shared" si="9"/>
        <v>2942</v>
      </c>
      <c r="T75" s="45" t="str">
        <f t="shared" ref="T75:V75" si="268">IF(L75=0,"",P75/L75)</f>
        <v/>
      </c>
      <c r="U75" s="46" t="str">
        <f t="shared" si="268"/>
        <v/>
      </c>
      <c r="V75" s="46">
        <f t="shared" si="268"/>
        <v>0.09806666667</v>
      </c>
      <c r="W75" s="47">
        <f t="shared" si="11"/>
        <v>0.09806666667</v>
      </c>
      <c r="X75" s="42">
        <f t="shared" ref="X75:Z75" si="269">SUM(L$13:L75)</f>
        <v>670000</v>
      </c>
      <c r="Y75" s="43">
        <f t="shared" si="269"/>
        <v>520000</v>
      </c>
      <c r="Z75" s="43">
        <f t="shared" si="269"/>
        <v>700000</v>
      </c>
      <c r="AA75" s="44">
        <f t="shared" si="13"/>
        <v>1890000</v>
      </c>
      <c r="AB75" s="42">
        <f t="shared" ref="AB75:AD75" si="270">SUM(P$13:P75)</f>
        <v>59069</v>
      </c>
      <c r="AC75" s="43">
        <f t="shared" si="270"/>
        <v>57429</v>
      </c>
      <c r="AD75" s="43">
        <f t="shared" si="270"/>
        <v>70311</v>
      </c>
      <c r="AE75" s="44">
        <f t="shared" si="15"/>
        <v>186809</v>
      </c>
      <c r="AF75" s="46">
        <f t="shared" ref="AF75:AH75" si="271">IF(X75=0,"",AB75/X75)</f>
        <v>0.08816268657</v>
      </c>
      <c r="AG75" s="46">
        <f t="shared" si="271"/>
        <v>0.1104403846</v>
      </c>
      <c r="AH75" s="46">
        <f t="shared" si="271"/>
        <v>0.1004442857</v>
      </c>
      <c r="AI75" s="47">
        <f t="shared" si="17"/>
        <v>0.09884074074</v>
      </c>
    </row>
    <row r="76" ht="14.25" customHeight="1">
      <c r="A76" s="38">
        <f t="shared" si="18"/>
        <v>0.3181111961</v>
      </c>
      <c r="B76" s="9">
        <f t="shared" si="19"/>
        <v>0.3477597219</v>
      </c>
      <c r="C76" s="102">
        <f t="shared" si="20"/>
        <v>0.334129082</v>
      </c>
      <c r="D76" s="9">
        <f t="shared" si="21"/>
        <v>0.3181111961</v>
      </c>
      <c r="E76" s="9">
        <f t="shared" si="22"/>
        <v>0.665870918</v>
      </c>
      <c r="F76" s="102">
        <f t="shared" si="23"/>
        <v>1</v>
      </c>
      <c r="G76" s="9" t="str">
        <f t="shared" si="24"/>
        <v>B</v>
      </c>
      <c r="H76" s="38">
        <v>64.0</v>
      </c>
      <c r="I76" s="116">
        <v>0.3215603864423917</v>
      </c>
      <c r="J76" s="40">
        <v>0.4021655331796714</v>
      </c>
      <c r="K76" s="41">
        <v>0.3889124103330005</v>
      </c>
      <c r="L76" s="42">
        <f t="shared" si="25"/>
        <v>0</v>
      </c>
      <c r="M76" s="43">
        <f t="shared" si="26"/>
        <v>30000</v>
      </c>
      <c r="N76" s="43">
        <f t="shared" si="27"/>
        <v>0</v>
      </c>
      <c r="O76" s="44">
        <f t="shared" si="5"/>
        <v>30000</v>
      </c>
      <c r="P76" s="42">
        <f t="shared" si="6"/>
        <v>0</v>
      </c>
      <c r="Q76" s="43">
        <f t="shared" si="7"/>
        <v>3286</v>
      </c>
      <c r="R76" s="43">
        <f t="shared" si="8"/>
        <v>0</v>
      </c>
      <c r="S76" s="44">
        <f t="shared" si="9"/>
        <v>3286</v>
      </c>
      <c r="T76" s="45" t="str">
        <f t="shared" ref="T76:V76" si="272">IF(L76=0,"",P76/L76)</f>
        <v/>
      </c>
      <c r="U76" s="46">
        <f t="shared" si="272"/>
        <v>0.1095333333</v>
      </c>
      <c r="V76" s="46" t="str">
        <f t="shared" si="272"/>
        <v/>
      </c>
      <c r="W76" s="47">
        <f t="shared" si="11"/>
        <v>0.1095333333</v>
      </c>
      <c r="X76" s="42">
        <f t="shared" ref="X76:Z76" si="273">SUM(L$13:L76)</f>
        <v>670000</v>
      </c>
      <c r="Y76" s="43">
        <f t="shared" si="273"/>
        <v>550000</v>
      </c>
      <c r="Z76" s="43">
        <f t="shared" si="273"/>
        <v>700000</v>
      </c>
      <c r="AA76" s="44">
        <f t="shared" si="13"/>
        <v>1920000</v>
      </c>
      <c r="AB76" s="42">
        <f t="shared" ref="AB76:AD76" si="274">SUM(P$13:P76)</f>
        <v>59069</v>
      </c>
      <c r="AC76" s="43">
        <f t="shared" si="274"/>
        <v>60715</v>
      </c>
      <c r="AD76" s="43">
        <f t="shared" si="274"/>
        <v>70311</v>
      </c>
      <c r="AE76" s="44">
        <f t="shared" si="15"/>
        <v>190095</v>
      </c>
      <c r="AF76" s="46">
        <f t="shared" ref="AF76:AH76" si="275">IF(X76=0,"",AB76/X76)</f>
        <v>0.08816268657</v>
      </c>
      <c r="AG76" s="46">
        <f t="shared" si="275"/>
        <v>0.1103909091</v>
      </c>
      <c r="AH76" s="46">
        <f t="shared" si="275"/>
        <v>0.1004442857</v>
      </c>
      <c r="AI76" s="47">
        <f t="shared" si="17"/>
        <v>0.0990078125</v>
      </c>
    </row>
    <row r="77" ht="14.25" customHeight="1">
      <c r="A77" s="38">
        <f t="shared" si="18"/>
        <v>0.3181330886</v>
      </c>
      <c r="B77" s="9">
        <f t="shared" si="19"/>
        <v>0.3477148345</v>
      </c>
      <c r="C77" s="102">
        <f t="shared" si="20"/>
        <v>0.3341520769</v>
      </c>
      <c r="D77" s="9">
        <f t="shared" si="21"/>
        <v>0.3181330886</v>
      </c>
      <c r="E77" s="9">
        <f t="shared" si="22"/>
        <v>0.6658479231</v>
      </c>
      <c r="F77" s="102">
        <f t="shared" si="23"/>
        <v>1</v>
      </c>
      <c r="G77" s="9" t="str">
        <f t="shared" si="24"/>
        <v>C</v>
      </c>
      <c r="H77" s="38">
        <v>65.0</v>
      </c>
      <c r="I77" s="116">
        <v>0.7209499255529659</v>
      </c>
      <c r="J77" s="40">
        <v>0.15903684958592934</v>
      </c>
      <c r="K77" s="41">
        <v>0.14706596914284165</v>
      </c>
      <c r="L77" s="42">
        <f t="shared" si="25"/>
        <v>0</v>
      </c>
      <c r="M77" s="43">
        <f t="shared" si="26"/>
        <v>0</v>
      </c>
      <c r="N77" s="43">
        <f t="shared" si="27"/>
        <v>30000</v>
      </c>
      <c r="O77" s="44">
        <f t="shared" si="5"/>
        <v>30000</v>
      </c>
      <c r="P77" s="42">
        <f t="shared" si="6"/>
        <v>0</v>
      </c>
      <c r="Q77" s="43">
        <f t="shared" si="7"/>
        <v>0</v>
      </c>
      <c r="R77" s="43">
        <f t="shared" si="8"/>
        <v>2946</v>
      </c>
      <c r="S77" s="44">
        <f t="shared" si="9"/>
        <v>2946</v>
      </c>
      <c r="T77" s="45" t="str">
        <f t="shared" ref="T77:V77" si="276">IF(L77=0,"",P77/L77)</f>
        <v/>
      </c>
      <c r="U77" s="46" t="str">
        <f t="shared" si="276"/>
        <v/>
      </c>
      <c r="V77" s="46">
        <f t="shared" si="276"/>
        <v>0.0982</v>
      </c>
      <c r="W77" s="47">
        <f t="shared" si="11"/>
        <v>0.0982</v>
      </c>
      <c r="X77" s="42">
        <f t="shared" ref="X77:Z77" si="277">SUM(L$13:L77)</f>
        <v>670000</v>
      </c>
      <c r="Y77" s="43">
        <f t="shared" si="277"/>
        <v>550000</v>
      </c>
      <c r="Z77" s="43">
        <f t="shared" si="277"/>
        <v>730000</v>
      </c>
      <c r="AA77" s="44">
        <f t="shared" si="13"/>
        <v>1950000</v>
      </c>
      <c r="AB77" s="42">
        <f t="shared" ref="AB77:AD77" si="278">SUM(P$13:P77)</f>
        <v>59069</v>
      </c>
      <c r="AC77" s="43">
        <f t="shared" si="278"/>
        <v>60715</v>
      </c>
      <c r="AD77" s="43">
        <f t="shared" si="278"/>
        <v>73257</v>
      </c>
      <c r="AE77" s="44">
        <f t="shared" si="15"/>
        <v>193041</v>
      </c>
      <c r="AF77" s="46">
        <f t="shared" ref="AF77:AH77" si="279">IF(X77=0,"",AB77/X77)</f>
        <v>0.08816268657</v>
      </c>
      <c r="AG77" s="46">
        <f t="shared" si="279"/>
        <v>0.1103909091</v>
      </c>
      <c r="AH77" s="46">
        <f t="shared" si="279"/>
        <v>0.1003520548</v>
      </c>
      <c r="AI77" s="47">
        <f t="shared" si="17"/>
        <v>0.09899538462</v>
      </c>
    </row>
    <row r="78" ht="14.25" customHeight="1">
      <c r="A78" s="38">
        <f t="shared" si="18"/>
        <v>0.3181723045</v>
      </c>
      <c r="B78" s="9">
        <f t="shared" si="19"/>
        <v>0.347757697</v>
      </c>
      <c r="C78" s="102">
        <f t="shared" si="20"/>
        <v>0.3340699984</v>
      </c>
      <c r="D78" s="9">
        <f t="shared" si="21"/>
        <v>0.3181723045</v>
      </c>
      <c r="E78" s="9">
        <f t="shared" si="22"/>
        <v>0.6659300016</v>
      </c>
      <c r="F78" s="102">
        <f t="shared" si="23"/>
        <v>1</v>
      </c>
      <c r="G78" s="9" t="str">
        <f t="shared" si="24"/>
        <v>B</v>
      </c>
      <c r="H78" s="38">
        <v>66.0</v>
      </c>
      <c r="I78" s="116">
        <v>0.4348611950843516</v>
      </c>
      <c r="J78" s="40">
        <v>0.09238915923123958</v>
      </c>
      <c r="K78" s="41">
        <v>0.1278941396424369</v>
      </c>
      <c r="L78" s="42">
        <f t="shared" si="25"/>
        <v>0</v>
      </c>
      <c r="M78" s="43">
        <f t="shared" si="26"/>
        <v>30000</v>
      </c>
      <c r="N78" s="43">
        <f t="shared" si="27"/>
        <v>0</v>
      </c>
      <c r="O78" s="44">
        <f t="shared" si="5"/>
        <v>30000</v>
      </c>
      <c r="P78" s="42">
        <f t="shared" si="6"/>
        <v>0</v>
      </c>
      <c r="Q78" s="43">
        <f t="shared" si="7"/>
        <v>3228</v>
      </c>
      <c r="R78" s="43">
        <f t="shared" si="8"/>
        <v>0</v>
      </c>
      <c r="S78" s="44">
        <f t="shared" si="9"/>
        <v>3228</v>
      </c>
      <c r="T78" s="45" t="str">
        <f t="shared" ref="T78:V78" si="280">IF(L78=0,"",P78/L78)</f>
        <v/>
      </c>
      <c r="U78" s="46">
        <f t="shared" si="280"/>
        <v>0.1076</v>
      </c>
      <c r="V78" s="46" t="str">
        <f t="shared" si="280"/>
        <v/>
      </c>
      <c r="W78" s="47">
        <f t="shared" si="11"/>
        <v>0.1076</v>
      </c>
      <c r="X78" s="42">
        <f t="shared" ref="X78:Z78" si="281">SUM(L$13:L78)</f>
        <v>670000</v>
      </c>
      <c r="Y78" s="43">
        <f t="shared" si="281"/>
        <v>580000</v>
      </c>
      <c r="Z78" s="43">
        <f t="shared" si="281"/>
        <v>730000</v>
      </c>
      <c r="AA78" s="44">
        <f t="shared" si="13"/>
        <v>1980000</v>
      </c>
      <c r="AB78" s="42">
        <f t="shared" ref="AB78:AD78" si="282">SUM(P$13:P78)</f>
        <v>59069</v>
      </c>
      <c r="AC78" s="43">
        <f t="shared" si="282"/>
        <v>63943</v>
      </c>
      <c r="AD78" s="43">
        <f t="shared" si="282"/>
        <v>73257</v>
      </c>
      <c r="AE78" s="44">
        <f t="shared" si="15"/>
        <v>196269</v>
      </c>
      <c r="AF78" s="46">
        <f t="shared" ref="AF78:AH78" si="283">IF(X78=0,"",AB78/X78)</f>
        <v>0.08816268657</v>
      </c>
      <c r="AG78" s="46">
        <f t="shared" si="283"/>
        <v>0.1102465517</v>
      </c>
      <c r="AH78" s="46">
        <f t="shared" si="283"/>
        <v>0.1003520548</v>
      </c>
      <c r="AI78" s="47">
        <f t="shared" si="17"/>
        <v>0.09912575758</v>
      </c>
    </row>
    <row r="79" ht="14.25" customHeight="1">
      <c r="A79" s="38">
        <f t="shared" si="18"/>
        <v>0.3182361897</v>
      </c>
      <c r="B79" s="9">
        <f t="shared" si="19"/>
        <v>0.3476267347</v>
      </c>
      <c r="C79" s="102">
        <f t="shared" si="20"/>
        <v>0.3341370756</v>
      </c>
      <c r="D79" s="9">
        <f t="shared" si="21"/>
        <v>0.3182361897</v>
      </c>
      <c r="E79" s="9">
        <f t="shared" si="22"/>
        <v>0.6658629244</v>
      </c>
      <c r="F79" s="102">
        <f t="shared" si="23"/>
        <v>1</v>
      </c>
      <c r="G79" s="9" t="str">
        <f t="shared" si="24"/>
        <v>C</v>
      </c>
      <c r="H79" s="38">
        <v>67.0</v>
      </c>
      <c r="I79" s="116">
        <v>0.7625941793183313</v>
      </c>
      <c r="J79" s="40">
        <v>0.5442003564761905</v>
      </c>
      <c r="K79" s="41">
        <v>0.8038646462077546</v>
      </c>
      <c r="L79" s="42">
        <f t="shared" si="25"/>
        <v>0</v>
      </c>
      <c r="M79" s="43">
        <f t="shared" si="26"/>
        <v>0</v>
      </c>
      <c r="N79" s="43">
        <f t="shared" si="27"/>
        <v>30000</v>
      </c>
      <c r="O79" s="44">
        <f t="shared" si="5"/>
        <v>30000</v>
      </c>
      <c r="P79" s="42">
        <f t="shared" si="6"/>
        <v>0</v>
      </c>
      <c r="Q79" s="43">
        <f t="shared" si="7"/>
        <v>0</v>
      </c>
      <c r="R79" s="43">
        <f t="shared" si="8"/>
        <v>3044</v>
      </c>
      <c r="S79" s="44">
        <f t="shared" si="9"/>
        <v>3044</v>
      </c>
      <c r="T79" s="45" t="str">
        <f t="shared" ref="T79:V79" si="284">IF(L79=0,"",P79/L79)</f>
        <v/>
      </c>
      <c r="U79" s="46" t="str">
        <f t="shared" si="284"/>
        <v/>
      </c>
      <c r="V79" s="46">
        <f t="shared" si="284"/>
        <v>0.1014666667</v>
      </c>
      <c r="W79" s="47">
        <f t="shared" si="11"/>
        <v>0.1014666667</v>
      </c>
      <c r="X79" s="42">
        <f t="shared" ref="X79:Z79" si="285">SUM(L$13:L79)</f>
        <v>670000</v>
      </c>
      <c r="Y79" s="43">
        <f t="shared" si="285"/>
        <v>580000</v>
      </c>
      <c r="Z79" s="43">
        <f t="shared" si="285"/>
        <v>760000</v>
      </c>
      <c r="AA79" s="44">
        <f t="shared" si="13"/>
        <v>2010000</v>
      </c>
      <c r="AB79" s="42">
        <f t="shared" ref="AB79:AD79" si="286">SUM(P$13:P79)</f>
        <v>59069</v>
      </c>
      <c r="AC79" s="43">
        <f t="shared" si="286"/>
        <v>63943</v>
      </c>
      <c r="AD79" s="43">
        <f t="shared" si="286"/>
        <v>76301</v>
      </c>
      <c r="AE79" s="44">
        <f t="shared" si="15"/>
        <v>199313</v>
      </c>
      <c r="AF79" s="46">
        <f t="shared" ref="AF79:AH79" si="287">IF(X79=0,"",AB79/X79)</f>
        <v>0.08816268657</v>
      </c>
      <c r="AG79" s="46">
        <f t="shared" si="287"/>
        <v>0.1102465517</v>
      </c>
      <c r="AH79" s="46">
        <f t="shared" si="287"/>
        <v>0.1003960526</v>
      </c>
      <c r="AI79" s="47">
        <f t="shared" si="17"/>
        <v>0.09916069652</v>
      </c>
    </row>
    <row r="80" ht="14.25" customHeight="1">
      <c r="A80" s="38">
        <f t="shared" si="18"/>
        <v>0.3182174752</v>
      </c>
      <c r="B80" s="9">
        <f t="shared" si="19"/>
        <v>0.3476062918</v>
      </c>
      <c r="C80" s="102">
        <f t="shared" si="20"/>
        <v>0.334176233</v>
      </c>
      <c r="D80" s="9">
        <f t="shared" si="21"/>
        <v>0.3182174752</v>
      </c>
      <c r="E80" s="9">
        <f t="shared" si="22"/>
        <v>0.665823767</v>
      </c>
      <c r="F80" s="102">
        <f t="shared" si="23"/>
        <v>1</v>
      </c>
      <c r="G80" s="9" t="str">
        <f t="shared" si="24"/>
        <v>C</v>
      </c>
      <c r="H80" s="38">
        <v>68.0</v>
      </c>
      <c r="I80" s="116">
        <v>0.9188914639977601</v>
      </c>
      <c r="J80" s="40">
        <v>0.05965515463271254</v>
      </c>
      <c r="K80" s="41">
        <v>0.06348212944296971</v>
      </c>
      <c r="L80" s="42">
        <f t="shared" si="25"/>
        <v>0</v>
      </c>
      <c r="M80" s="43">
        <f t="shared" si="26"/>
        <v>0</v>
      </c>
      <c r="N80" s="43">
        <f t="shared" si="27"/>
        <v>30000</v>
      </c>
      <c r="O80" s="44">
        <f t="shared" si="5"/>
        <v>30000</v>
      </c>
      <c r="P80" s="42">
        <f t="shared" si="6"/>
        <v>0</v>
      </c>
      <c r="Q80" s="43">
        <f t="shared" si="7"/>
        <v>0</v>
      </c>
      <c r="R80" s="43">
        <f t="shared" si="8"/>
        <v>2921</v>
      </c>
      <c r="S80" s="44">
        <f t="shared" si="9"/>
        <v>2921</v>
      </c>
      <c r="T80" s="45" t="str">
        <f t="shared" ref="T80:V80" si="288">IF(L80=0,"",P80/L80)</f>
        <v/>
      </c>
      <c r="U80" s="46" t="str">
        <f t="shared" si="288"/>
        <v/>
      </c>
      <c r="V80" s="46">
        <f t="shared" si="288"/>
        <v>0.09736666667</v>
      </c>
      <c r="W80" s="47">
        <f t="shared" si="11"/>
        <v>0.09736666667</v>
      </c>
      <c r="X80" s="42">
        <f t="shared" ref="X80:Z80" si="289">SUM(L$13:L80)</f>
        <v>670000</v>
      </c>
      <c r="Y80" s="43">
        <f t="shared" si="289"/>
        <v>580000</v>
      </c>
      <c r="Z80" s="43">
        <f t="shared" si="289"/>
        <v>790000</v>
      </c>
      <c r="AA80" s="44">
        <f t="shared" si="13"/>
        <v>2040000</v>
      </c>
      <c r="AB80" s="42">
        <f t="shared" ref="AB80:AD80" si="290">SUM(P$13:P80)</f>
        <v>59069</v>
      </c>
      <c r="AC80" s="43">
        <f t="shared" si="290"/>
        <v>63943</v>
      </c>
      <c r="AD80" s="43">
        <f t="shared" si="290"/>
        <v>79222</v>
      </c>
      <c r="AE80" s="44">
        <f t="shared" si="15"/>
        <v>202234</v>
      </c>
      <c r="AF80" s="46">
        <f t="shared" ref="AF80:AH80" si="291">IF(X80=0,"",AB80/X80)</f>
        <v>0.08816268657</v>
      </c>
      <c r="AG80" s="46">
        <f t="shared" si="291"/>
        <v>0.1102465517</v>
      </c>
      <c r="AH80" s="46">
        <f t="shared" si="291"/>
        <v>0.1002810127</v>
      </c>
      <c r="AI80" s="47">
        <f t="shared" si="17"/>
        <v>0.09913431373</v>
      </c>
    </row>
    <row r="81" ht="14.25" customHeight="1">
      <c r="A81" s="38">
        <f t="shared" si="18"/>
        <v>0.3182664052</v>
      </c>
      <c r="B81" s="9">
        <f t="shared" si="19"/>
        <v>0.3476597407</v>
      </c>
      <c r="C81" s="102">
        <f t="shared" si="20"/>
        <v>0.3340738541</v>
      </c>
      <c r="D81" s="9">
        <f t="shared" si="21"/>
        <v>0.3182664052</v>
      </c>
      <c r="E81" s="9">
        <f t="shared" si="22"/>
        <v>0.6659261459</v>
      </c>
      <c r="F81" s="102">
        <f t="shared" si="23"/>
        <v>1</v>
      </c>
      <c r="G81" s="9" t="str">
        <f t="shared" si="24"/>
        <v>B</v>
      </c>
      <c r="H81" s="38">
        <v>69.0</v>
      </c>
      <c r="I81" s="116">
        <v>0.4470724792911973</v>
      </c>
      <c r="J81" s="40">
        <v>0.3764961772408515</v>
      </c>
      <c r="K81" s="41">
        <v>0.9323025222748664</v>
      </c>
      <c r="L81" s="42">
        <f t="shared" si="25"/>
        <v>0</v>
      </c>
      <c r="M81" s="43">
        <f t="shared" si="26"/>
        <v>30000</v>
      </c>
      <c r="N81" s="43">
        <f t="shared" si="27"/>
        <v>0</v>
      </c>
      <c r="O81" s="44">
        <f t="shared" si="5"/>
        <v>30000</v>
      </c>
      <c r="P81" s="42">
        <f t="shared" si="6"/>
        <v>0</v>
      </c>
      <c r="Q81" s="43">
        <f t="shared" si="7"/>
        <v>3283</v>
      </c>
      <c r="R81" s="43">
        <f t="shared" si="8"/>
        <v>0</v>
      </c>
      <c r="S81" s="44">
        <f t="shared" si="9"/>
        <v>3283</v>
      </c>
      <c r="T81" s="45" t="str">
        <f t="shared" ref="T81:V81" si="292">IF(L81=0,"",P81/L81)</f>
        <v/>
      </c>
      <c r="U81" s="46">
        <f t="shared" si="292"/>
        <v>0.1094333333</v>
      </c>
      <c r="V81" s="46" t="str">
        <f t="shared" si="292"/>
        <v/>
      </c>
      <c r="W81" s="47">
        <f t="shared" si="11"/>
        <v>0.1094333333</v>
      </c>
      <c r="X81" s="42">
        <f t="shared" ref="X81:Z81" si="293">SUM(L$13:L81)</f>
        <v>670000</v>
      </c>
      <c r="Y81" s="43">
        <f t="shared" si="293"/>
        <v>610000</v>
      </c>
      <c r="Z81" s="43">
        <f t="shared" si="293"/>
        <v>790000</v>
      </c>
      <c r="AA81" s="44">
        <f t="shared" si="13"/>
        <v>2070000</v>
      </c>
      <c r="AB81" s="42">
        <f t="shared" ref="AB81:AD81" si="294">SUM(P$13:P81)</f>
        <v>59069</v>
      </c>
      <c r="AC81" s="43">
        <f t="shared" si="294"/>
        <v>67226</v>
      </c>
      <c r="AD81" s="43">
        <f t="shared" si="294"/>
        <v>79222</v>
      </c>
      <c r="AE81" s="44">
        <f t="shared" si="15"/>
        <v>205517</v>
      </c>
      <c r="AF81" s="46">
        <f t="shared" ref="AF81:AH81" si="295">IF(X81=0,"",AB81/X81)</f>
        <v>0.08816268657</v>
      </c>
      <c r="AG81" s="46">
        <f t="shared" si="295"/>
        <v>0.1102065574</v>
      </c>
      <c r="AH81" s="46">
        <f t="shared" si="295"/>
        <v>0.1002810127</v>
      </c>
      <c r="AI81" s="47">
        <f t="shared" si="17"/>
        <v>0.09928357488</v>
      </c>
    </row>
    <row r="82" ht="14.25" customHeight="1">
      <c r="A82" s="38">
        <f t="shared" si="18"/>
        <v>0.318284106</v>
      </c>
      <c r="B82" s="9">
        <f t="shared" si="19"/>
        <v>0.3476234599</v>
      </c>
      <c r="C82" s="102">
        <f t="shared" si="20"/>
        <v>0.3340924341</v>
      </c>
      <c r="D82" s="9">
        <f t="shared" si="21"/>
        <v>0.318284106</v>
      </c>
      <c r="E82" s="9">
        <f t="shared" si="22"/>
        <v>0.6659075659</v>
      </c>
      <c r="F82" s="102">
        <f t="shared" si="23"/>
        <v>1</v>
      </c>
      <c r="G82" s="9" t="str">
        <f t="shared" si="24"/>
        <v>A</v>
      </c>
      <c r="H82" s="38">
        <v>70.0</v>
      </c>
      <c r="I82" s="116">
        <v>0.28690392077845417</v>
      </c>
      <c r="J82" s="40">
        <v>0.28563895088705793</v>
      </c>
      <c r="K82" s="41">
        <v>0.007956121685617101</v>
      </c>
      <c r="L82" s="42">
        <f t="shared" si="25"/>
        <v>30000</v>
      </c>
      <c r="M82" s="43">
        <f t="shared" si="26"/>
        <v>0</v>
      </c>
      <c r="N82" s="43">
        <f t="shared" si="27"/>
        <v>0</v>
      </c>
      <c r="O82" s="44">
        <f t="shared" si="5"/>
        <v>30000</v>
      </c>
      <c r="P82" s="42">
        <f t="shared" si="6"/>
        <v>2672</v>
      </c>
      <c r="Q82" s="43">
        <f t="shared" si="7"/>
        <v>0</v>
      </c>
      <c r="R82" s="43">
        <f t="shared" si="8"/>
        <v>0</v>
      </c>
      <c r="S82" s="44">
        <f t="shared" si="9"/>
        <v>2672</v>
      </c>
      <c r="T82" s="45">
        <f t="shared" ref="T82:V82" si="296">IF(L82=0,"",P82/L82)</f>
        <v>0.08906666667</v>
      </c>
      <c r="U82" s="46" t="str">
        <f t="shared" si="296"/>
        <v/>
      </c>
      <c r="V82" s="46" t="str">
        <f t="shared" si="296"/>
        <v/>
      </c>
      <c r="W82" s="47">
        <f t="shared" si="11"/>
        <v>0.08906666667</v>
      </c>
      <c r="X82" s="42">
        <f t="shared" ref="X82:Z82" si="297">SUM(L$13:L82)</f>
        <v>700000</v>
      </c>
      <c r="Y82" s="43">
        <f t="shared" si="297"/>
        <v>610000</v>
      </c>
      <c r="Z82" s="43">
        <f t="shared" si="297"/>
        <v>790000</v>
      </c>
      <c r="AA82" s="44">
        <f t="shared" si="13"/>
        <v>2100000</v>
      </c>
      <c r="AB82" s="42">
        <f t="shared" ref="AB82:AD82" si="298">SUM(P$13:P82)</f>
        <v>61741</v>
      </c>
      <c r="AC82" s="43">
        <f t="shared" si="298"/>
        <v>67226</v>
      </c>
      <c r="AD82" s="43">
        <f t="shared" si="298"/>
        <v>79222</v>
      </c>
      <c r="AE82" s="44">
        <f t="shared" si="15"/>
        <v>208189</v>
      </c>
      <c r="AF82" s="46">
        <f t="shared" ref="AF82:AH82" si="299">IF(X82=0,"",AB82/X82)</f>
        <v>0.08820142857</v>
      </c>
      <c r="AG82" s="46">
        <f t="shared" si="299"/>
        <v>0.1102065574</v>
      </c>
      <c r="AH82" s="46">
        <f t="shared" si="299"/>
        <v>0.1002810127</v>
      </c>
      <c r="AI82" s="47">
        <f t="shared" si="17"/>
        <v>0.09913761905</v>
      </c>
    </row>
    <row r="83" ht="14.25" customHeight="1">
      <c r="A83" s="38">
        <f t="shared" si="18"/>
        <v>0.3183177318</v>
      </c>
      <c r="B83" s="9">
        <f t="shared" si="19"/>
        <v>0.3476063133</v>
      </c>
      <c r="C83" s="102">
        <f t="shared" si="20"/>
        <v>0.3340759549</v>
      </c>
      <c r="D83" s="9">
        <f t="shared" si="21"/>
        <v>0.3183177318</v>
      </c>
      <c r="E83" s="9">
        <f t="shared" si="22"/>
        <v>0.6659240451</v>
      </c>
      <c r="F83" s="102">
        <f t="shared" si="23"/>
        <v>1</v>
      </c>
      <c r="G83" s="9" t="str">
        <f t="shared" si="24"/>
        <v>C</v>
      </c>
      <c r="H83" s="38">
        <v>71.0</v>
      </c>
      <c r="I83" s="116">
        <v>0.7691213527431149</v>
      </c>
      <c r="J83" s="40">
        <v>0.9760032019919544</v>
      </c>
      <c r="K83" s="41">
        <v>0.5845156527878</v>
      </c>
      <c r="L83" s="42">
        <f t="shared" si="25"/>
        <v>0</v>
      </c>
      <c r="M83" s="43">
        <f t="shared" si="26"/>
        <v>0</v>
      </c>
      <c r="N83" s="43">
        <f t="shared" si="27"/>
        <v>30000</v>
      </c>
      <c r="O83" s="44">
        <f t="shared" si="5"/>
        <v>30000</v>
      </c>
      <c r="P83" s="42">
        <f t="shared" si="6"/>
        <v>0</v>
      </c>
      <c r="Q83" s="43">
        <f t="shared" si="7"/>
        <v>0</v>
      </c>
      <c r="R83" s="43">
        <f t="shared" si="8"/>
        <v>3011</v>
      </c>
      <c r="S83" s="44">
        <f t="shared" si="9"/>
        <v>3011</v>
      </c>
      <c r="T83" s="45" t="str">
        <f t="shared" ref="T83:V83" si="300">IF(L83=0,"",P83/L83)</f>
        <v/>
      </c>
      <c r="U83" s="46" t="str">
        <f t="shared" si="300"/>
        <v/>
      </c>
      <c r="V83" s="46">
        <f t="shared" si="300"/>
        <v>0.1003666667</v>
      </c>
      <c r="W83" s="47">
        <f t="shared" si="11"/>
        <v>0.1003666667</v>
      </c>
      <c r="X83" s="42">
        <f t="shared" ref="X83:Z83" si="301">SUM(L$13:L83)</f>
        <v>700000</v>
      </c>
      <c r="Y83" s="43">
        <f t="shared" si="301"/>
        <v>610000</v>
      </c>
      <c r="Z83" s="43">
        <f t="shared" si="301"/>
        <v>820000</v>
      </c>
      <c r="AA83" s="44">
        <f t="shared" si="13"/>
        <v>2130000</v>
      </c>
      <c r="AB83" s="42">
        <f t="shared" ref="AB83:AD83" si="302">SUM(P$13:P83)</f>
        <v>61741</v>
      </c>
      <c r="AC83" s="43">
        <f t="shared" si="302"/>
        <v>67226</v>
      </c>
      <c r="AD83" s="43">
        <f t="shared" si="302"/>
        <v>82233</v>
      </c>
      <c r="AE83" s="44">
        <f t="shared" si="15"/>
        <v>211200</v>
      </c>
      <c r="AF83" s="46">
        <f t="shared" ref="AF83:AH83" si="303">IF(X83=0,"",AB83/X83)</f>
        <v>0.08820142857</v>
      </c>
      <c r="AG83" s="46">
        <f t="shared" si="303"/>
        <v>0.1102065574</v>
      </c>
      <c r="AH83" s="46">
        <f t="shared" si="303"/>
        <v>0.1002841463</v>
      </c>
      <c r="AI83" s="47">
        <f t="shared" si="17"/>
        <v>0.09915492958</v>
      </c>
    </row>
    <row r="84" ht="14.25" customHeight="1">
      <c r="A84" s="38">
        <f t="shared" si="18"/>
        <v>0.3183163988</v>
      </c>
      <c r="B84" s="9">
        <f t="shared" si="19"/>
        <v>0.3476048577</v>
      </c>
      <c r="C84" s="102">
        <f t="shared" si="20"/>
        <v>0.3340787435</v>
      </c>
      <c r="D84" s="9">
        <f t="shared" si="21"/>
        <v>0.3183163988</v>
      </c>
      <c r="E84" s="9">
        <f t="shared" si="22"/>
        <v>0.6659212565</v>
      </c>
      <c r="F84" s="102">
        <f t="shared" si="23"/>
        <v>1</v>
      </c>
      <c r="G84" s="9" t="str">
        <f t="shared" si="24"/>
        <v>B</v>
      </c>
      <c r="H84" s="38">
        <v>72.0</v>
      </c>
      <c r="I84" s="116">
        <v>0.5914840869932004</v>
      </c>
      <c r="J84" s="40">
        <v>0.8857365428599546</v>
      </c>
      <c r="K84" s="41">
        <v>0.20147625269824476</v>
      </c>
      <c r="L84" s="42">
        <f t="shared" si="25"/>
        <v>0</v>
      </c>
      <c r="M84" s="43">
        <f t="shared" si="26"/>
        <v>30000</v>
      </c>
      <c r="N84" s="43">
        <f t="shared" si="27"/>
        <v>0</v>
      </c>
      <c r="O84" s="44">
        <f t="shared" si="5"/>
        <v>30000</v>
      </c>
      <c r="P84" s="42">
        <f t="shared" si="6"/>
        <v>0</v>
      </c>
      <c r="Q84" s="43">
        <f t="shared" si="7"/>
        <v>3365</v>
      </c>
      <c r="R84" s="43">
        <f t="shared" si="8"/>
        <v>0</v>
      </c>
      <c r="S84" s="44">
        <f t="shared" si="9"/>
        <v>3365</v>
      </c>
      <c r="T84" s="45" t="str">
        <f t="shared" ref="T84:V84" si="304">IF(L84=0,"",P84/L84)</f>
        <v/>
      </c>
      <c r="U84" s="46">
        <f t="shared" si="304"/>
        <v>0.1121666667</v>
      </c>
      <c r="V84" s="46" t="str">
        <f t="shared" si="304"/>
        <v/>
      </c>
      <c r="W84" s="47">
        <f t="shared" si="11"/>
        <v>0.1121666667</v>
      </c>
      <c r="X84" s="42">
        <f t="shared" ref="X84:Z84" si="305">SUM(L$13:L84)</f>
        <v>700000</v>
      </c>
      <c r="Y84" s="43">
        <f t="shared" si="305"/>
        <v>640000</v>
      </c>
      <c r="Z84" s="43">
        <f t="shared" si="305"/>
        <v>820000</v>
      </c>
      <c r="AA84" s="44">
        <f t="shared" si="13"/>
        <v>2160000</v>
      </c>
      <c r="AB84" s="42">
        <f t="shared" ref="AB84:AD84" si="306">SUM(P$13:P84)</f>
        <v>61741</v>
      </c>
      <c r="AC84" s="43">
        <f t="shared" si="306"/>
        <v>70591</v>
      </c>
      <c r="AD84" s="43">
        <f t="shared" si="306"/>
        <v>82233</v>
      </c>
      <c r="AE84" s="44">
        <f t="shared" si="15"/>
        <v>214565</v>
      </c>
      <c r="AF84" s="46">
        <f t="shared" ref="AF84:AH84" si="307">IF(X84=0,"",AB84/X84)</f>
        <v>0.08820142857</v>
      </c>
      <c r="AG84" s="46">
        <f t="shared" si="307"/>
        <v>0.1102984375</v>
      </c>
      <c r="AH84" s="46">
        <f t="shared" si="307"/>
        <v>0.1002841463</v>
      </c>
      <c r="AI84" s="47">
        <f t="shared" si="17"/>
        <v>0.09933564815</v>
      </c>
    </row>
    <row r="85" ht="14.25" customHeight="1">
      <c r="A85" s="38">
        <f t="shared" si="18"/>
        <v>0.318275731</v>
      </c>
      <c r="B85" s="9">
        <f t="shared" si="19"/>
        <v>0.3476882071</v>
      </c>
      <c r="C85" s="102">
        <f t="shared" si="20"/>
        <v>0.3340360619</v>
      </c>
      <c r="D85" s="9">
        <f t="shared" si="21"/>
        <v>0.318275731</v>
      </c>
      <c r="E85" s="9">
        <f t="shared" si="22"/>
        <v>0.6659639381</v>
      </c>
      <c r="F85" s="102">
        <f t="shared" si="23"/>
        <v>1</v>
      </c>
      <c r="G85" s="9" t="str">
        <f t="shared" si="24"/>
        <v>C</v>
      </c>
      <c r="H85" s="38">
        <v>73.0</v>
      </c>
      <c r="I85" s="116">
        <v>0.7750420686607433</v>
      </c>
      <c r="J85" s="40">
        <v>0.3345936294382724</v>
      </c>
      <c r="K85" s="41">
        <v>0.0027230057953294695</v>
      </c>
      <c r="L85" s="42">
        <f t="shared" si="25"/>
        <v>0</v>
      </c>
      <c r="M85" s="43">
        <f t="shared" si="26"/>
        <v>0</v>
      </c>
      <c r="N85" s="43">
        <f t="shared" si="27"/>
        <v>30000</v>
      </c>
      <c r="O85" s="44">
        <f t="shared" si="5"/>
        <v>30000</v>
      </c>
      <c r="P85" s="42">
        <f t="shared" si="6"/>
        <v>0</v>
      </c>
      <c r="Q85" s="43">
        <f t="shared" si="7"/>
        <v>0</v>
      </c>
      <c r="R85" s="43">
        <f t="shared" si="8"/>
        <v>2856</v>
      </c>
      <c r="S85" s="44">
        <f t="shared" si="9"/>
        <v>2856</v>
      </c>
      <c r="T85" s="45" t="str">
        <f t="shared" ref="T85:V85" si="308">IF(L85=0,"",P85/L85)</f>
        <v/>
      </c>
      <c r="U85" s="46" t="str">
        <f t="shared" si="308"/>
        <v/>
      </c>
      <c r="V85" s="46">
        <f t="shared" si="308"/>
        <v>0.0952</v>
      </c>
      <c r="W85" s="47">
        <f t="shared" si="11"/>
        <v>0.0952</v>
      </c>
      <c r="X85" s="42">
        <f t="shared" ref="X85:Z85" si="309">SUM(L$13:L85)</f>
        <v>700000</v>
      </c>
      <c r="Y85" s="43">
        <f t="shared" si="309"/>
        <v>640000</v>
      </c>
      <c r="Z85" s="43">
        <f t="shared" si="309"/>
        <v>850000</v>
      </c>
      <c r="AA85" s="44">
        <f t="shared" si="13"/>
        <v>2190000</v>
      </c>
      <c r="AB85" s="42">
        <f t="shared" ref="AB85:AD85" si="310">SUM(P$13:P85)</f>
        <v>61741</v>
      </c>
      <c r="AC85" s="43">
        <f t="shared" si="310"/>
        <v>70591</v>
      </c>
      <c r="AD85" s="43">
        <f t="shared" si="310"/>
        <v>85089</v>
      </c>
      <c r="AE85" s="44">
        <f t="shared" si="15"/>
        <v>217421</v>
      </c>
      <c r="AF85" s="46">
        <f t="shared" ref="AF85:AH85" si="311">IF(X85=0,"",AB85/X85)</f>
        <v>0.08820142857</v>
      </c>
      <c r="AG85" s="46">
        <f t="shared" si="311"/>
        <v>0.1102984375</v>
      </c>
      <c r="AH85" s="46">
        <f t="shared" si="311"/>
        <v>0.1001047059</v>
      </c>
      <c r="AI85" s="47">
        <f t="shared" si="17"/>
        <v>0.09927899543</v>
      </c>
    </row>
    <row r="86" ht="14.25" customHeight="1">
      <c r="A86" s="38">
        <f t="shared" si="18"/>
        <v>0.3183520312</v>
      </c>
      <c r="B86" s="9">
        <f t="shared" si="19"/>
        <v>0.3477715583</v>
      </c>
      <c r="C86" s="102">
        <f t="shared" si="20"/>
        <v>0.3338764105</v>
      </c>
      <c r="D86" s="9">
        <f t="shared" si="21"/>
        <v>0.3183520312</v>
      </c>
      <c r="E86" s="9">
        <f t="shared" si="22"/>
        <v>0.6661235895</v>
      </c>
      <c r="F86" s="102">
        <f t="shared" si="23"/>
        <v>1</v>
      </c>
      <c r="G86" s="9" t="str">
        <f t="shared" si="24"/>
        <v>A</v>
      </c>
      <c r="H86" s="38">
        <v>74.0</v>
      </c>
      <c r="I86" s="116">
        <v>0.030755585543528752</v>
      </c>
      <c r="J86" s="40">
        <v>0.39571796271561144</v>
      </c>
      <c r="K86" s="41">
        <v>0.2865256321571824</v>
      </c>
      <c r="L86" s="42">
        <f t="shared" si="25"/>
        <v>30000</v>
      </c>
      <c r="M86" s="43">
        <f t="shared" si="26"/>
        <v>0</v>
      </c>
      <c r="N86" s="43">
        <f t="shared" si="27"/>
        <v>0</v>
      </c>
      <c r="O86" s="44">
        <f t="shared" si="5"/>
        <v>30000</v>
      </c>
      <c r="P86" s="42">
        <f t="shared" si="6"/>
        <v>2608</v>
      </c>
      <c r="Q86" s="43">
        <f t="shared" si="7"/>
        <v>0</v>
      </c>
      <c r="R86" s="43">
        <f t="shared" si="8"/>
        <v>0</v>
      </c>
      <c r="S86" s="44">
        <f t="shared" si="9"/>
        <v>2608</v>
      </c>
      <c r="T86" s="45">
        <f t="shared" ref="T86:V86" si="312">IF(L86=0,"",P86/L86)</f>
        <v>0.08693333333</v>
      </c>
      <c r="U86" s="46" t="str">
        <f t="shared" si="312"/>
        <v/>
      </c>
      <c r="V86" s="46" t="str">
        <f t="shared" si="312"/>
        <v/>
      </c>
      <c r="W86" s="47">
        <f t="shared" si="11"/>
        <v>0.08693333333</v>
      </c>
      <c r="X86" s="42">
        <f t="shared" ref="X86:Z86" si="313">SUM(L$13:L86)</f>
        <v>730000</v>
      </c>
      <c r="Y86" s="43">
        <f t="shared" si="313"/>
        <v>640000</v>
      </c>
      <c r="Z86" s="43">
        <f t="shared" si="313"/>
        <v>850000</v>
      </c>
      <c r="AA86" s="44">
        <f t="shared" si="13"/>
        <v>2220000</v>
      </c>
      <c r="AB86" s="42">
        <f t="shared" ref="AB86:AD86" si="314">SUM(P$13:P86)</f>
        <v>64349</v>
      </c>
      <c r="AC86" s="43">
        <f t="shared" si="314"/>
        <v>70591</v>
      </c>
      <c r="AD86" s="43">
        <f t="shared" si="314"/>
        <v>85089</v>
      </c>
      <c r="AE86" s="44">
        <f t="shared" si="15"/>
        <v>220029</v>
      </c>
      <c r="AF86" s="46">
        <f t="shared" ref="AF86:AH86" si="315">IF(X86=0,"",AB86/X86)</f>
        <v>0.08814931507</v>
      </c>
      <c r="AG86" s="46">
        <f t="shared" si="315"/>
        <v>0.1102984375</v>
      </c>
      <c r="AH86" s="46">
        <f t="shared" si="315"/>
        <v>0.1001047059</v>
      </c>
      <c r="AI86" s="47">
        <f t="shared" si="17"/>
        <v>0.09911216216</v>
      </c>
    </row>
    <row r="87" ht="14.25" customHeight="1">
      <c r="A87" s="38">
        <f t="shared" si="18"/>
        <v>0.3183067976</v>
      </c>
      <c r="B87" s="9">
        <f t="shared" si="19"/>
        <v>0.3477946362</v>
      </c>
      <c r="C87" s="102">
        <f t="shared" si="20"/>
        <v>0.3338985663</v>
      </c>
      <c r="D87" s="9">
        <f t="shared" si="21"/>
        <v>0.3183067976</v>
      </c>
      <c r="E87" s="9">
        <f t="shared" si="22"/>
        <v>0.6661014337</v>
      </c>
      <c r="F87" s="102">
        <f t="shared" si="23"/>
        <v>1</v>
      </c>
      <c r="G87" s="9" t="str">
        <f t="shared" si="24"/>
        <v>C</v>
      </c>
      <c r="H87" s="38">
        <v>75.0</v>
      </c>
      <c r="I87" s="116">
        <v>0.9302776812386134</v>
      </c>
      <c r="J87" s="40">
        <v>0.9428551914183632</v>
      </c>
      <c r="K87" s="41">
        <v>0.3351762103211616</v>
      </c>
      <c r="L87" s="42">
        <f t="shared" si="25"/>
        <v>0</v>
      </c>
      <c r="M87" s="43">
        <f t="shared" si="26"/>
        <v>0</v>
      </c>
      <c r="N87" s="43">
        <f t="shared" si="27"/>
        <v>30000</v>
      </c>
      <c r="O87" s="44">
        <f t="shared" si="5"/>
        <v>30000</v>
      </c>
      <c r="P87" s="42">
        <f t="shared" si="6"/>
        <v>0</v>
      </c>
      <c r="Q87" s="43">
        <f t="shared" si="7"/>
        <v>0</v>
      </c>
      <c r="R87" s="43">
        <f t="shared" si="8"/>
        <v>2978</v>
      </c>
      <c r="S87" s="44">
        <f t="shared" si="9"/>
        <v>2978</v>
      </c>
      <c r="T87" s="45" t="str">
        <f t="shared" ref="T87:V87" si="316">IF(L87=0,"",P87/L87)</f>
        <v/>
      </c>
      <c r="U87" s="46" t="str">
        <f t="shared" si="316"/>
        <v/>
      </c>
      <c r="V87" s="46">
        <f t="shared" si="316"/>
        <v>0.09926666667</v>
      </c>
      <c r="W87" s="47">
        <f t="shared" si="11"/>
        <v>0.09926666667</v>
      </c>
      <c r="X87" s="42">
        <f t="shared" ref="X87:Z87" si="317">SUM(L$13:L87)</f>
        <v>730000</v>
      </c>
      <c r="Y87" s="43">
        <f t="shared" si="317"/>
        <v>640000</v>
      </c>
      <c r="Z87" s="43">
        <f t="shared" si="317"/>
        <v>880000</v>
      </c>
      <c r="AA87" s="44">
        <f t="shared" si="13"/>
        <v>2250000</v>
      </c>
      <c r="AB87" s="42">
        <f t="shared" ref="AB87:AD87" si="318">SUM(P$13:P87)</f>
        <v>64349</v>
      </c>
      <c r="AC87" s="43">
        <f t="shared" si="318"/>
        <v>70591</v>
      </c>
      <c r="AD87" s="43">
        <f t="shared" si="318"/>
        <v>88067</v>
      </c>
      <c r="AE87" s="44">
        <f t="shared" si="15"/>
        <v>223007</v>
      </c>
      <c r="AF87" s="46">
        <f t="shared" ref="AF87:AH87" si="319">IF(X87=0,"",AB87/X87)</f>
        <v>0.08814931507</v>
      </c>
      <c r="AG87" s="46">
        <f t="shared" si="319"/>
        <v>0.1102984375</v>
      </c>
      <c r="AH87" s="46">
        <f t="shared" si="319"/>
        <v>0.1000761364</v>
      </c>
      <c r="AI87" s="47">
        <f t="shared" si="17"/>
        <v>0.09911422222</v>
      </c>
    </row>
    <row r="88" ht="14.25" customHeight="1">
      <c r="A88" s="38">
        <f t="shared" si="18"/>
        <v>0.318318943</v>
      </c>
      <c r="B88" s="9">
        <f t="shared" si="19"/>
        <v>0.3478079068</v>
      </c>
      <c r="C88" s="102">
        <f t="shared" si="20"/>
        <v>0.3338731502</v>
      </c>
      <c r="D88" s="9">
        <f t="shared" si="21"/>
        <v>0.318318943</v>
      </c>
      <c r="E88" s="9">
        <f t="shared" si="22"/>
        <v>0.6661268498</v>
      </c>
      <c r="F88" s="102">
        <f t="shared" si="23"/>
        <v>1</v>
      </c>
      <c r="G88" s="9" t="str">
        <f t="shared" si="24"/>
        <v>A</v>
      </c>
      <c r="H88" s="38">
        <v>76.0</v>
      </c>
      <c r="I88" s="116">
        <v>0.05862788760377635</v>
      </c>
      <c r="J88" s="40">
        <v>0.21280194718457168</v>
      </c>
      <c r="K88" s="41">
        <v>0.7997929825278602</v>
      </c>
      <c r="L88" s="42">
        <f t="shared" si="25"/>
        <v>30000</v>
      </c>
      <c r="M88" s="43">
        <f t="shared" si="26"/>
        <v>0</v>
      </c>
      <c r="N88" s="43">
        <f t="shared" si="27"/>
        <v>0</v>
      </c>
      <c r="O88" s="44">
        <f t="shared" si="5"/>
        <v>30000</v>
      </c>
      <c r="P88" s="42">
        <f t="shared" si="6"/>
        <v>2623</v>
      </c>
      <c r="Q88" s="43">
        <f t="shared" si="7"/>
        <v>0</v>
      </c>
      <c r="R88" s="43">
        <f t="shared" si="8"/>
        <v>0</v>
      </c>
      <c r="S88" s="44">
        <f t="shared" si="9"/>
        <v>2623</v>
      </c>
      <c r="T88" s="45">
        <f t="shared" ref="T88:V88" si="320">IF(L88=0,"",P88/L88)</f>
        <v>0.08743333333</v>
      </c>
      <c r="U88" s="46" t="str">
        <f t="shared" si="320"/>
        <v/>
      </c>
      <c r="V88" s="46" t="str">
        <f t="shared" si="320"/>
        <v/>
      </c>
      <c r="W88" s="47">
        <f t="shared" si="11"/>
        <v>0.08743333333</v>
      </c>
      <c r="X88" s="42">
        <f t="shared" ref="X88:Z88" si="321">SUM(L$13:L88)</f>
        <v>760000</v>
      </c>
      <c r="Y88" s="43">
        <f t="shared" si="321"/>
        <v>640000</v>
      </c>
      <c r="Z88" s="43">
        <f t="shared" si="321"/>
        <v>880000</v>
      </c>
      <c r="AA88" s="44">
        <f t="shared" si="13"/>
        <v>2280000</v>
      </c>
      <c r="AB88" s="42">
        <f t="shared" ref="AB88:AD88" si="322">SUM(P$13:P88)</f>
        <v>66972</v>
      </c>
      <c r="AC88" s="43">
        <f t="shared" si="322"/>
        <v>70591</v>
      </c>
      <c r="AD88" s="43">
        <f t="shared" si="322"/>
        <v>88067</v>
      </c>
      <c r="AE88" s="44">
        <f t="shared" si="15"/>
        <v>225630</v>
      </c>
      <c r="AF88" s="46">
        <f t="shared" ref="AF88:AH88" si="323">IF(X88=0,"",AB88/X88)</f>
        <v>0.08812105263</v>
      </c>
      <c r="AG88" s="46">
        <f t="shared" si="323"/>
        <v>0.1102984375</v>
      </c>
      <c r="AH88" s="46">
        <f t="shared" si="323"/>
        <v>0.1000761364</v>
      </c>
      <c r="AI88" s="47">
        <f t="shared" si="17"/>
        <v>0.09896052632</v>
      </c>
    </row>
    <row r="89" ht="14.25" customHeight="1">
      <c r="A89" s="38">
        <f t="shared" si="18"/>
        <v>0.3182944127</v>
      </c>
      <c r="B89" s="9">
        <f t="shared" si="19"/>
        <v>0.3478204227</v>
      </c>
      <c r="C89" s="102">
        <f t="shared" si="20"/>
        <v>0.3338851646</v>
      </c>
      <c r="D89" s="9">
        <f t="shared" si="21"/>
        <v>0.3182944127</v>
      </c>
      <c r="E89" s="9">
        <f t="shared" si="22"/>
        <v>0.6661148354</v>
      </c>
      <c r="F89" s="102">
        <f t="shared" si="23"/>
        <v>1</v>
      </c>
      <c r="G89" s="9" t="str">
        <f t="shared" si="24"/>
        <v>C</v>
      </c>
      <c r="H89" s="38">
        <v>77.0</v>
      </c>
      <c r="I89" s="116">
        <v>0.729004441743013</v>
      </c>
      <c r="J89" s="40">
        <v>0.7405598646373969</v>
      </c>
      <c r="K89" s="41">
        <v>0.9667856050832465</v>
      </c>
      <c r="L89" s="42">
        <f t="shared" si="25"/>
        <v>0</v>
      </c>
      <c r="M89" s="43">
        <f t="shared" si="26"/>
        <v>0</v>
      </c>
      <c r="N89" s="43">
        <f t="shared" si="27"/>
        <v>30000</v>
      </c>
      <c r="O89" s="44">
        <f t="shared" si="5"/>
        <v>30000</v>
      </c>
      <c r="P89" s="42">
        <f t="shared" si="6"/>
        <v>0</v>
      </c>
      <c r="Q89" s="43">
        <f t="shared" si="7"/>
        <v>0</v>
      </c>
      <c r="R89" s="43">
        <f t="shared" si="8"/>
        <v>3096</v>
      </c>
      <c r="S89" s="44">
        <f t="shared" si="9"/>
        <v>3096</v>
      </c>
      <c r="T89" s="45" t="str">
        <f t="shared" ref="T89:V89" si="324">IF(L89=0,"",P89/L89)</f>
        <v/>
      </c>
      <c r="U89" s="46" t="str">
        <f t="shared" si="324"/>
        <v/>
      </c>
      <c r="V89" s="46">
        <f t="shared" si="324"/>
        <v>0.1032</v>
      </c>
      <c r="W89" s="47">
        <f t="shared" si="11"/>
        <v>0.1032</v>
      </c>
      <c r="X89" s="42">
        <f t="shared" ref="X89:Z89" si="325">SUM(L$13:L89)</f>
        <v>760000</v>
      </c>
      <c r="Y89" s="43">
        <f t="shared" si="325"/>
        <v>640000</v>
      </c>
      <c r="Z89" s="43">
        <f t="shared" si="325"/>
        <v>910000</v>
      </c>
      <c r="AA89" s="44">
        <f t="shared" si="13"/>
        <v>2310000</v>
      </c>
      <c r="AB89" s="42">
        <f t="shared" ref="AB89:AD89" si="326">SUM(P$13:P89)</f>
        <v>66972</v>
      </c>
      <c r="AC89" s="43">
        <f t="shared" si="326"/>
        <v>70591</v>
      </c>
      <c r="AD89" s="43">
        <f t="shared" si="326"/>
        <v>91163</v>
      </c>
      <c r="AE89" s="44">
        <f t="shared" si="15"/>
        <v>228726</v>
      </c>
      <c r="AF89" s="46">
        <f t="shared" ref="AF89:AH89" si="327">IF(X89=0,"",AB89/X89)</f>
        <v>0.08812105263</v>
      </c>
      <c r="AG89" s="46">
        <f t="shared" si="327"/>
        <v>0.1102984375</v>
      </c>
      <c r="AH89" s="46">
        <f t="shared" si="327"/>
        <v>0.1001791209</v>
      </c>
      <c r="AI89" s="47">
        <f t="shared" si="17"/>
        <v>0.09901558442</v>
      </c>
    </row>
    <row r="90" ht="14.25" customHeight="1">
      <c r="A90" s="38">
        <f t="shared" si="18"/>
        <v>0.3182506314</v>
      </c>
      <c r="B90" s="9">
        <f t="shared" si="19"/>
        <v>0.3477725802</v>
      </c>
      <c r="C90" s="102">
        <f t="shared" si="20"/>
        <v>0.3339767883</v>
      </c>
      <c r="D90" s="9">
        <f t="shared" si="21"/>
        <v>0.3182506314</v>
      </c>
      <c r="E90" s="9">
        <f t="shared" si="22"/>
        <v>0.6660232117</v>
      </c>
      <c r="F90" s="102">
        <f t="shared" si="23"/>
        <v>1</v>
      </c>
      <c r="G90" s="9" t="str">
        <f t="shared" si="24"/>
        <v>B</v>
      </c>
      <c r="H90" s="38">
        <v>78.0</v>
      </c>
      <c r="I90" s="116">
        <v>0.3463101017834438</v>
      </c>
      <c r="J90" s="40">
        <v>0.3006129387091636</v>
      </c>
      <c r="K90" s="41">
        <v>0.4547583111761614</v>
      </c>
      <c r="L90" s="42">
        <f t="shared" si="25"/>
        <v>0</v>
      </c>
      <c r="M90" s="43">
        <f t="shared" si="26"/>
        <v>30000</v>
      </c>
      <c r="N90" s="43">
        <f t="shared" si="27"/>
        <v>0</v>
      </c>
      <c r="O90" s="44">
        <f t="shared" si="5"/>
        <v>30000</v>
      </c>
      <c r="P90" s="42">
        <f t="shared" si="6"/>
        <v>0</v>
      </c>
      <c r="Q90" s="43">
        <f t="shared" si="7"/>
        <v>3272</v>
      </c>
      <c r="R90" s="43">
        <f t="shared" si="8"/>
        <v>0</v>
      </c>
      <c r="S90" s="44">
        <f t="shared" si="9"/>
        <v>3272</v>
      </c>
      <c r="T90" s="45" t="str">
        <f t="shared" ref="T90:V90" si="328">IF(L90=0,"",P90/L90)</f>
        <v/>
      </c>
      <c r="U90" s="46">
        <f t="shared" si="328"/>
        <v>0.1090666667</v>
      </c>
      <c r="V90" s="46" t="str">
        <f t="shared" si="328"/>
        <v/>
      </c>
      <c r="W90" s="47">
        <f t="shared" si="11"/>
        <v>0.1090666667</v>
      </c>
      <c r="X90" s="42">
        <f t="shared" ref="X90:Z90" si="329">SUM(L$13:L90)</f>
        <v>760000</v>
      </c>
      <c r="Y90" s="43">
        <f t="shared" si="329"/>
        <v>670000</v>
      </c>
      <c r="Z90" s="43">
        <f t="shared" si="329"/>
        <v>910000</v>
      </c>
      <c r="AA90" s="44">
        <f t="shared" si="13"/>
        <v>2340000</v>
      </c>
      <c r="AB90" s="42">
        <f t="shared" ref="AB90:AD90" si="330">SUM(P$13:P90)</f>
        <v>66972</v>
      </c>
      <c r="AC90" s="43">
        <f t="shared" si="330"/>
        <v>73863</v>
      </c>
      <c r="AD90" s="43">
        <f t="shared" si="330"/>
        <v>91163</v>
      </c>
      <c r="AE90" s="44">
        <f t="shared" si="15"/>
        <v>231998</v>
      </c>
      <c r="AF90" s="46">
        <f t="shared" ref="AF90:AH90" si="331">IF(X90=0,"",AB90/X90)</f>
        <v>0.08812105263</v>
      </c>
      <c r="AG90" s="46">
        <f t="shared" si="331"/>
        <v>0.1102432836</v>
      </c>
      <c r="AH90" s="46">
        <f t="shared" si="331"/>
        <v>0.1001791209</v>
      </c>
      <c r="AI90" s="47">
        <f t="shared" si="17"/>
        <v>0.09914444444</v>
      </c>
    </row>
    <row r="91" ht="14.25" customHeight="1">
      <c r="A91" s="38">
        <f t="shared" si="18"/>
        <v>0.3182750481</v>
      </c>
      <c r="B91" s="9">
        <f t="shared" si="19"/>
        <v>0.3477225404</v>
      </c>
      <c r="C91" s="102">
        <f t="shared" si="20"/>
        <v>0.3340024115</v>
      </c>
      <c r="D91" s="9">
        <f t="shared" si="21"/>
        <v>0.3182750481</v>
      </c>
      <c r="E91" s="9">
        <f t="shared" si="22"/>
        <v>0.6659975885</v>
      </c>
      <c r="F91" s="102">
        <f t="shared" si="23"/>
        <v>1</v>
      </c>
      <c r="G91" s="9" t="str">
        <f t="shared" si="24"/>
        <v>C</v>
      </c>
      <c r="H91" s="38">
        <v>79.0</v>
      </c>
      <c r="I91" s="116">
        <v>0.9783490568034963</v>
      </c>
      <c r="J91" s="40">
        <v>0.8097442875590116</v>
      </c>
      <c r="K91" s="41">
        <v>0.7831396403165001</v>
      </c>
      <c r="L91" s="42">
        <f t="shared" si="25"/>
        <v>0</v>
      </c>
      <c r="M91" s="43">
        <f t="shared" si="26"/>
        <v>0</v>
      </c>
      <c r="N91" s="43">
        <f t="shared" si="27"/>
        <v>30000</v>
      </c>
      <c r="O91" s="44">
        <f t="shared" si="5"/>
        <v>30000</v>
      </c>
      <c r="P91" s="42">
        <f t="shared" si="6"/>
        <v>0</v>
      </c>
      <c r="Q91" s="43">
        <f t="shared" si="7"/>
        <v>0</v>
      </c>
      <c r="R91" s="43">
        <f t="shared" si="8"/>
        <v>3041</v>
      </c>
      <c r="S91" s="44">
        <f t="shared" si="9"/>
        <v>3041</v>
      </c>
      <c r="T91" s="45" t="str">
        <f t="shared" ref="T91:V91" si="332">IF(L91=0,"",P91/L91)</f>
        <v/>
      </c>
      <c r="U91" s="46" t="str">
        <f t="shared" si="332"/>
        <v/>
      </c>
      <c r="V91" s="46">
        <f t="shared" si="332"/>
        <v>0.1013666667</v>
      </c>
      <c r="W91" s="47">
        <f t="shared" si="11"/>
        <v>0.1013666667</v>
      </c>
      <c r="X91" s="42">
        <f t="shared" ref="X91:Z91" si="333">SUM(L$13:L91)</f>
        <v>760000</v>
      </c>
      <c r="Y91" s="43">
        <f t="shared" si="333"/>
        <v>670000</v>
      </c>
      <c r="Z91" s="43">
        <f t="shared" si="333"/>
        <v>940000</v>
      </c>
      <c r="AA91" s="44">
        <f t="shared" si="13"/>
        <v>2370000</v>
      </c>
      <c r="AB91" s="42">
        <f t="shared" ref="AB91:AD91" si="334">SUM(P$13:P91)</f>
        <v>66972</v>
      </c>
      <c r="AC91" s="43">
        <f t="shared" si="334"/>
        <v>73863</v>
      </c>
      <c r="AD91" s="43">
        <f t="shared" si="334"/>
        <v>94204</v>
      </c>
      <c r="AE91" s="44">
        <f t="shared" si="15"/>
        <v>235039</v>
      </c>
      <c r="AF91" s="46">
        <f t="shared" ref="AF91:AH91" si="335">IF(X91=0,"",AB91/X91)</f>
        <v>0.08812105263</v>
      </c>
      <c r="AG91" s="46">
        <f t="shared" si="335"/>
        <v>0.1102432836</v>
      </c>
      <c r="AH91" s="46">
        <f t="shared" si="335"/>
        <v>0.1002170213</v>
      </c>
      <c r="AI91" s="47">
        <f t="shared" si="17"/>
        <v>0.09917257384</v>
      </c>
    </row>
    <row r="92" ht="14.25" customHeight="1">
      <c r="A92" s="38">
        <f t="shared" si="18"/>
        <v>0.3182589318</v>
      </c>
      <c r="B92" s="9">
        <f t="shared" si="19"/>
        <v>0.3477049329</v>
      </c>
      <c r="C92" s="102">
        <f t="shared" si="20"/>
        <v>0.3340361354</v>
      </c>
      <c r="D92" s="9">
        <f t="shared" si="21"/>
        <v>0.3182589318</v>
      </c>
      <c r="E92" s="9">
        <f t="shared" si="22"/>
        <v>0.6659638646</v>
      </c>
      <c r="F92" s="102">
        <f t="shared" si="23"/>
        <v>1</v>
      </c>
      <c r="G92" s="9" t="str">
        <f t="shared" si="24"/>
        <v>B</v>
      </c>
      <c r="H92" s="38">
        <v>80.0</v>
      </c>
      <c r="I92" s="116">
        <v>0.48597469435809215</v>
      </c>
      <c r="J92" s="40">
        <v>0.603973455323388</v>
      </c>
      <c r="K92" s="41">
        <v>0.6503377239467175</v>
      </c>
      <c r="L92" s="42">
        <f t="shared" si="25"/>
        <v>0</v>
      </c>
      <c r="M92" s="43">
        <f t="shared" si="26"/>
        <v>30000</v>
      </c>
      <c r="N92" s="43">
        <f t="shared" si="27"/>
        <v>0</v>
      </c>
      <c r="O92" s="44">
        <f t="shared" si="5"/>
        <v>30000</v>
      </c>
      <c r="P92" s="42">
        <f t="shared" si="6"/>
        <v>0</v>
      </c>
      <c r="Q92" s="43">
        <f t="shared" si="7"/>
        <v>3314</v>
      </c>
      <c r="R92" s="43">
        <f t="shared" si="8"/>
        <v>0</v>
      </c>
      <c r="S92" s="44">
        <f t="shared" si="9"/>
        <v>3314</v>
      </c>
      <c r="T92" s="45" t="str">
        <f t="shared" ref="T92:V92" si="336">IF(L92=0,"",P92/L92)</f>
        <v/>
      </c>
      <c r="U92" s="46">
        <f t="shared" si="336"/>
        <v>0.1104666667</v>
      </c>
      <c r="V92" s="46" t="str">
        <f t="shared" si="336"/>
        <v/>
      </c>
      <c r="W92" s="47">
        <f t="shared" si="11"/>
        <v>0.1104666667</v>
      </c>
      <c r="X92" s="42">
        <f t="shared" ref="X92:Z92" si="337">SUM(L$13:L92)</f>
        <v>760000</v>
      </c>
      <c r="Y92" s="43">
        <f t="shared" si="337"/>
        <v>700000</v>
      </c>
      <c r="Z92" s="43">
        <f t="shared" si="337"/>
        <v>940000</v>
      </c>
      <c r="AA92" s="44">
        <f t="shared" si="13"/>
        <v>2400000</v>
      </c>
      <c r="AB92" s="42">
        <f t="shared" ref="AB92:AD92" si="338">SUM(P$13:P92)</f>
        <v>66972</v>
      </c>
      <c r="AC92" s="43">
        <f t="shared" si="338"/>
        <v>77177</v>
      </c>
      <c r="AD92" s="43">
        <f t="shared" si="338"/>
        <v>94204</v>
      </c>
      <c r="AE92" s="44">
        <f t="shared" si="15"/>
        <v>238353</v>
      </c>
      <c r="AF92" s="46">
        <f t="shared" ref="AF92:AH92" si="339">IF(X92=0,"",AB92/X92)</f>
        <v>0.08812105263</v>
      </c>
      <c r="AG92" s="46">
        <f t="shared" si="339"/>
        <v>0.1102528571</v>
      </c>
      <c r="AH92" s="46">
        <f t="shared" si="339"/>
        <v>0.1002170213</v>
      </c>
      <c r="AI92" s="47">
        <f t="shared" si="17"/>
        <v>0.09931375</v>
      </c>
    </row>
    <row r="93" ht="14.25" customHeight="1">
      <c r="A93" s="38">
        <f t="shared" si="18"/>
        <v>0.3182546941</v>
      </c>
      <c r="B93" s="9">
        <f t="shared" si="19"/>
        <v>0.3477136183</v>
      </c>
      <c r="C93" s="102">
        <f t="shared" si="20"/>
        <v>0.3340316876</v>
      </c>
      <c r="D93" s="9">
        <f t="shared" si="21"/>
        <v>0.3182546941</v>
      </c>
      <c r="E93" s="9">
        <f t="shared" si="22"/>
        <v>0.6659683124</v>
      </c>
      <c r="F93" s="102">
        <f t="shared" si="23"/>
        <v>1</v>
      </c>
      <c r="G93" s="9" t="str">
        <f t="shared" si="24"/>
        <v>A</v>
      </c>
      <c r="H93" s="38">
        <v>81.0</v>
      </c>
      <c r="I93" s="116">
        <v>0.26995315516255525</v>
      </c>
      <c r="J93" s="40">
        <v>0.8172372800555963</v>
      </c>
      <c r="K93" s="41">
        <v>0.6921976638657823</v>
      </c>
      <c r="L93" s="42">
        <f t="shared" si="25"/>
        <v>30000</v>
      </c>
      <c r="M93" s="43">
        <f t="shared" si="26"/>
        <v>0</v>
      </c>
      <c r="N93" s="43">
        <f t="shared" si="27"/>
        <v>0</v>
      </c>
      <c r="O93" s="44">
        <f t="shared" si="5"/>
        <v>30000</v>
      </c>
      <c r="P93" s="42">
        <f t="shared" si="6"/>
        <v>2670</v>
      </c>
      <c r="Q93" s="43">
        <f t="shared" si="7"/>
        <v>0</v>
      </c>
      <c r="R93" s="43">
        <f t="shared" si="8"/>
        <v>0</v>
      </c>
      <c r="S93" s="44">
        <f t="shared" si="9"/>
        <v>2670</v>
      </c>
      <c r="T93" s="45">
        <f t="shared" ref="T93:V93" si="340">IF(L93=0,"",P93/L93)</f>
        <v>0.089</v>
      </c>
      <c r="U93" s="46" t="str">
        <f t="shared" si="340"/>
        <v/>
      </c>
      <c r="V93" s="46" t="str">
        <f t="shared" si="340"/>
        <v/>
      </c>
      <c r="W93" s="47">
        <f t="shared" si="11"/>
        <v>0.089</v>
      </c>
      <c r="X93" s="42">
        <f t="shared" ref="X93:Z93" si="341">SUM(L$13:L93)</f>
        <v>790000</v>
      </c>
      <c r="Y93" s="43">
        <f t="shared" si="341"/>
        <v>700000</v>
      </c>
      <c r="Z93" s="43">
        <f t="shared" si="341"/>
        <v>940000</v>
      </c>
      <c r="AA93" s="44">
        <f t="shared" si="13"/>
        <v>2430000</v>
      </c>
      <c r="AB93" s="42">
        <f t="shared" ref="AB93:AD93" si="342">SUM(P$13:P93)</f>
        <v>69642</v>
      </c>
      <c r="AC93" s="43">
        <f t="shared" si="342"/>
        <v>77177</v>
      </c>
      <c r="AD93" s="43">
        <f t="shared" si="342"/>
        <v>94204</v>
      </c>
      <c r="AE93" s="44">
        <f t="shared" si="15"/>
        <v>241023</v>
      </c>
      <c r="AF93" s="46">
        <f t="shared" ref="AF93:AH93" si="343">IF(X93=0,"",AB93/X93)</f>
        <v>0.08815443038</v>
      </c>
      <c r="AG93" s="46">
        <f t="shared" si="343"/>
        <v>0.1102528571</v>
      </c>
      <c r="AH93" s="46">
        <f t="shared" si="343"/>
        <v>0.1002170213</v>
      </c>
      <c r="AI93" s="47">
        <f t="shared" si="17"/>
        <v>0.09918641975</v>
      </c>
    </row>
    <row r="94" ht="14.25" customHeight="1">
      <c r="A94" s="38">
        <f t="shared" si="18"/>
        <v>0.3182836625</v>
      </c>
      <c r="B94" s="9">
        <f t="shared" si="19"/>
        <v>0.3476988434</v>
      </c>
      <c r="C94" s="102">
        <f t="shared" si="20"/>
        <v>0.3340174941</v>
      </c>
      <c r="D94" s="9">
        <f t="shared" si="21"/>
        <v>0.3182836625</v>
      </c>
      <c r="E94" s="9">
        <f t="shared" si="22"/>
        <v>0.6659825059</v>
      </c>
      <c r="F94" s="102">
        <f t="shared" si="23"/>
        <v>1</v>
      </c>
      <c r="G94" s="9" t="str">
        <f t="shared" si="24"/>
        <v>A</v>
      </c>
      <c r="H94" s="38">
        <v>82.0</v>
      </c>
      <c r="I94" s="116">
        <v>0.006028274373808595</v>
      </c>
      <c r="J94" s="40">
        <v>0.2509300471073196</v>
      </c>
      <c r="K94" s="41">
        <v>0.20751681311193138</v>
      </c>
      <c r="L94" s="42">
        <f t="shared" si="25"/>
        <v>30000</v>
      </c>
      <c r="M94" s="43">
        <f t="shared" si="26"/>
        <v>0</v>
      </c>
      <c r="N94" s="43">
        <f t="shared" si="27"/>
        <v>0</v>
      </c>
      <c r="O94" s="44">
        <f t="shared" si="5"/>
        <v>30000</v>
      </c>
      <c r="P94" s="42">
        <f t="shared" si="6"/>
        <v>2576</v>
      </c>
      <c r="Q94" s="43">
        <f t="shared" si="7"/>
        <v>0</v>
      </c>
      <c r="R94" s="43">
        <f t="shared" si="8"/>
        <v>0</v>
      </c>
      <c r="S94" s="44">
        <f t="shared" si="9"/>
        <v>2576</v>
      </c>
      <c r="T94" s="45">
        <f t="shared" ref="T94:V94" si="344">IF(L94=0,"",P94/L94)</f>
        <v>0.08586666667</v>
      </c>
      <c r="U94" s="46" t="str">
        <f t="shared" si="344"/>
        <v/>
      </c>
      <c r="V94" s="46" t="str">
        <f t="shared" si="344"/>
        <v/>
      </c>
      <c r="W94" s="47">
        <f t="shared" si="11"/>
        <v>0.08586666667</v>
      </c>
      <c r="X94" s="42">
        <f t="shared" ref="X94:Z94" si="345">SUM(L$13:L94)</f>
        <v>820000</v>
      </c>
      <c r="Y94" s="43">
        <f t="shared" si="345"/>
        <v>700000</v>
      </c>
      <c r="Z94" s="43">
        <f t="shared" si="345"/>
        <v>940000</v>
      </c>
      <c r="AA94" s="44">
        <f t="shared" si="13"/>
        <v>2460000</v>
      </c>
      <c r="AB94" s="42">
        <f t="shared" ref="AB94:AD94" si="346">SUM(P$13:P94)</f>
        <v>72218</v>
      </c>
      <c r="AC94" s="43">
        <f t="shared" si="346"/>
        <v>77177</v>
      </c>
      <c r="AD94" s="43">
        <f t="shared" si="346"/>
        <v>94204</v>
      </c>
      <c r="AE94" s="44">
        <f t="shared" si="15"/>
        <v>243599</v>
      </c>
      <c r="AF94" s="46">
        <f t="shared" ref="AF94:AH94" si="347">IF(X94=0,"",AB94/X94)</f>
        <v>0.08807073171</v>
      </c>
      <c r="AG94" s="46">
        <f t="shared" si="347"/>
        <v>0.1102528571</v>
      </c>
      <c r="AH94" s="46">
        <f t="shared" si="347"/>
        <v>0.1002170213</v>
      </c>
      <c r="AI94" s="47">
        <f t="shared" si="17"/>
        <v>0.09902398374</v>
      </c>
    </row>
    <row r="95" ht="14.25" customHeight="1">
      <c r="A95" s="38">
        <f t="shared" si="18"/>
        <v>0.3182110234</v>
      </c>
      <c r="B95" s="9">
        <f t="shared" si="19"/>
        <v>0.3477358918</v>
      </c>
      <c r="C95" s="102">
        <f t="shared" si="20"/>
        <v>0.3340530847</v>
      </c>
      <c r="D95" s="9">
        <f t="shared" si="21"/>
        <v>0.3182110234</v>
      </c>
      <c r="E95" s="9">
        <f t="shared" si="22"/>
        <v>0.6659469153</v>
      </c>
      <c r="F95" s="102">
        <f t="shared" si="23"/>
        <v>1</v>
      </c>
      <c r="G95" s="9" t="str">
        <f t="shared" si="24"/>
        <v>A</v>
      </c>
      <c r="H95" s="38">
        <v>83.0</v>
      </c>
      <c r="I95" s="116">
        <v>0.30816333775697613</v>
      </c>
      <c r="J95" s="40">
        <v>0.5374489513926297</v>
      </c>
      <c r="K95" s="41">
        <v>0.764998448707744</v>
      </c>
      <c r="L95" s="42">
        <f t="shared" si="25"/>
        <v>30000</v>
      </c>
      <c r="M95" s="43">
        <f t="shared" si="26"/>
        <v>0</v>
      </c>
      <c r="N95" s="43">
        <f t="shared" si="27"/>
        <v>0</v>
      </c>
      <c r="O95" s="44">
        <f t="shared" si="5"/>
        <v>30000</v>
      </c>
      <c r="P95" s="42">
        <f t="shared" si="6"/>
        <v>2675</v>
      </c>
      <c r="Q95" s="43">
        <f t="shared" si="7"/>
        <v>0</v>
      </c>
      <c r="R95" s="43">
        <f t="shared" si="8"/>
        <v>0</v>
      </c>
      <c r="S95" s="44">
        <f t="shared" si="9"/>
        <v>2675</v>
      </c>
      <c r="T95" s="45">
        <f t="shared" ref="T95:V95" si="348">IF(L95=0,"",P95/L95)</f>
        <v>0.08916666667</v>
      </c>
      <c r="U95" s="46" t="str">
        <f t="shared" si="348"/>
        <v/>
      </c>
      <c r="V95" s="46" t="str">
        <f t="shared" si="348"/>
        <v/>
      </c>
      <c r="W95" s="47">
        <f t="shared" si="11"/>
        <v>0.08916666667</v>
      </c>
      <c r="X95" s="42">
        <f t="shared" ref="X95:Z95" si="349">SUM(L$13:L95)</f>
        <v>850000</v>
      </c>
      <c r="Y95" s="43">
        <f t="shared" si="349"/>
        <v>700000</v>
      </c>
      <c r="Z95" s="43">
        <f t="shared" si="349"/>
        <v>940000</v>
      </c>
      <c r="AA95" s="44">
        <f t="shared" si="13"/>
        <v>2490000</v>
      </c>
      <c r="AB95" s="42">
        <f t="shared" ref="AB95:AD95" si="350">SUM(P$13:P95)</f>
        <v>74893</v>
      </c>
      <c r="AC95" s="43">
        <f t="shared" si="350"/>
        <v>77177</v>
      </c>
      <c r="AD95" s="43">
        <f t="shared" si="350"/>
        <v>94204</v>
      </c>
      <c r="AE95" s="44">
        <f t="shared" si="15"/>
        <v>246274</v>
      </c>
      <c r="AF95" s="46">
        <f t="shared" ref="AF95:AH95" si="351">IF(X95=0,"",AB95/X95)</f>
        <v>0.08810941176</v>
      </c>
      <c r="AG95" s="46">
        <f t="shared" si="351"/>
        <v>0.1102528571</v>
      </c>
      <c r="AH95" s="46">
        <f t="shared" si="351"/>
        <v>0.1002170213</v>
      </c>
      <c r="AI95" s="47">
        <f t="shared" si="17"/>
        <v>0.09890522088</v>
      </c>
    </row>
    <row r="96" ht="14.25" customHeight="1">
      <c r="A96" s="38">
        <f t="shared" si="18"/>
        <v>0.3182445914</v>
      </c>
      <c r="B96" s="9">
        <f t="shared" si="19"/>
        <v>0.347718771</v>
      </c>
      <c r="C96" s="102">
        <f t="shared" si="20"/>
        <v>0.3340366376</v>
      </c>
      <c r="D96" s="9">
        <f t="shared" si="21"/>
        <v>0.3182445914</v>
      </c>
      <c r="E96" s="9">
        <f t="shared" si="22"/>
        <v>0.6659633624</v>
      </c>
      <c r="F96" s="102">
        <f t="shared" si="23"/>
        <v>1</v>
      </c>
      <c r="G96" s="9" t="str">
        <f t="shared" si="24"/>
        <v>A</v>
      </c>
      <c r="H96" s="38">
        <v>84.0</v>
      </c>
      <c r="I96" s="116">
        <v>0.024018343509170204</v>
      </c>
      <c r="J96" s="40">
        <v>0.1392857603966262</v>
      </c>
      <c r="K96" s="41">
        <v>0.835601419464208</v>
      </c>
      <c r="L96" s="42">
        <f t="shared" si="25"/>
        <v>30000</v>
      </c>
      <c r="M96" s="43">
        <f t="shared" si="26"/>
        <v>0</v>
      </c>
      <c r="N96" s="43">
        <f t="shared" si="27"/>
        <v>0</v>
      </c>
      <c r="O96" s="44">
        <f t="shared" si="5"/>
        <v>30000</v>
      </c>
      <c r="P96" s="42">
        <f t="shared" si="6"/>
        <v>2602</v>
      </c>
      <c r="Q96" s="43">
        <f t="shared" si="7"/>
        <v>0</v>
      </c>
      <c r="R96" s="43">
        <f t="shared" si="8"/>
        <v>0</v>
      </c>
      <c r="S96" s="44">
        <f t="shared" si="9"/>
        <v>2602</v>
      </c>
      <c r="T96" s="45">
        <f t="shared" ref="T96:V96" si="352">IF(L96=0,"",P96/L96)</f>
        <v>0.08673333333</v>
      </c>
      <c r="U96" s="46" t="str">
        <f t="shared" si="352"/>
        <v/>
      </c>
      <c r="V96" s="46" t="str">
        <f t="shared" si="352"/>
        <v/>
      </c>
      <c r="W96" s="47">
        <f t="shared" si="11"/>
        <v>0.08673333333</v>
      </c>
      <c r="X96" s="42">
        <f t="shared" ref="X96:Z96" si="353">SUM(L$13:L96)</f>
        <v>880000</v>
      </c>
      <c r="Y96" s="43">
        <f t="shared" si="353"/>
        <v>700000</v>
      </c>
      <c r="Z96" s="43">
        <f t="shared" si="353"/>
        <v>940000</v>
      </c>
      <c r="AA96" s="44">
        <f t="shared" si="13"/>
        <v>2520000</v>
      </c>
      <c r="AB96" s="42">
        <f t="shared" ref="AB96:AD96" si="354">SUM(P$13:P96)</f>
        <v>77495</v>
      </c>
      <c r="AC96" s="43">
        <f t="shared" si="354"/>
        <v>77177</v>
      </c>
      <c r="AD96" s="43">
        <f t="shared" si="354"/>
        <v>94204</v>
      </c>
      <c r="AE96" s="44">
        <f t="shared" si="15"/>
        <v>248876</v>
      </c>
      <c r="AF96" s="46">
        <f t="shared" ref="AF96:AH96" si="355">IF(X96=0,"",AB96/X96)</f>
        <v>0.0880625</v>
      </c>
      <c r="AG96" s="46">
        <f t="shared" si="355"/>
        <v>0.1102528571</v>
      </c>
      <c r="AH96" s="46">
        <f t="shared" si="355"/>
        <v>0.1002170213</v>
      </c>
      <c r="AI96" s="47">
        <f t="shared" si="17"/>
        <v>0.09876031746</v>
      </c>
    </row>
    <row r="97" ht="14.25" customHeight="1">
      <c r="A97" s="38">
        <f t="shared" si="18"/>
        <v>0.3182038799</v>
      </c>
      <c r="B97" s="9">
        <f t="shared" si="19"/>
        <v>0.3477395353</v>
      </c>
      <c r="C97" s="102">
        <f t="shared" si="20"/>
        <v>0.3340565848</v>
      </c>
      <c r="D97" s="9">
        <f t="shared" si="21"/>
        <v>0.3182038799</v>
      </c>
      <c r="E97" s="9">
        <f t="shared" si="22"/>
        <v>0.6659434152</v>
      </c>
      <c r="F97" s="102">
        <f t="shared" si="23"/>
        <v>1</v>
      </c>
      <c r="G97" s="9" t="str">
        <f t="shared" si="24"/>
        <v>A</v>
      </c>
      <c r="H97" s="38">
        <v>85.0</v>
      </c>
      <c r="I97" s="116">
        <v>0.3181416917428195</v>
      </c>
      <c r="J97" s="40">
        <v>0.2351072569789161</v>
      </c>
      <c r="K97" s="41">
        <v>0.029852004744422178</v>
      </c>
      <c r="L97" s="42">
        <f t="shared" si="25"/>
        <v>30000</v>
      </c>
      <c r="M97" s="43">
        <f t="shared" si="26"/>
        <v>0</v>
      </c>
      <c r="N97" s="43">
        <f t="shared" si="27"/>
        <v>0</v>
      </c>
      <c r="O97" s="44">
        <f t="shared" si="5"/>
        <v>30000</v>
      </c>
      <c r="P97" s="42">
        <f t="shared" si="6"/>
        <v>2676</v>
      </c>
      <c r="Q97" s="43">
        <f t="shared" si="7"/>
        <v>0</v>
      </c>
      <c r="R97" s="43">
        <f t="shared" si="8"/>
        <v>0</v>
      </c>
      <c r="S97" s="44">
        <f t="shared" si="9"/>
        <v>2676</v>
      </c>
      <c r="T97" s="45">
        <f t="shared" ref="T97:V97" si="356">IF(L97=0,"",P97/L97)</f>
        <v>0.0892</v>
      </c>
      <c r="U97" s="46" t="str">
        <f t="shared" si="356"/>
        <v/>
      </c>
      <c r="V97" s="46" t="str">
        <f t="shared" si="356"/>
        <v/>
      </c>
      <c r="W97" s="47">
        <f t="shared" si="11"/>
        <v>0.0892</v>
      </c>
      <c r="X97" s="42">
        <f t="shared" ref="X97:Z97" si="357">SUM(L$13:L97)</f>
        <v>910000</v>
      </c>
      <c r="Y97" s="43">
        <f t="shared" si="357"/>
        <v>700000</v>
      </c>
      <c r="Z97" s="43">
        <f t="shared" si="357"/>
        <v>940000</v>
      </c>
      <c r="AA97" s="44">
        <f t="shared" si="13"/>
        <v>2550000</v>
      </c>
      <c r="AB97" s="42">
        <f t="shared" ref="AB97:AD97" si="358">SUM(P$13:P97)</f>
        <v>80171</v>
      </c>
      <c r="AC97" s="43">
        <f t="shared" si="358"/>
        <v>77177</v>
      </c>
      <c r="AD97" s="43">
        <f t="shared" si="358"/>
        <v>94204</v>
      </c>
      <c r="AE97" s="44">
        <f t="shared" si="15"/>
        <v>251552</v>
      </c>
      <c r="AF97" s="46">
        <f t="shared" ref="AF97:AH97" si="359">IF(X97=0,"",AB97/X97)</f>
        <v>0.0881</v>
      </c>
      <c r="AG97" s="46">
        <f t="shared" si="359"/>
        <v>0.1102528571</v>
      </c>
      <c r="AH97" s="46">
        <f t="shared" si="359"/>
        <v>0.1002170213</v>
      </c>
      <c r="AI97" s="47">
        <f t="shared" si="17"/>
        <v>0.09864784314</v>
      </c>
    </row>
    <row r="98" ht="14.25" customHeight="1">
      <c r="A98" s="38">
        <f t="shared" si="18"/>
        <v>0.3182364233</v>
      </c>
      <c r="B98" s="9">
        <f t="shared" si="19"/>
        <v>0.347722937</v>
      </c>
      <c r="C98" s="102">
        <f t="shared" si="20"/>
        <v>0.3340406397</v>
      </c>
      <c r="D98" s="9">
        <f t="shared" si="21"/>
        <v>0.3182364233</v>
      </c>
      <c r="E98" s="9">
        <f t="shared" si="22"/>
        <v>0.6659593603</v>
      </c>
      <c r="F98" s="102">
        <f t="shared" si="23"/>
        <v>1</v>
      </c>
      <c r="G98" s="9" t="str">
        <f t="shared" si="24"/>
        <v>C</v>
      </c>
      <c r="H98" s="38">
        <v>86.0</v>
      </c>
      <c r="I98" s="116">
        <v>0.8885010343526113</v>
      </c>
      <c r="J98" s="40">
        <v>0.5167547738215845</v>
      </c>
      <c r="K98" s="41">
        <v>0.23468028359458015</v>
      </c>
      <c r="L98" s="42">
        <f t="shared" si="25"/>
        <v>0</v>
      </c>
      <c r="M98" s="43">
        <f t="shared" si="26"/>
        <v>0</v>
      </c>
      <c r="N98" s="43">
        <f t="shared" si="27"/>
        <v>30000</v>
      </c>
      <c r="O98" s="44">
        <f t="shared" si="5"/>
        <v>30000</v>
      </c>
      <c r="P98" s="42">
        <f t="shared" si="6"/>
        <v>0</v>
      </c>
      <c r="Q98" s="43">
        <f t="shared" si="7"/>
        <v>0</v>
      </c>
      <c r="R98" s="43">
        <f t="shared" si="8"/>
        <v>2962</v>
      </c>
      <c r="S98" s="44">
        <f t="shared" si="9"/>
        <v>2962</v>
      </c>
      <c r="T98" s="45" t="str">
        <f t="shared" ref="T98:V98" si="360">IF(L98=0,"",P98/L98)</f>
        <v/>
      </c>
      <c r="U98" s="46" t="str">
        <f t="shared" si="360"/>
        <v/>
      </c>
      <c r="V98" s="46">
        <f t="shared" si="360"/>
        <v>0.09873333333</v>
      </c>
      <c r="W98" s="47">
        <f t="shared" si="11"/>
        <v>0.09873333333</v>
      </c>
      <c r="X98" s="42">
        <f t="shared" ref="X98:Z98" si="361">SUM(L$13:L98)</f>
        <v>910000</v>
      </c>
      <c r="Y98" s="43">
        <f t="shared" si="361"/>
        <v>700000</v>
      </c>
      <c r="Z98" s="43">
        <f t="shared" si="361"/>
        <v>970000</v>
      </c>
      <c r="AA98" s="44">
        <f t="shared" si="13"/>
        <v>2580000</v>
      </c>
      <c r="AB98" s="42">
        <f t="shared" ref="AB98:AD98" si="362">SUM(P$13:P98)</f>
        <v>80171</v>
      </c>
      <c r="AC98" s="43">
        <f t="shared" si="362"/>
        <v>77177</v>
      </c>
      <c r="AD98" s="43">
        <f t="shared" si="362"/>
        <v>97166</v>
      </c>
      <c r="AE98" s="44">
        <f t="shared" si="15"/>
        <v>254514</v>
      </c>
      <c r="AF98" s="46">
        <f t="shared" ref="AF98:AH98" si="363">IF(X98=0,"",AB98/X98)</f>
        <v>0.0881</v>
      </c>
      <c r="AG98" s="46">
        <f t="shared" si="363"/>
        <v>0.1102528571</v>
      </c>
      <c r="AH98" s="46">
        <f t="shared" si="363"/>
        <v>0.100171134</v>
      </c>
      <c r="AI98" s="47">
        <f t="shared" si="17"/>
        <v>0.09864883721</v>
      </c>
    </row>
    <row r="99" ht="14.25" customHeight="1">
      <c r="A99" s="38">
        <f t="shared" si="18"/>
        <v>0.3182559347</v>
      </c>
      <c r="B99" s="9">
        <f t="shared" si="19"/>
        <v>0.3477442562</v>
      </c>
      <c r="C99" s="102">
        <f t="shared" si="20"/>
        <v>0.3339998091</v>
      </c>
      <c r="D99" s="9">
        <f t="shared" si="21"/>
        <v>0.3182559347</v>
      </c>
      <c r="E99" s="9">
        <f t="shared" si="22"/>
        <v>0.6660001909</v>
      </c>
      <c r="F99" s="102">
        <f t="shared" si="23"/>
        <v>1</v>
      </c>
      <c r="G99" s="9" t="str">
        <f t="shared" si="24"/>
        <v>B</v>
      </c>
      <c r="H99" s="38">
        <v>87.0</v>
      </c>
      <c r="I99" s="116">
        <v>0.6485793799093615</v>
      </c>
      <c r="J99" s="40">
        <v>0.4930525626798289</v>
      </c>
      <c r="K99" s="41">
        <v>0.3126389750117887</v>
      </c>
      <c r="L99" s="42">
        <f t="shared" si="25"/>
        <v>0</v>
      </c>
      <c r="M99" s="43">
        <f t="shared" si="26"/>
        <v>30000</v>
      </c>
      <c r="N99" s="43">
        <f t="shared" si="27"/>
        <v>0</v>
      </c>
      <c r="O99" s="44">
        <f t="shared" si="5"/>
        <v>30000</v>
      </c>
      <c r="P99" s="42">
        <f t="shared" si="6"/>
        <v>0</v>
      </c>
      <c r="Q99" s="43">
        <f t="shared" si="7"/>
        <v>3299</v>
      </c>
      <c r="R99" s="43">
        <f t="shared" si="8"/>
        <v>0</v>
      </c>
      <c r="S99" s="44">
        <f t="shared" si="9"/>
        <v>3299</v>
      </c>
      <c r="T99" s="45" t="str">
        <f t="shared" ref="T99:V99" si="364">IF(L99=0,"",P99/L99)</f>
        <v/>
      </c>
      <c r="U99" s="46">
        <f t="shared" si="364"/>
        <v>0.1099666667</v>
      </c>
      <c r="V99" s="46" t="str">
        <f t="shared" si="364"/>
        <v/>
      </c>
      <c r="W99" s="47">
        <f t="shared" si="11"/>
        <v>0.1099666667</v>
      </c>
      <c r="X99" s="42">
        <f t="shared" ref="X99:Z99" si="365">SUM(L$13:L99)</f>
        <v>910000</v>
      </c>
      <c r="Y99" s="43">
        <f t="shared" si="365"/>
        <v>730000</v>
      </c>
      <c r="Z99" s="43">
        <f t="shared" si="365"/>
        <v>970000</v>
      </c>
      <c r="AA99" s="44">
        <f t="shared" si="13"/>
        <v>2610000</v>
      </c>
      <c r="AB99" s="42">
        <f t="shared" ref="AB99:AD99" si="366">SUM(P$13:P99)</f>
        <v>80171</v>
      </c>
      <c r="AC99" s="43">
        <f t="shared" si="366"/>
        <v>80476</v>
      </c>
      <c r="AD99" s="43">
        <f t="shared" si="366"/>
        <v>97166</v>
      </c>
      <c r="AE99" s="44">
        <f t="shared" si="15"/>
        <v>257813</v>
      </c>
      <c r="AF99" s="46">
        <f t="shared" ref="AF99:AH99" si="367">IF(X99=0,"",AB99/X99)</f>
        <v>0.0881</v>
      </c>
      <c r="AG99" s="46">
        <f t="shared" si="367"/>
        <v>0.1102410959</v>
      </c>
      <c r="AH99" s="46">
        <f t="shared" si="367"/>
        <v>0.100171134</v>
      </c>
      <c r="AI99" s="47">
        <f t="shared" si="17"/>
        <v>0.0987789272</v>
      </c>
    </row>
    <row r="100" ht="14.25" customHeight="1">
      <c r="A100" s="38">
        <f t="shared" si="18"/>
        <v>0.3182611412</v>
      </c>
      <c r="B100" s="9">
        <f t="shared" si="19"/>
        <v>0.3477335857</v>
      </c>
      <c r="C100" s="102">
        <f t="shared" si="20"/>
        <v>0.3340052731</v>
      </c>
      <c r="D100" s="9">
        <f t="shared" si="21"/>
        <v>0.3182611412</v>
      </c>
      <c r="E100" s="9">
        <f t="shared" si="22"/>
        <v>0.6659947269</v>
      </c>
      <c r="F100" s="102">
        <f t="shared" si="23"/>
        <v>1</v>
      </c>
      <c r="G100" s="9" t="str">
        <f t="shared" si="24"/>
        <v>A</v>
      </c>
      <c r="H100" s="38">
        <v>88.0</v>
      </c>
      <c r="I100" s="116">
        <v>0.10046354405298519</v>
      </c>
      <c r="J100" s="40">
        <v>0.6983177256961565</v>
      </c>
      <c r="K100" s="41">
        <v>0.33135131823650465</v>
      </c>
      <c r="L100" s="42">
        <f t="shared" si="25"/>
        <v>30000</v>
      </c>
      <c r="M100" s="43">
        <f t="shared" si="26"/>
        <v>0</v>
      </c>
      <c r="N100" s="43">
        <f t="shared" si="27"/>
        <v>0</v>
      </c>
      <c r="O100" s="44">
        <f t="shared" si="5"/>
        <v>30000</v>
      </c>
      <c r="P100" s="42">
        <f t="shared" si="6"/>
        <v>2637</v>
      </c>
      <c r="Q100" s="43">
        <f t="shared" si="7"/>
        <v>0</v>
      </c>
      <c r="R100" s="43">
        <f t="shared" si="8"/>
        <v>0</v>
      </c>
      <c r="S100" s="44">
        <f t="shared" si="9"/>
        <v>2637</v>
      </c>
      <c r="T100" s="45">
        <f t="shared" ref="T100:V100" si="368">IF(L100=0,"",P100/L100)</f>
        <v>0.0879</v>
      </c>
      <c r="U100" s="46" t="str">
        <f t="shared" si="368"/>
        <v/>
      </c>
      <c r="V100" s="46" t="str">
        <f t="shared" si="368"/>
        <v/>
      </c>
      <c r="W100" s="47">
        <f t="shared" si="11"/>
        <v>0.0879</v>
      </c>
      <c r="X100" s="42">
        <f t="shared" ref="X100:Z100" si="369">SUM(L$13:L100)</f>
        <v>940000</v>
      </c>
      <c r="Y100" s="43">
        <f t="shared" si="369"/>
        <v>730000</v>
      </c>
      <c r="Z100" s="43">
        <f t="shared" si="369"/>
        <v>970000</v>
      </c>
      <c r="AA100" s="44">
        <f t="shared" si="13"/>
        <v>2640000</v>
      </c>
      <c r="AB100" s="42">
        <f t="shared" ref="AB100:AD100" si="370">SUM(P$13:P100)</f>
        <v>82808</v>
      </c>
      <c r="AC100" s="43">
        <f t="shared" si="370"/>
        <v>80476</v>
      </c>
      <c r="AD100" s="43">
        <f t="shared" si="370"/>
        <v>97166</v>
      </c>
      <c r="AE100" s="44">
        <f t="shared" si="15"/>
        <v>260450</v>
      </c>
      <c r="AF100" s="46">
        <f t="shared" ref="AF100:AH100" si="371">IF(X100=0,"",AB100/X100)</f>
        <v>0.08809361702</v>
      </c>
      <c r="AG100" s="46">
        <f t="shared" si="371"/>
        <v>0.1102410959</v>
      </c>
      <c r="AH100" s="46">
        <f t="shared" si="371"/>
        <v>0.100171134</v>
      </c>
      <c r="AI100" s="47">
        <f t="shared" si="17"/>
        <v>0.09865530303</v>
      </c>
    </row>
    <row r="101" ht="14.25" customHeight="1">
      <c r="A101" s="38">
        <f t="shared" si="18"/>
        <v>0.3182556016</v>
      </c>
      <c r="B101" s="9">
        <f t="shared" si="19"/>
        <v>0.3477364113</v>
      </c>
      <c r="C101" s="102">
        <f t="shared" si="20"/>
        <v>0.3340079872</v>
      </c>
      <c r="D101" s="9">
        <f t="shared" si="21"/>
        <v>0.3182556016</v>
      </c>
      <c r="E101" s="9">
        <f t="shared" si="22"/>
        <v>0.6659920128</v>
      </c>
      <c r="F101" s="102">
        <f t="shared" si="23"/>
        <v>1</v>
      </c>
      <c r="G101" s="9" t="str">
        <f t="shared" si="24"/>
        <v>C</v>
      </c>
      <c r="H101" s="38">
        <v>89.0</v>
      </c>
      <c r="I101" s="116">
        <v>0.8052717113250777</v>
      </c>
      <c r="J101" s="40">
        <v>0.4691241927639589</v>
      </c>
      <c r="K101" s="41">
        <v>0.15508711917457563</v>
      </c>
      <c r="L101" s="42">
        <f t="shared" si="25"/>
        <v>0</v>
      </c>
      <c r="M101" s="43">
        <f t="shared" si="26"/>
        <v>0</v>
      </c>
      <c r="N101" s="43">
        <f t="shared" si="27"/>
        <v>30000</v>
      </c>
      <c r="O101" s="44">
        <f t="shared" si="5"/>
        <v>30000</v>
      </c>
      <c r="P101" s="42">
        <f t="shared" si="6"/>
        <v>0</v>
      </c>
      <c r="Q101" s="43">
        <f t="shared" si="7"/>
        <v>0</v>
      </c>
      <c r="R101" s="43">
        <f t="shared" si="8"/>
        <v>2947</v>
      </c>
      <c r="S101" s="44">
        <f t="shared" si="9"/>
        <v>2947</v>
      </c>
      <c r="T101" s="45" t="str">
        <f t="shared" ref="T101:V101" si="372">IF(L101=0,"",P101/L101)</f>
        <v/>
      </c>
      <c r="U101" s="46" t="str">
        <f t="shared" si="372"/>
        <v/>
      </c>
      <c r="V101" s="46">
        <f t="shared" si="372"/>
        <v>0.09823333333</v>
      </c>
      <c r="W101" s="47">
        <f t="shared" si="11"/>
        <v>0.09823333333</v>
      </c>
      <c r="X101" s="42">
        <f t="shared" ref="X101:Z101" si="373">SUM(L$13:L101)</f>
        <v>940000</v>
      </c>
      <c r="Y101" s="43">
        <f t="shared" si="373"/>
        <v>730000</v>
      </c>
      <c r="Z101" s="43">
        <f t="shared" si="373"/>
        <v>1000000</v>
      </c>
      <c r="AA101" s="44">
        <f t="shared" si="13"/>
        <v>2670000</v>
      </c>
      <c r="AB101" s="42">
        <f t="shared" ref="AB101:AD101" si="374">SUM(P$13:P101)</f>
        <v>82808</v>
      </c>
      <c r="AC101" s="43">
        <f t="shared" si="374"/>
        <v>80476</v>
      </c>
      <c r="AD101" s="43">
        <f t="shared" si="374"/>
        <v>100113</v>
      </c>
      <c r="AE101" s="44">
        <f t="shared" si="15"/>
        <v>263397</v>
      </c>
      <c r="AF101" s="46">
        <f t="shared" ref="AF101:AH101" si="375">IF(X101=0,"",AB101/X101)</f>
        <v>0.08809361702</v>
      </c>
      <c r="AG101" s="46">
        <f t="shared" si="375"/>
        <v>0.1102410959</v>
      </c>
      <c r="AH101" s="46">
        <f t="shared" si="375"/>
        <v>0.100113</v>
      </c>
      <c r="AI101" s="47">
        <f t="shared" si="17"/>
        <v>0.0986505618</v>
      </c>
    </row>
    <row r="102" ht="14.25" customHeight="1">
      <c r="A102" s="38">
        <f t="shared" si="18"/>
        <v>0.3182803192</v>
      </c>
      <c r="B102" s="9">
        <f t="shared" si="19"/>
        <v>0.3477634185</v>
      </c>
      <c r="C102" s="102">
        <f t="shared" si="20"/>
        <v>0.3339562623</v>
      </c>
      <c r="D102" s="9">
        <f t="shared" si="21"/>
        <v>0.3182803192</v>
      </c>
      <c r="E102" s="9">
        <f t="shared" si="22"/>
        <v>0.6660437377</v>
      </c>
      <c r="F102" s="102">
        <f t="shared" si="23"/>
        <v>1</v>
      </c>
      <c r="G102" s="9" t="str">
        <f t="shared" si="24"/>
        <v>C</v>
      </c>
      <c r="H102" s="38">
        <v>90.0</v>
      </c>
      <c r="I102" s="116">
        <v>0.7152278057455254</v>
      </c>
      <c r="J102" s="40">
        <v>0.926336892730871</v>
      </c>
      <c r="K102" s="41">
        <v>0.6181866132084343</v>
      </c>
      <c r="L102" s="42">
        <f t="shared" si="25"/>
        <v>0</v>
      </c>
      <c r="M102" s="43">
        <f t="shared" si="26"/>
        <v>0</v>
      </c>
      <c r="N102" s="43">
        <f t="shared" si="27"/>
        <v>30000</v>
      </c>
      <c r="O102" s="44">
        <f t="shared" si="5"/>
        <v>30000</v>
      </c>
      <c r="P102" s="42">
        <f t="shared" si="6"/>
        <v>0</v>
      </c>
      <c r="Q102" s="43">
        <f t="shared" si="7"/>
        <v>0</v>
      </c>
      <c r="R102" s="43">
        <f t="shared" si="8"/>
        <v>3016</v>
      </c>
      <c r="S102" s="44">
        <f t="shared" si="9"/>
        <v>3016</v>
      </c>
      <c r="T102" s="45" t="str">
        <f t="shared" ref="T102:V102" si="376">IF(L102=0,"",P102/L102)</f>
        <v/>
      </c>
      <c r="U102" s="46" t="str">
        <f t="shared" si="376"/>
        <v/>
      </c>
      <c r="V102" s="46">
        <f t="shared" si="376"/>
        <v>0.1005333333</v>
      </c>
      <c r="W102" s="47">
        <f t="shared" si="11"/>
        <v>0.1005333333</v>
      </c>
      <c r="X102" s="42">
        <f t="shared" ref="X102:Z102" si="377">SUM(L$13:L102)</f>
        <v>940000</v>
      </c>
      <c r="Y102" s="43">
        <f t="shared" si="377"/>
        <v>730000</v>
      </c>
      <c r="Z102" s="43">
        <f t="shared" si="377"/>
        <v>1030000</v>
      </c>
      <c r="AA102" s="44">
        <f t="shared" si="13"/>
        <v>2700000</v>
      </c>
      <c r="AB102" s="42">
        <f t="shared" ref="AB102:AD102" si="378">SUM(P$13:P102)</f>
        <v>82808</v>
      </c>
      <c r="AC102" s="43">
        <f t="shared" si="378"/>
        <v>80476</v>
      </c>
      <c r="AD102" s="43">
        <f t="shared" si="378"/>
        <v>103129</v>
      </c>
      <c r="AE102" s="44">
        <f t="shared" si="15"/>
        <v>266413</v>
      </c>
      <c r="AF102" s="46">
        <f t="shared" ref="AF102:AH102" si="379">IF(X102=0,"",AB102/X102)</f>
        <v>0.08809361702</v>
      </c>
      <c r="AG102" s="46">
        <f t="shared" si="379"/>
        <v>0.1102410959</v>
      </c>
      <c r="AH102" s="46">
        <f t="shared" si="379"/>
        <v>0.1001252427</v>
      </c>
      <c r="AI102" s="47">
        <f t="shared" si="17"/>
        <v>0.09867148148</v>
      </c>
    </row>
    <row r="103" ht="14.25" customHeight="1">
      <c r="A103" s="38">
        <f t="shared" si="18"/>
        <v>0.3182751139</v>
      </c>
      <c r="B103" s="9">
        <f t="shared" si="19"/>
        <v>0.3477577311</v>
      </c>
      <c r="C103" s="102">
        <f t="shared" si="20"/>
        <v>0.333967155</v>
      </c>
      <c r="D103" s="9">
        <f t="shared" si="21"/>
        <v>0.3182751139</v>
      </c>
      <c r="E103" s="9">
        <f t="shared" si="22"/>
        <v>0.666032845</v>
      </c>
      <c r="F103" s="102">
        <f t="shared" si="23"/>
        <v>1</v>
      </c>
      <c r="G103" s="9" t="str">
        <f t="shared" si="24"/>
        <v>B</v>
      </c>
      <c r="H103" s="38">
        <v>91.0</v>
      </c>
      <c r="I103" s="116">
        <v>0.5654722184162289</v>
      </c>
      <c r="J103" s="40">
        <v>0.29672057058124457</v>
      </c>
      <c r="K103" s="41">
        <v>0.7309646799016747</v>
      </c>
      <c r="L103" s="42">
        <f t="shared" si="25"/>
        <v>0</v>
      </c>
      <c r="M103" s="43">
        <f t="shared" si="26"/>
        <v>30000</v>
      </c>
      <c r="N103" s="43">
        <f t="shared" si="27"/>
        <v>0</v>
      </c>
      <c r="O103" s="44">
        <f t="shared" si="5"/>
        <v>30000</v>
      </c>
      <c r="P103" s="42">
        <f t="shared" si="6"/>
        <v>0</v>
      </c>
      <c r="Q103" s="43">
        <f t="shared" si="7"/>
        <v>3271</v>
      </c>
      <c r="R103" s="43">
        <f t="shared" si="8"/>
        <v>0</v>
      </c>
      <c r="S103" s="44">
        <f t="shared" si="9"/>
        <v>3271</v>
      </c>
      <c r="T103" s="45" t="str">
        <f t="shared" ref="T103:V103" si="380">IF(L103=0,"",P103/L103)</f>
        <v/>
      </c>
      <c r="U103" s="46">
        <f t="shared" si="380"/>
        <v>0.1090333333</v>
      </c>
      <c r="V103" s="46" t="str">
        <f t="shared" si="380"/>
        <v/>
      </c>
      <c r="W103" s="47">
        <f t="shared" si="11"/>
        <v>0.1090333333</v>
      </c>
      <c r="X103" s="42">
        <f t="shared" ref="X103:Z103" si="381">SUM(L$13:L103)</f>
        <v>940000</v>
      </c>
      <c r="Y103" s="43">
        <f t="shared" si="381"/>
        <v>760000</v>
      </c>
      <c r="Z103" s="43">
        <f t="shared" si="381"/>
        <v>1030000</v>
      </c>
      <c r="AA103" s="44">
        <f t="shared" si="13"/>
        <v>2730000</v>
      </c>
      <c r="AB103" s="42">
        <f t="shared" ref="AB103:AD103" si="382">SUM(P$13:P103)</f>
        <v>82808</v>
      </c>
      <c r="AC103" s="43">
        <f t="shared" si="382"/>
        <v>83747</v>
      </c>
      <c r="AD103" s="43">
        <f t="shared" si="382"/>
        <v>103129</v>
      </c>
      <c r="AE103" s="44">
        <f t="shared" si="15"/>
        <v>269684</v>
      </c>
      <c r="AF103" s="46">
        <f t="shared" ref="AF103:AH103" si="383">IF(X103=0,"",AB103/X103)</f>
        <v>0.08809361702</v>
      </c>
      <c r="AG103" s="46">
        <f t="shared" si="383"/>
        <v>0.1101934211</v>
      </c>
      <c r="AH103" s="46">
        <f t="shared" si="383"/>
        <v>0.1001252427</v>
      </c>
      <c r="AI103" s="47">
        <f t="shared" si="17"/>
        <v>0.09878534799</v>
      </c>
    </row>
    <row r="104" ht="14.25" customHeight="1">
      <c r="A104" s="38">
        <f t="shared" si="18"/>
        <v>0.3182962204</v>
      </c>
      <c r="B104" s="9">
        <f t="shared" si="19"/>
        <v>0.3477144775</v>
      </c>
      <c r="C104" s="102">
        <f t="shared" si="20"/>
        <v>0.3339893021</v>
      </c>
      <c r="D104" s="9">
        <f t="shared" si="21"/>
        <v>0.3182962204</v>
      </c>
      <c r="E104" s="9">
        <f t="shared" si="22"/>
        <v>0.6660106979</v>
      </c>
      <c r="F104" s="102">
        <f t="shared" si="23"/>
        <v>1</v>
      </c>
      <c r="G104" s="9" t="str">
        <f t="shared" si="24"/>
        <v>B</v>
      </c>
      <c r="H104" s="38">
        <v>92.0</v>
      </c>
      <c r="I104" s="116">
        <v>0.5867373998797978</v>
      </c>
      <c r="J104" s="40">
        <v>0.9262766764916484</v>
      </c>
      <c r="K104" s="41">
        <v>0.7071793822123724</v>
      </c>
      <c r="L104" s="42">
        <f t="shared" si="25"/>
        <v>0</v>
      </c>
      <c r="M104" s="43">
        <f t="shared" si="26"/>
        <v>30000</v>
      </c>
      <c r="N104" s="43">
        <f t="shared" si="27"/>
        <v>0</v>
      </c>
      <c r="O104" s="44">
        <f t="shared" si="5"/>
        <v>30000</v>
      </c>
      <c r="P104" s="42">
        <f t="shared" si="6"/>
        <v>0</v>
      </c>
      <c r="Q104" s="43">
        <f t="shared" si="7"/>
        <v>3379</v>
      </c>
      <c r="R104" s="43">
        <f t="shared" si="8"/>
        <v>0</v>
      </c>
      <c r="S104" s="44">
        <f t="shared" si="9"/>
        <v>3379</v>
      </c>
      <c r="T104" s="45" t="str">
        <f t="shared" ref="T104:V104" si="384">IF(L104=0,"",P104/L104)</f>
        <v/>
      </c>
      <c r="U104" s="46">
        <f t="shared" si="384"/>
        <v>0.1126333333</v>
      </c>
      <c r="V104" s="46" t="str">
        <f t="shared" si="384"/>
        <v/>
      </c>
      <c r="W104" s="47">
        <f t="shared" si="11"/>
        <v>0.1126333333</v>
      </c>
      <c r="X104" s="42">
        <f t="shared" ref="X104:Z104" si="385">SUM(L$13:L104)</f>
        <v>940000</v>
      </c>
      <c r="Y104" s="43">
        <f t="shared" si="385"/>
        <v>790000</v>
      </c>
      <c r="Z104" s="43">
        <f t="shared" si="385"/>
        <v>1030000</v>
      </c>
      <c r="AA104" s="44">
        <f t="shared" si="13"/>
        <v>2760000</v>
      </c>
      <c r="AB104" s="42">
        <f t="shared" ref="AB104:AD104" si="386">SUM(P$13:P104)</f>
        <v>82808</v>
      </c>
      <c r="AC104" s="43">
        <f t="shared" si="386"/>
        <v>87126</v>
      </c>
      <c r="AD104" s="43">
        <f t="shared" si="386"/>
        <v>103129</v>
      </c>
      <c r="AE104" s="44">
        <f t="shared" si="15"/>
        <v>273063</v>
      </c>
      <c r="AF104" s="46">
        <f t="shared" ref="AF104:AH104" si="387">IF(X104=0,"",AB104/X104)</f>
        <v>0.08809361702</v>
      </c>
      <c r="AG104" s="46">
        <f t="shared" si="387"/>
        <v>0.1102860759</v>
      </c>
      <c r="AH104" s="46">
        <f t="shared" si="387"/>
        <v>0.1001252427</v>
      </c>
      <c r="AI104" s="47">
        <f t="shared" si="17"/>
        <v>0.09893586957</v>
      </c>
    </row>
    <row r="105" ht="14.25" customHeight="1">
      <c r="A105" s="38">
        <f t="shared" si="18"/>
        <v>0.3182551993</v>
      </c>
      <c r="B105" s="9">
        <f t="shared" si="19"/>
        <v>0.3477985422</v>
      </c>
      <c r="C105" s="102">
        <f t="shared" si="20"/>
        <v>0.3339462585</v>
      </c>
      <c r="D105" s="9">
        <f t="shared" si="21"/>
        <v>0.3182551993</v>
      </c>
      <c r="E105" s="9">
        <f t="shared" si="22"/>
        <v>0.6660537415</v>
      </c>
      <c r="F105" s="102">
        <f t="shared" si="23"/>
        <v>1</v>
      </c>
      <c r="G105" s="9" t="str">
        <f t="shared" si="24"/>
        <v>C</v>
      </c>
      <c r="H105" s="38">
        <v>93.0</v>
      </c>
      <c r="I105" s="116">
        <v>0.9089122897301941</v>
      </c>
      <c r="J105" s="40">
        <v>0.11383310303295957</v>
      </c>
      <c r="K105" s="41">
        <v>0.5805723401547492</v>
      </c>
      <c r="L105" s="42">
        <f t="shared" si="25"/>
        <v>0</v>
      </c>
      <c r="M105" s="43">
        <f t="shared" si="26"/>
        <v>0</v>
      </c>
      <c r="N105" s="43">
        <f t="shared" si="27"/>
        <v>30000</v>
      </c>
      <c r="O105" s="44">
        <f t="shared" si="5"/>
        <v>30000</v>
      </c>
      <c r="P105" s="42">
        <f t="shared" si="6"/>
        <v>0</v>
      </c>
      <c r="Q105" s="43">
        <f t="shared" si="7"/>
        <v>0</v>
      </c>
      <c r="R105" s="43">
        <f t="shared" si="8"/>
        <v>3010</v>
      </c>
      <c r="S105" s="44">
        <f t="shared" si="9"/>
        <v>3010</v>
      </c>
      <c r="T105" s="45" t="str">
        <f t="shared" ref="T105:V105" si="388">IF(L105=0,"",P105/L105)</f>
        <v/>
      </c>
      <c r="U105" s="46" t="str">
        <f t="shared" si="388"/>
        <v/>
      </c>
      <c r="V105" s="46">
        <f t="shared" si="388"/>
        <v>0.1003333333</v>
      </c>
      <c r="W105" s="47">
        <f t="shared" si="11"/>
        <v>0.1003333333</v>
      </c>
      <c r="X105" s="42">
        <f t="shared" ref="X105:Z105" si="389">SUM(L$13:L105)</f>
        <v>940000</v>
      </c>
      <c r="Y105" s="43">
        <f t="shared" si="389"/>
        <v>790000</v>
      </c>
      <c r="Z105" s="43">
        <f t="shared" si="389"/>
        <v>1060000</v>
      </c>
      <c r="AA105" s="44">
        <f t="shared" si="13"/>
        <v>2790000</v>
      </c>
      <c r="AB105" s="42">
        <f t="shared" ref="AB105:AD105" si="390">SUM(P$13:P105)</f>
        <v>82808</v>
      </c>
      <c r="AC105" s="43">
        <f t="shared" si="390"/>
        <v>87126</v>
      </c>
      <c r="AD105" s="43">
        <f t="shared" si="390"/>
        <v>106139</v>
      </c>
      <c r="AE105" s="44">
        <f t="shared" si="15"/>
        <v>276073</v>
      </c>
      <c r="AF105" s="46">
        <f t="shared" ref="AF105:AH105" si="391">IF(X105=0,"",AB105/X105)</f>
        <v>0.08809361702</v>
      </c>
      <c r="AG105" s="46">
        <f t="shared" si="391"/>
        <v>0.1102860759</v>
      </c>
      <c r="AH105" s="46">
        <f t="shared" si="391"/>
        <v>0.1001311321</v>
      </c>
      <c r="AI105" s="47">
        <f t="shared" si="17"/>
        <v>0.09895089606</v>
      </c>
    </row>
    <row r="106" ht="14.25" customHeight="1">
      <c r="A106" s="38">
        <f t="shared" si="18"/>
        <v>0.3182526956</v>
      </c>
      <c r="B106" s="9">
        <f t="shared" si="19"/>
        <v>0.347795806</v>
      </c>
      <c r="C106" s="102">
        <f t="shared" si="20"/>
        <v>0.3339514983</v>
      </c>
      <c r="D106" s="9">
        <f t="shared" si="21"/>
        <v>0.3182526956</v>
      </c>
      <c r="E106" s="9">
        <f t="shared" si="22"/>
        <v>0.6660485017</v>
      </c>
      <c r="F106" s="102">
        <f t="shared" si="23"/>
        <v>1</v>
      </c>
      <c r="G106" s="9" t="str">
        <f t="shared" si="24"/>
        <v>B</v>
      </c>
      <c r="H106" s="38">
        <v>94.0</v>
      </c>
      <c r="I106" s="116">
        <v>0.4038675260830822</v>
      </c>
      <c r="J106" s="40">
        <v>0.37599147345760264</v>
      </c>
      <c r="K106" s="41">
        <v>0.5421154094497416</v>
      </c>
      <c r="L106" s="42">
        <f t="shared" si="25"/>
        <v>0</v>
      </c>
      <c r="M106" s="43">
        <f t="shared" si="26"/>
        <v>30000</v>
      </c>
      <c r="N106" s="43">
        <f t="shared" si="27"/>
        <v>0</v>
      </c>
      <c r="O106" s="44">
        <f t="shared" si="5"/>
        <v>30000</v>
      </c>
      <c r="P106" s="42">
        <f t="shared" si="6"/>
        <v>0</v>
      </c>
      <c r="Q106" s="43">
        <f t="shared" si="7"/>
        <v>3283</v>
      </c>
      <c r="R106" s="43">
        <f t="shared" si="8"/>
        <v>0</v>
      </c>
      <c r="S106" s="44">
        <f t="shared" si="9"/>
        <v>3283</v>
      </c>
      <c r="T106" s="45" t="str">
        <f t="shared" ref="T106:V106" si="392">IF(L106=0,"",P106/L106)</f>
        <v/>
      </c>
      <c r="U106" s="46">
        <f t="shared" si="392"/>
        <v>0.1094333333</v>
      </c>
      <c r="V106" s="46" t="str">
        <f t="shared" si="392"/>
        <v/>
      </c>
      <c r="W106" s="47">
        <f t="shared" si="11"/>
        <v>0.1094333333</v>
      </c>
      <c r="X106" s="42">
        <f t="shared" ref="X106:Z106" si="393">SUM(L$13:L106)</f>
        <v>940000</v>
      </c>
      <c r="Y106" s="43">
        <f t="shared" si="393"/>
        <v>820000</v>
      </c>
      <c r="Z106" s="43">
        <f t="shared" si="393"/>
        <v>1060000</v>
      </c>
      <c r="AA106" s="44">
        <f t="shared" si="13"/>
        <v>2820000</v>
      </c>
      <c r="AB106" s="42">
        <f t="shared" ref="AB106:AD106" si="394">SUM(P$13:P106)</f>
        <v>82808</v>
      </c>
      <c r="AC106" s="43">
        <f t="shared" si="394"/>
        <v>90409</v>
      </c>
      <c r="AD106" s="43">
        <f t="shared" si="394"/>
        <v>106139</v>
      </c>
      <c r="AE106" s="44">
        <f t="shared" si="15"/>
        <v>279356</v>
      </c>
      <c r="AF106" s="46">
        <f t="shared" ref="AF106:AH106" si="395">IF(X106=0,"",AB106/X106)</f>
        <v>0.08809361702</v>
      </c>
      <c r="AG106" s="46">
        <f t="shared" si="395"/>
        <v>0.110254878</v>
      </c>
      <c r="AH106" s="46">
        <f t="shared" si="395"/>
        <v>0.1001311321</v>
      </c>
      <c r="AI106" s="47">
        <f t="shared" si="17"/>
        <v>0.09906241135</v>
      </c>
    </row>
    <row r="107" ht="14.25" customHeight="1">
      <c r="A107" s="38">
        <f t="shared" si="18"/>
        <v>0.3182665082</v>
      </c>
      <c r="B107" s="9">
        <f t="shared" si="19"/>
        <v>0.3477674996</v>
      </c>
      <c r="C107" s="102">
        <f t="shared" si="20"/>
        <v>0.3339659922</v>
      </c>
      <c r="D107" s="9">
        <f t="shared" si="21"/>
        <v>0.3182665082</v>
      </c>
      <c r="E107" s="9">
        <f t="shared" si="22"/>
        <v>0.6660340078</v>
      </c>
      <c r="F107" s="102">
        <f t="shared" si="23"/>
        <v>1</v>
      </c>
      <c r="G107" s="9" t="str">
        <f t="shared" si="24"/>
        <v>C</v>
      </c>
      <c r="H107" s="38">
        <v>95.0</v>
      </c>
      <c r="I107" s="116">
        <v>0.9999454944102402</v>
      </c>
      <c r="J107" s="40">
        <v>0.46122937684378496</v>
      </c>
      <c r="K107" s="41">
        <v>0.34434699734304997</v>
      </c>
      <c r="L107" s="42">
        <f t="shared" si="25"/>
        <v>0</v>
      </c>
      <c r="M107" s="43">
        <f t="shared" si="26"/>
        <v>0</v>
      </c>
      <c r="N107" s="43">
        <f t="shared" si="27"/>
        <v>30000</v>
      </c>
      <c r="O107" s="44">
        <f t="shared" si="5"/>
        <v>30000</v>
      </c>
      <c r="P107" s="42">
        <f t="shared" si="6"/>
        <v>0</v>
      </c>
      <c r="Q107" s="43">
        <f t="shared" si="7"/>
        <v>0</v>
      </c>
      <c r="R107" s="43">
        <f t="shared" si="8"/>
        <v>2979</v>
      </c>
      <c r="S107" s="44">
        <f t="shared" si="9"/>
        <v>2979</v>
      </c>
      <c r="T107" s="45" t="str">
        <f t="shared" ref="T107:V107" si="396">IF(L107=0,"",P107/L107)</f>
        <v/>
      </c>
      <c r="U107" s="46" t="str">
        <f t="shared" si="396"/>
        <v/>
      </c>
      <c r="V107" s="46">
        <f t="shared" si="396"/>
        <v>0.0993</v>
      </c>
      <c r="W107" s="47">
        <f t="shared" si="11"/>
        <v>0.0993</v>
      </c>
      <c r="X107" s="42">
        <f t="shared" ref="X107:Z107" si="397">SUM(L$13:L107)</f>
        <v>940000</v>
      </c>
      <c r="Y107" s="43">
        <f t="shared" si="397"/>
        <v>820000</v>
      </c>
      <c r="Z107" s="43">
        <f t="shared" si="397"/>
        <v>1090000</v>
      </c>
      <c r="AA107" s="44">
        <f t="shared" si="13"/>
        <v>2850000</v>
      </c>
      <c r="AB107" s="42">
        <f t="shared" ref="AB107:AD107" si="398">SUM(P$13:P107)</f>
        <v>82808</v>
      </c>
      <c r="AC107" s="43">
        <f t="shared" si="398"/>
        <v>90409</v>
      </c>
      <c r="AD107" s="43">
        <f t="shared" si="398"/>
        <v>109118</v>
      </c>
      <c r="AE107" s="44">
        <f t="shared" si="15"/>
        <v>282335</v>
      </c>
      <c r="AF107" s="46">
        <f t="shared" ref="AF107:AH107" si="399">IF(X107=0,"",AB107/X107)</f>
        <v>0.08809361702</v>
      </c>
      <c r="AG107" s="46">
        <f t="shared" si="399"/>
        <v>0.110254878</v>
      </c>
      <c r="AH107" s="46">
        <f t="shared" si="399"/>
        <v>0.1001082569</v>
      </c>
      <c r="AI107" s="47">
        <f t="shared" si="17"/>
        <v>0.09906491228</v>
      </c>
    </row>
    <row r="108" ht="14.25" customHeight="1">
      <c r="A108" s="38">
        <f t="shared" si="18"/>
        <v>0.3182762337</v>
      </c>
      <c r="B108" s="9">
        <f t="shared" si="19"/>
        <v>0.3477781266</v>
      </c>
      <c r="C108" s="102">
        <f t="shared" si="20"/>
        <v>0.3339456397</v>
      </c>
      <c r="D108" s="9">
        <f t="shared" si="21"/>
        <v>0.3182762337</v>
      </c>
      <c r="E108" s="9">
        <f t="shared" si="22"/>
        <v>0.6660543603</v>
      </c>
      <c r="F108" s="102">
        <f t="shared" si="23"/>
        <v>1</v>
      </c>
      <c r="G108" s="9" t="str">
        <f t="shared" si="24"/>
        <v>A</v>
      </c>
      <c r="H108" s="38">
        <v>96.0</v>
      </c>
      <c r="I108" s="116">
        <v>0.01540699729919115</v>
      </c>
      <c r="J108" s="40">
        <v>0.8118659273458014</v>
      </c>
      <c r="K108" s="41">
        <v>0.7172780764125252</v>
      </c>
      <c r="L108" s="42">
        <f t="shared" si="25"/>
        <v>30000</v>
      </c>
      <c r="M108" s="43">
        <f t="shared" si="26"/>
        <v>0</v>
      </c>
      <c r="N108" s="43">
        <f t="shared" si="27"/>
        <v>0</v>
      </c>
      <c r="O108" s="44">
        <f t="shared" si="5"/>
        <v>30000</v>
      </c>
      <c r="P108" s="42">
        <f t="shared" si="6"/>
        <v>2593</v>
      </c>
      <c r="Q108" s="43">
        <f t="shared" si="7"/>
        <v>0</v>
      </c>
      <c r="R108" s="43">
        <f t="shared" si="8"/>
        <v>0</v>
      </c>
      <c r="S108" s="44">
        <f t="shared" si="9"/>
        <v>2593</v>
      </c>
      <c r="T108" s="45">
        <f t="shared" ref="T108:V108" si="400">IF(L108=0,"",P108/L108)</f>
        <v>0.08643333333</v>
      </c>
      <c r="U108" s="46" t="str">
        <f t="shared" si="400"/>
        <v/>
      </c>
      <c r="V108" s="46" t="str">
        <f t="shared" si="400"/>
        <v/>
      </c>
      <c r="W108" s="47">
        <f t="shared" si="11"/>
        <v>0.08643333333</v>
      </c>
      <c r="X108" s="42">
        <f t="shared" ref="X108:Z108" si="401">SUM(L$13:L108)</f>
        <v>970000</v>
      </c>
      <c r="Y108" s="43">
        <f t="shared" si="401"/>
        <v>820000</v>
      </c>
      <c r="Z108" s="43">
        <f t="shared" si="401"/>
        <v>1090000</v>
      </c>
      <c r="AA108" s="44">
        <f t="shared" si="13"/>
        <v>2880000</v>
      </c>
      <c r="AB108" s="42">
        <f t="shared" ref="AB108:AD108" si="402">SUM(P$13:P108)</f>
        <v>85401</v>
      </c>
      <c r="AC108" s="43">
        <f t="shared" si="402"/>
        <v>90409</v>
      </c>
      <c r="AD108" s="43">
        <f t="shared" si="402"/>
        <v>109118</v>
      </c>
      <c r="AE108" s="44">
        <f t="shared" si="15"/>
        <v>284928</v>
      </c>
      <c r="AF108" s="46">
        <f t="shared" ref="AF108:AH108" si="403">IF(X108=0,"",AB108/X108)</f>
        <v>0.08804226804</v>
      </c>
      <c r="AG108" s="46">
        <f t="shared" si="403"/>
        <v>0.110254878</v>
      </c>
      <c r="AH108" s="46">
        <f t="shared" si="403"/>
        <v>0.1001082569</v>
      </c>
      <c r="AI108" s="47">
        <f t="shared" si="17"/>
        <v>0.09893333333</v>
      </c>
    </row>
    <row r="109" ht="14.25" customHeight="1">
      <c r="A109" s="38">
        <f t="shared" si="18"/>
        <v>0.3182316692</v>
      </c>
      <c r="B109" s="9">
        <f t="shared" si="19"/>
        <v>0.3478008609</v>
      </c>
      <c r="C109" s="102">
        <f t="shared" si="20"/>
        <v>0.3339674698</v>
      </c>
      <c r="D109" s="9">
        <f t="shared" si="21"/>
        <v>0.3182316692</v>
      </c>
      <c r="E109" s="9">
        <f t="shared" si="22"/>
        <v>0.6660325302</v>
      </c>
      <c r="F109" s="102">
        <f t="shared" si="23"/>
        <v>1</v>
      </c>
      <c r="G109" s="9" t="str">
        <f t="shared" si="24"/>
        <v>B</v>
      </c>
      <c r="H109" s="38">
        <v>97.0</v>
      </c>
      <c r="I109" s="116">
        <v>0.44863320658864525</v>
      </c>
      <c r="J109" s="40">
        <v>0.7269412893488993</v>
      </c>
      <c r="K109" s="41">
        <v>0.8031274720846726</v>
      </c>
      <c r="L109" s="42">
        <f t="shared" si="25"/>
        <v>0</v>
      </c>
      <c r="M109" s="43">
        <f t="shared" si="26"/>
        <v>30000</v>
      </c>
      <c r="N109" s="43">
        <f t="shared" si="27"/>
        <v>0</v>
      </c>
      <c r="O109" s="44">
        <f t="shared" si="5"/>
        <v>30000</v>
      </c>
      <c r="P109" s="42">
        <f t="shared" si="6"/>
        <v>0</v>
      </c>
      <c r="Q109" s="43">
        <f t="shared" si="7"/>
        <v>3333</v>
      </c>
      <c r="R109" s="43">
        <f t="shared" si="8"/>
        <v>0</v>
      </c>
      <c r="S109" s="44">
        <f t="shared" si="9"/>
        <v>3333</v>
      </c>
      <c r="T109" s="45" t="str">
        <f t="shared" ref="T109:V109" si="404">IF(L109=0,"",P109/L109)</f>
        <v/>
      </c>
      <c r="U109" s="46">
        <f t="shared" si="404"/>
        <v>0.1111</v>
      </c>
      <c r="V109" s="46" t="str">
        <f t="shared" si="404"/>
        <v/>
      </c>
      <c r="W109" s="47">
        <f t="shared" si="11"/>
        <v>0.1111</v>
      </c>
      <c r="X109" s="42">
        <f t="shared" ref="X109:Z109" si="405">SUM(L$13:L109)</f>
        <v>970000</v>
      </c>
      <c r="Y109" s="43">
        <f t="shared" si="405"/>
        <v>850000</v>
      </c>
      <c r="Z109" s="43">
        <f t="shared" si="405"/>
        <v>1090000</v>
      </c>
      <c r="AA109" s="44">
        <f t="shared" si="13"/>
        <v>2910000</v>
      </c>
      <c r="AB109" s="42">
        <f t="shared" ref="AB109:AD109" si="406">SUM(P$13:P109)</f>
        <v>85401</v>
      </c>
      <c r="AC109" s="43">
        <f t="shared" si="406"/>
        <v>93742</v>
      </c>
      <c r="AD109" s="43">
        <f t="shared" si="406"/>
        <v>109118</v>
      </c>
      <c r="AE109" s="44">
        <f t="shared" si="15"/>
        <v>288261</v>
      </c>
      <c r="AF109" s="46">
        <f t="shared" ref="AF109:AH109" si="407">IF(X109=0,"",AB109/X109)</f>
        <v>0.08804226804</v>
      </c>
      <c r="AG109" s="46">
        <f t="shared" si="407"/>
        <v>0.1102847059</v>
      </c>
      <c r="AH109" s="46">
        <f t="shared" si="407"/>
        <v>0.1001082569</v>
      </c>
      <c r="AI109" s="47">
        <f t="shared" si="17"/>
        <v>0.09905876289</v>
      </c>
    </row>
    <row r="110" ht="14.25" customHeight="1">
      <c r="A110" s="38">
        <f t="shared" si="18"/>
        <v>0.3182184635</v>
      </c>
      <c r="B110" s="9">
        <f t="shared" si="19"/>
        <v>0.3478279254</v>
      </c>
      <c r="C110" s="102">
        <f t="shared" si="20"/>
        <v>0.3339536111</v>
      </c>
      <c r="D110" s="9">
        <f t="shared" si="21"/>
        <v>0.3182184635</v>
      </c>
      <c r="E110" s="9">
        <f t="shared" si="22"/>
        <v>0.6660463889</v>
      </c>
      <c r="F110" s="102">
        <f t="shared" si="23"/>
        <v>1</v>
      </c>
      <c r="G110" s="9" t="str">
        <f t="shared" si="24"/>
        <v>B</v>
      </c>
      <c r="H110" s="38">
        <v>98.0</v>
      </c>
      <c r="I110" s="116">
        <v>0.3639248785843745</v>
      </c>
      <c r="J110" s="40">
        <v>0.021605342652735837</v>
      </c>
      <c r="K110" s="41">
        <v>0.042592682877134025</v>
      </c>
      <c r="L110" s="42">
        <f t="shared" si="25"/>
        <v>0</v>
      </c>
      <c r="M110" s="43">
        <f t="shared" si="26"/>
        <v>30000</v>
      </c>
      <c r="N110" s="43">
        <f t="shared" si="27"/>
        <v>0</v>
      </c>
      <c r="O110" s="44">
        <f t="shared" si="5"/>
        <v>30000</v>
      </c>
      <c r="P110" s="42">
        <f t="shared" si="6"/>
        <v>0</v>
      </c>
      <c r="Q110" s="43">
        <f t="shared" si="7"/>
        <v>3191</v>
      </c>
      <c r="R110" s="43">
        <f t="shared" si="8"/>
        <v>0</v>
      </c>
      <c r="S110" s="44">
        <f t="shared" si="9"/>
        <v>3191</v>
      </c>
      <c r="T110" s="45" t="str">
        <f t="shared" ref="T110:V110" si="408">IF(L110=0,"",P110/L110)</f>
        <v/>
      </c>
      <c r="U110" s="46">
        <f t="shared" si="408"/>
        <v>0.1063666667</v>
      </c>
      <c r="V110" s="46" t="str">
        <f t="shared" si="408"/>
        <v/>
      </c>
      <c r="W110" s="47">
        <f t="shared" si="11"/>
        <v>0.1063666667</v>
      </c>
      <c r="X110" s="42">
        <f t="shared" ref="X110:Z110" si="409">SUM(L$13:L110)</f>
        <v>970000</v>
      </c>
      <c r="Y110" s="43">
        <f t="shared" si="409"/>
        <v>880000</v>
      </c>
      <c r="Z110" s="43">
        <f t="shared" si="409"/>
        <v>1090000</v>
      </c>
      <c r="AA110" s="44">
        <f t="shared" si="13"/>
        <v>2940000</v>
      </c>
      <c r="AB110" s="42">
        <f t="shared" ref="AB110:AD110" si="410">SUM(P$13:P110)</f>
        <v>85401</v>
      </c>
      <c r="AC110" s="43">
        <f t="shared" si="410"/>
        <v>96933</v>
      </c>
      <c r="AD110" s="43">
        <f t="shared" si="410"/>
        <v>109118</v>
      </c>
      <c r="AE110" s="44">
        <f t="shared" si="15"/>
        <v>291452</v>
      </c>
      <c r="AF110" s="46">
        <f t="shared" ref="AF110:AH110" si="411">IF(X110=0,"",AB110/X110)</f>
        <v>0.08804226804</v>
      </c>
      <c r="AG110" s="46">
        <f t="shared" si="411"/>
        <v>0.1101511364</v>
      </c>
      <c r="AH110" s="46">
        <f t="shared" si="411"/>
        <v>0.1001082569</v>
      </c>
      <c r="AI110" s="47">
        <f t="shared" si="17"/>
        <v>0.09913333333</v>
      </c>
    </row>
    <row r="111" ht="14.25" customHeight="1">
      <c r="A111" s="38">
        <f t="shared" si="18"/>
        <v>0.3182775954</v>
      </c>
      <c r="B111" s="9">
        <f t="shared" si="19"/>
        <v>0.3477067377</v>
      </c>
      <c r="C111" s="102">
        <f t="shared" si="20"/>
        <v>0.3340156669</v>
      </c>
      <c r="D111" s="9">
        <f t="shared" si="21"/>
        <v>0.3182775954</v>
      </c>
      <c r="E111" s="9">
        <f t="shared" si="22"/>
        <v>0.6659843331</v>
      </c>
      <c r="F111" s="102">
        <f t="shared" si="23"/>
        <v>1</v>
      </c>
      <c r="G111" s="9" t="str">
        <f t="shared" si="24"/>
        <v>A</v>
      </c>
      <c r="H111" s="38">
        <v>99.0</v>
      </c>
      <c r="I111" s="116">
        <v>0.259076022288833</v>
      </c>
      <c r="J111" s="40">
        <v>0.8775147900035113</v>
      </c>
      <c r="K111" s="41">
        <v>0.6279368569442003</v>
      </c>
      <c r="L111" s="42">
        <f t="shared" si="25"/>
        <v>30000</v>
      </c>
      <c r="M111" s="43">
        <f t="shared" si="26"/>
        <v>0</v>
      </c>
      <c r="N111" s="43">
        <f t="shared" si="27"/>
        <v>0</v>
      </c>
      <c r="O111" s="44">
        <f t="shared" si="5"/>
        <v>30000</v>
      </c>
      <c r="P111" s="42">
        <f t="shared" si="6"/>
        <v>2668</v>
      </c>
      <c r="Q111" s="43">
        <f t="shared" si="7"/>
        <v>0</v>
      </c>
      <c r="R111" s="43">
        <f t="shared" si="8"/>
        <v>0</v>
      </c>
      <c r="S111" s="44">
        <f t="shared" si="9"/>
        <v>2668</v>
      </c>
      <c r="T111" s="45">
        <f t="shared" ref="T111:V111" si="412">IF(L111=0,"",P111/L111)</f>
        <v>0.08893333333</v>
      </c>
      <c r="U111" s="46" t="str">
        <f t="shared" si="412"/>
        <v/>
      </c>
      <c r="V111" s="46" t="str">
        <f t="shared" si="412"/>
        <v/>
      </c>
      <c r="W111" s="47">
        <f t="shared" si="11"/>
        <v>0.08893333333</v>
      </c>
      <c r="X111" s="42">
        <f t="shared" ref="X111:Z111" si="413">SUM(L$13:L111)</f>
        <v>1000000</v>
      </c>
      <c r="Y111" s="43">
        <f t="shared" si="413"/>
        <v>880000</v>
      </c>
      <c r="Z111" s="43">
        <f t="shared" si="413"/>
        <v>1090000</v>
      </c>
      <c r="AA111" s="44">
        <f t="shared" si="13"/>
        <v>2970000</v>
      </c>
      <c r="AB111" s="42">
        <f t="shared" ref="AB111:AD111" si="414">SUM(P$13:P111)</f>
        <v>88069</v>
      </c>
      <c r="AC111" s="43">
        <f t="shared" si="414"/>
        <v>96933</v>
      </c>
      <c r="AD111" s="43">
        <f t="shared" si="414"/>
        <v>109118</v>
      </c>
      <c r="AE111" s="44">
        <f t="shared" si="15"/>
        <v>294120</v>
      </c>
      <c r="AF111" s="46">
        <f t="shared" ref="AF111:AH111" si="415">IF(X111=0,"",AB111/X111)</f>
        <v>0.088069</v>
      </c>
      <c r="AG111" s="46">
        <f t="shared" si="415"/>
        <v>0.1101511364</v>
      </c>
      <c r="AH111" s="46">
        <f t="shared" si="415"/>
        <v>0.1001082569</v>
      </c>
      <c r="AI111" s="47">
        <f t="shared" si="17"/>
        <v>0.09903030303</v>
      </c>
    </row>
    <row r="112" ht="14.25" customHeight="1">
      <c r="A112" s="48">
        <f t="shared" si="18"/>
        <v>0.3183007967</v>
      </c>
      <c r="B112" s="105">
        <f t="shared" si="19"/>
        <v>0.3476949041</v>
      </c>
      <c r="C112" s="104">
        <f t="shared" si="20"/>
        <v>0.3340042992</v>
      </c>
      <c r="D112" s="105">
        <f t="shared" si="21"/>
        <v>0.3183007967</v>
      </c>
      <c r="E112" s="105">
        <f t="shared" si="22"/>
        <v>0.6659957008</v>
      </c>
      <c r="F112" s="104">
        <f t="shared" si="23"/>
        <v>1</v>
      </c>
      <c r="G112" s="105" t="str">
        <f t="shared" si="24"/>
        <v>C</v>
      </c>
      <c r="H112" s="48">
        <v>100.0</v>
      </c>
      <c r="I112" s="117">
        <v>0.7953174061759334</v>
      </c>
      <c r="J112" s="50">
        <v>0.5381926733624928</v>
      </c>
      <c r="K112" s="51">
        <v>0.45843732587333197</v>
      </c>
      <c r="L112" s="52">
        <f t="shared" si="25"/>
        <v>0</v>
      </c>
      <c r="M112" s="53">
        <f t="shared" si="26"/>
        <v>0</v>
      </c>
      <c r="N112" s="53">
        <f t="shared" si="27"/>
        <v>30000</v>
      </c>
      <c r="O112" s="54">
        <f t="shared" si="5"/>
        <v>30000</v>
      </c>
      <c r="P112" s="52">
        <f t="shared" si="6"/>
        <v>0</v>
      </c>
      <c r="Q112" s="53">
        <f t="shared" si="7"/>
        <v>0</v>
      </c>
      <c r="R112" s="53">
        <f t="shared" si="8"/>
        <v>2994</v>
      </c>
      <c r="S112" s="54">
        <f t="shared" si="9"/>
        <v>2994</v>
      </c>
      <c r="T112" s="55" t="str">
        <f t="shared" ref="T112:V112" si="416">IF(L112=0,"",P112/L112)</f>
        <v/>
      </c>
      <c r="U112" s="56" t="str">
        <f t="shared" si="416"/>
        <v/>
      </c>
      <c r="V112" s="56">
        <f t="shared" si="416"/>
        <v>0.0998</v>
      </c>
      <c r="W112" s="57">
        <f t="shared" si="11"/>
        <v>0.0998</v>
      </c>
      <c r="X112" s="52">
        <f t="shared" ref="X112:Z112" si="417">SUM(L$13:L112)</f>
        <v>1000000</v>
      </c>
      <c r="Y112" s="53">
        <f t="shared" si="417"/>
        <v>880000</v>
      </c>
      <c r="Z112" s="53">
        <f t="shared" si="417"/>
        <v>1120000</v>
      </c>
      <c r="AA112" s="54">
        <f t="shared" si="13"/>
        <v>3000000</v>
      </c>
      <c r="AB112" s="52">
        <f t="shared" ref="AB112:AD112" si="418">SUM(P$13:P112)</f>
        <v>88069</v>
      </c>
      <c r="AC112" s="53">
        <f t="shared" si="418"/>
        <v>96933</v>
      </c>
      <c r="AD112" s="53">
        <f t="shared" si="418"/>
        <v>112112</v>
      </c>
      <c r="AE112" s="54">
        <f t="shared" si="15"/>
        <v>297114</v>
      </c>
      <c r="AF112" s="56">
        <f t="shared" ref="AF112:AH112" si="419">IF(X112=0,"",AB112/X112)</f>
        <v>0.088069</v>
      </c>
      <c r="AG112" s="56">
        <f t="shared" si="419"/>
        <v>0.1101511364</v>
      </c>
      <c r="AH112" s="56">
        <f t="shared" si="419"/>
        <v>0.1001</v>
      </c>
      <c r="AI112" s="57">
        <f t="shared" si="17"/>
        <v>0.099038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A1:D1"/>
    <mergeCell ref="H1:J1"/>
    <mergeCell ref="M1:N1"/>
    <mergeCell ref="A2:D5"/>
    <mergeCell ref="H2:I2"/>
    <mergeCell ref="H3:I3"/>
    <mergeCell ref="H4:H6"/>
    <mergeCell ref="AB11:AE11"/>
    <mergeCell ref="AF11:AI11"/>
    <mergeCell ref="A12:C12"/>
    <mergeCell ref="D12:F12"/>
    <mergeCell ref="C8:F8"/>
    <mergeCell ref="L10:W10"/>
    <mergeCell ref="X10:AI10"/>
    <mergeCell ref="I11:K11"/>
    <mergeCell ref="L11:O11"/>
    <mergeCell ref="P11:S11"/>
    <mergeCell ref="T11:W11"/>
    <mergeCell ref="X11:AA1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7.71"/>
    <col customWidth="1" min="3" max="3" width="23.71"/>
    <col customWidth="1" min="4" max="4" width="21.71"/>
    <col customWidth="1" min="5" max="5" width="10.86"/>
    <col customWidth="1" min="6" max="6" width="9.71"/>
    <col customWidth="1" min="7" max="8" width="10.29"/>
    <col customWidth="1" min="9" max="9" width="8.71"/>
    <col customWidth="1" min="10" max="10" width="11.86"/>
    <col customWidth="1" min="11" max="11" width="10.71"/>
    <col customWidth="1" min="12" max="12" width="9.71"/>
    <col customWidth="1" min="13" max="20" width="8.71"/>
    <col customWidth="1" min="21" max="24" width="9.71"/>
    <col customWidth="1" min="25" max="32" width="8.71"/>
  </cols>
  <sheetData>
    <row r="1" ht="14.25" customHeight="1">
      <c r="A1" s="90" t="s">
        <v>35</v>
      </c>
      <c r="D1" s="91"/>
      <c r="E1" s="1" t="s">
        <v>0</v>
      </c>
      <c r="F1" s="2"/>
      <c r="G1" s="3"/>
      <c r="J1" s="4" t="s">
        <v>1</v>
      </c>
      <c r="K1" s="3"/>
    </row>
    <row r="2" ht="14.25" customHeight="1">
      <c r="A2" s="92" t="s">
        <v>45</v>
      </c>
      <c r="B2" s="25"/>
      <c r="C2" s="26"/>
      <c r="D2" s="93"/>
      <c r="E2" s="5" t="s">
        <v>2</v>
      </c>
      <c r="F2" s="3"/>
      <c r="G2" s="6">
        <v>30000.0</v>
      </c>
      <c r="J2" s="7" t="s">
        <v>3</v>
      </c>
      <c r="K2" s="8">
        <f>SUM(U112:W112)</f>
        <v>3000000</v>
      </c>
      <c r="N2" s="9"/>
      <c r="O2" s="9"/>
      <c r="P2" s="9"/>
    </row>
    <row r="3" ht="14.25" customHeight="1">
      <c r="A3" s="64"/>
      <c r="C3" s="65"/>
      <c r="D3" s="93"/>
      <c r="E3" s="5" t="s">
        <v>4</v>
      </c>
      <c r="F3" s="3"/>
      <c r="G3" s="6">
        <v>3.0</v>
      </c>
      <c r="J3" s="7" t="s">
        <v>5</v>
      </c>
      <c r="K3" s="8">
        <f>SUM(Y112:AA112)</f>
        <v>326898</v>
      </c>
    </row>
    <row r="4" ht="14.25" customHeight="1">
      <c r="A4" s="67"/>
      <c r="B4" s="68"/>
      <c r="C4" s="69"/>
      <c r="D4" s="94"/>
      <c r="E4" s="10" t="s">
        <v>6</v>
      </c>
      <c r="F4" s="11" t="s">
        <v>7</v>
      </c>
      <c r="G4" s="12">
        <v>0.09</v>
      </c>
      <c r="J4" s="7" t="s">
        <v>8</v>
      </c>
      <c r="K4" s="13">
        <f>K3/K2</f>
        <v>0.108966</v>
      </c>
      <c r="N4" s="9"/>
      <c r="O4" s="9"/>
      <c r="P4" s="9"/>
    </row>
    <row r="5" ht="14.25" customHeight="1">
      <c r="A5" s="94"/>
      <c r="B5" s="94"/>
      <c r="C5" s="94"/>
      <c r="D5" s="94"/>
      <c r="E5" s="14"/>
      <c r="F5" s="6" t="s">
        <v>9</v>
      </c>
      <c r="G5" s="15">
        <v>0.11</v>
      </c>
    </row>
    <row r="6" ht="14.25" customHeight="1">
      <c r="A6" s="94"/>
      <c r="B6" s="94"/>
      <c r="C6" s="94"/>
      <c r="D6" s="94"/>
      <c r="E6" s="16"/>
      <c r="F6" s="17" t="s">
        <v>10</v>
      </c>
      <c r="G6" s="18">
        <v>0.1</v>
      </c>
    </row>
    <row r="7" ht="14.25" customHeight="1">
      <c r="A7" s="93"/>
      <c r="B7" s="93"/>
      <c r="C7" s="93"/>
      <c r="D7" s="93"/>
      <c r="E7" s="19" t="s">
        <v>11</v>
      </c>
      <c r="F7" s="20"/>
      <c r="G7" s="20"/>
    </row>
    <row r="8" ht="14.25" customHeight="1">
      <c r="A8" s="93"/>
      <c r="B8" s="93"/>
      <c r="C8" s="93"/>
      <c r="D8" s="93"/>
      <c r="E8" s="19" t="s">
        <v>12</v>
      </c>
      <c r="F8" s="20"/>
      <c r="G8" s="20"/>
    </row>
    <row r="9" ht="14.25" customHeight="1">
      <c r="A9" s="97"/>
      <c r="B9" s="97"/>
      <c r="C9" s="97"/>
      <c r="D9" s="97"/>
    </row>
    <row r="10" ht="14.25" customHeight="1">
      <c r="A10" s="9"/>
      <c r="B10" s="9"/>
      <c r="C10" s="9"/>
      <c r="D10" s="9"/>
      <c r="E10" s="9"/>
      <c r="H10" s="9"/>
      <c r="I10" s="21" t="s">
        <v>13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1" t="s">
        <v>14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3"/>
    </row>
    <row r="11" ht="14.25" customHeight="1">
      <c r="A11" s="9"/>
      <c r="B11" s="9"/>
      <c r="C11" s="9"/>
      <c r="D11" s="9"/>
      <c r="E11" s="9"/>
      <c r="F11" s="24" t="s">
        <v>15</v>
      </c>
      <c r="G11" s="25"/>
      <c r="H11" s="26"/>
      <c r="I11" s="21" t="s">
        <v>16</v>
      </c>
      <c r="J11" s="22"/>
      <c r="K11" s="22"/>
      <c r="L11" s="23"/>
      <c r="M11" s="21" t="s">
        <v>5</v>
      </c>
      <c r="N11" s="22"/>
      <c r="O11" s="22"/>
      <c r="P11" s="22"/>
      <c r="Q11" s="21" t="s">
        <v>17</v>
      </c>
      <c r="R11" s="22"/>
      <c r="S11" s="22"/>
      <c r="T11" s="23"/>
      <c r="U11" s="21" t="s">
        <v>16</v>
      </c>
      <c r="V11" s="22"/>
      <c r="W11" s="22"/>
      <c r="X11" s="23"/>
      <c r="Y11" s="21" t="s">
        <v>5</v>
      </c>
      <c r="Z11" s="22"/>
      <c r="AA11" s="22"/>
      <c r="AB11" s="22"/>
      <c r="AC11" s="21" t="s">
        <v>17</v>
      </c>
      <c r="AD11" s="22"/>
      <c r="AE11" s="22"/>
      <c r="AF11" s="23"/>
    </row>
    <row r="12" ht="14.25" customHeight="1">
      <c r="A12" s="107" t="s">
        <v>37</v>
      </c>
      <c r="B12" s="22"/>
      <c r="C12" s="23"/>
      <c r="D12" s="9"/>
      <c r="E12" s="21" t="s">
        <v>18</v>
      </c>
      <c r="F12" s="21" t="s">
        <v>7</v>
      </c>
      <c r="G12" s="27" t="s">
        <v>9</v>
      </c>
      <c r="H12" s="28" t="s">
        <v>10</v>
      </c>
      <c r="I12" s="21" t="s">
        <v>7</v>
      </c>
      <c r="J12" s="27" t="s">
        <v>9</v>
      </c>
      <c r="K12" s="27" t="s">
        <v>10</v>
      </c>
      <c r="L12" s="28" t="s">
        <v>19</v>
      </c>
      <c r="M12" s="21" t="s">
        <v>7</v>
      </c>
      <c r="N12" s="27" t="s">
        <v>9</v>
      </c>
      <c r="O12" s="27" t="s">
        <v>10</v>
      </c>
      <c r="P12" s="28" t="s">
        <v>19</v>
      </c>
      <c r="Q12" s="21" t="s">
        <v>7</v>
      </c>
      <c r="R12" s="27" t="s">
        <v>9</v>
      </c>
      <c r="S12" s="27" t="s">
        <v>10</v>
      </c>
      <c r="T12" s="28" t="s">
        <v>19</v>
      </c>
      <c r="U12" s="21" t="s">
        <v>7</v>
      </c>
      <c r="V12" s="27" t="s">
        <v>9</v>
      </c>
      <c r="W12" s="27" t="s">
        <v>10</v>
      </c>
      <c r="X12" s="28" t="s">
        <v>19</v>
      </c>
      <c r="Y12" s="21" t="s">
        <v>7</v>
      </c>
      <c r="Z12" s="27" t="s">
        <v>9</v>
      </c>
      <c r="AA12" s="27" t="s">
        <v>10</v>
      </c>
      <c r="AB12" s="28" t="s">
        <v>19</v>
      </c>
      <c r="AC12" s="27" t="s">
        <v>7</v>
      </c>
      <c r="AD12" s="27" t="s">
        <v>9</v>
      </c>
      <c r="AE12" s="27" t="s">
        <v>10</v>
      </c>
      <c r="AF12" s="28" t="s">
        <v>19</v>
      </c>
    </row>
    <row r="13" ht="14.25" customHeight="1">
      <c r="A13" s="118" t="s">
        <v>7</v>
      </c>
      <c r="B13" s="118" t="s">
        <v>9</v>
      </c>
      <c r="C13" s="118" t="s">
        <v>10</v>
      </c>
      <c r="D13" s="119" t="s">
        <v>38</v>
      </c>
      <c r="E13" s="24">
        <v>1.0</v>
      </c>
      <c r="F13" s="29">
        <v>0.7019803129346603</v>
      </c>
      <c r="G13" s="30">
        <v>0.7570540171529068</v>
      </c>
      <c r="H13" s="31">
        <v>0.5817869358502132</v>
      </c>
      <c r="I13" s="32">
        <f>$G$2/$G$3</f>
        <v>10000</v>
      </c>
      <c r="J13" s="33">
        <v>10000.0</v>
      </c>
      <c r="K13" s="33">
        <v>10000.0</v>
      </c>
      <c r="L13" s="34">
        <f t="shared" ref="L13:L112" si="6">SUM(I13:K13)</f>
        <v>30000</v>
      </c>
      <c r="M13" s="32">
        <f t="shared" ref="M13:M112" si="7">IFERROR(_xlfn.BINOM.INV(I13,$G$4,F13),0)</f>
        <v>915</v>
      </c>
      <c r="N13" s="33">
        <f t="shared" ref="N13:N112" si="8">IFERROR(_xlfn.BINOM.INV(J13,$G$5,G13),0)</f>
        <v>1122</v>
      </c>
      <c r="O13" s="33">
        <f t="shared" ref="O13:O112" si="9">IFERROR(_xlfn.BINOM.INV(K13,$G$6,H13),0)</f>
        <v>1006</v>
      </c>
      <c r="P13" s="34">
        <f t="shared" ref="P13:P112" si="10">SUM(M13:O13)</f>
        <v>3043</v>
      </c>
      <c r="Q13" s="35">
        <f t="shared" ref="Q13:S13" si="1">IF(I13=0,"",M13/I13)</f>
        <v>0.0915</v>
      </c>
      <c r="R13" s="36">
        <f t="shared" si="1"/>
        <v>0.1122</v>
      </c>
      <c r="S13" s="36">
        <f t="shared" si="1"/>
        <v>0.1006</v>
      </c>
      <c r="T13" s="37">
        <f t="shared" ref="T13:T112" si="12">P13/L13</f>
        <v>0.1014333333</v>
      </c>
      <c r="U13" s="32">
        <f t="shared" ref="U13:W13" si="2">SUM(I$13:I13)</f>
        <v>10000</v>
      </c>
      <c r="V13" s="33">
        <f t="shared" si="2"/>
        <v>10000</v>
      </c>
      <c r="W13" s="33">
        <f t="shared" si="2"/>
        <v>10000</v>
      </c>
      <c r="X13" s="34">
        <f t="shared" ref="X13:X112" si="14">SUM(U13:W13)</f>
        <v>30000</v>
      </c>
      <c r="Y13" s="32">
        <f t="shared" ref="Y13:AA13" si="3">SUM(M$13:M13)</f>
        <v>915</v>
      </c>
      <c r="Z13" s="33">
        <f t="shared" si="3"/>
        <v>1122</v>
      </c>
      <c r="AA13" s="33">
        <f t="shared" si="3"/>
        <v>1006</v>
      </c>
      <c r="AB13" s="34">
        <f t="shared" ref="AB13:AB112" si="16">SUM(Y13:AA13)</f>
        <v>3043</v>
      </c>
      <c r="AC13" s="36">
        <f t="shared" ref="AC13:AE13" si="4">IF(U13=0,"",Y13/U13)</f>
        <v>0.0915</v>
      </c>
      <c r="AD13" s="36">
        <f t="shared" si="4"/>
        <v>0.1122</v>
      </c>
      <c r="AE13" s="36">
        <f t="shared" si="4"/>
        <v>0.1006</v>
      </c>
      <c r="AF13" s="37">
        <f t="shared" ref="AF13:AF112" si="18">AB13/X13</f>
        <v>0.1014333333</v>
      </c>
    </row>
    <row r="14" ht="14.25" customHeight="1">
      <c r="A14" s="9">
        <f t="shared" ref="A14:C14" si="5">(AC13/1)+ SQRT(2*LN($X13)/U13)</f>
        <v>0.1369069437</v>
      </c>
      <c r="B14" s="9">
        <f t="shared" si="5"/>
        <v>0.1576069437</v>
      </c>
      <c r="C14" s="102">
        <f t="shared" si="5"/>
        <v>0.1460069437</v>
      </c>
      <c r="D14" s="9" t="str">
        <f t="shared" ref="D14:D112" si="20">IF(MAX(A14:C14) = A14, "A",IF(MAX(A14:C14) = B14, "B","C"))</f>
        <v>B</v>
      </c>
      <c r="E14" s="38">
        <v>2.0</v>
      </c>
      <c r="F14" s="39">
        <v>0.24700336545827017</v>
      </c>
      <c r="G14" s="40">
        <v>0.9130203135069771</v>
      </c>
      <c r="H14" s="41">
        <v>0.6162584125029098</v>
      </c>
      <c r="I14" s="42">
        <f t="shared" ref="I14:I112" si="21">IF($D14=$I$12, 30000, 0)</f>
        <v>0</v>
      </c>
      <c r="J14" s="43">
        <f t="shared" ref="J14:J112" si="22">IF($D14=$J$12, 30000, 0)</f>
        <v>30000</v>
      </c>
      <c r="K14" s="43">
        <f t="shared" ref="K14:K112" si="23">IF($D14=$K$12, 30000, 0)</f>
        <v>0</v>
      </c>
      <c r="L14" s="44">
        <f t="shared" si="6"/>
        <v>30000</v>
      </c>
      <c r="M14" s="42">
        <f t="shared" si="7"/>
        <v>0</v>
      </c>
      <c r="N14" s="43">
        <f t="shared" si="8"/>
        <v>3374</v>
      </c>
      <c r="O14" s="43">
        <f t="shared" si="9"/>
        <v>0</v>
      </c>
      <c r="P14" s="44">
        <f t="shared" si="10"/>
        <v>3374</v>
      </c>
      <c r="Q14" s="45" t="str">
        <f t="shared" ref="Q14:S14" si="11">IF(I14=0,"",M14/I14)</f>
        <v/>
      </c>
      <c r="R14" s="46">
        <f t="shared" si="11"/>
        <v>0.1124666667</v>
      </c>
      <c r="S14" s="46" t="str">
        <f t="shared" si="11"/>
        <v/>
      </c>
      <c r="T14" s="47">
        <f t="shared" si="12"/>
        <v>0.1124666667</v>
      </c>
      <c r="U14" s="42">
        <f t="shared" ref="U14:W14" si="13">SUM(I$13:I14)</f>
        <v>10000</v>
      </c>
      <c r="V14" s="43">
        <f t="shared" si="13"/>
        <v>40000</v>
      </c>
      <c r="W14" s="43">
        <f t="shared" si="13"/>
        <v>10000</v>
      </c>
      <c r="X14" s="44">
        <f t="shared" si="14"/>
        <v>60000</v>
      </c>
      <c r="Y14" s="42">
        <f t="shared" ref="Y14:AA14" si="15">SUM(M$13:M14)</f>
        <v>915</v>
      </c>
      <c r="Z14" s="43">
        <f t="shared" si="15"/>
        <v>4496</v>
      </c>
      <c r="AA14" s="43">
        <f t="shared" si="15"/>
        <v>1006</v>
      </c>
      <c r="AB14" s="44">
        <f t="shared" si="16"/>
        <v>6417</v>
      </c>
      <c r="AC14" s="46">
        <f t="shared" ref="AC14:AE14" si="17">IF(U14=0,"",Y14/U14)</f>
        <v>0.0915</v>
      </c>
      <c r="AD14" s="46">
        <f t="shared" si="17"/>
        <v>0.1124</v>
      </c>
      <c r="AE14" s="46">
        <f t="shared" si="17"/>
        <v>0.1006</v>
      </c>
      <c r="AF14" s="47">
        <f t="shared" si="18"/>
        <v>0.10695</v>
      </c>
    </row>
    <row r="15" ht="14.25" customHeight="1">
      <c r="A15" s="9">
        <f t="shared" ref="A15:C15" si="19">(AC14/1)+ SQRT(2*LN($X14)/U14)</f>
        <v>0.1384086343</v>
      </c>
      <c r="B15" s="9">
        <f t="shared" si="19"/>
        <v>0.1358543171</v>
      </c>
      <c r="C15" s="102">
        <f t="shared" si="19"/>
        <v>0.1475086343</v>
      </c>
      <c r="D15" s="9" t="str">
        <f t="shared" si="20"/>
        <v>C</v>
      </c>
      <c r="E15" s="38">
        <v>3.0</v>
      </c>
      <c r="F15" s="39">
        <v>0.7740378682709331</v>
      </c>
      <c r="G15" s="40">
        <v>0.8839582938075233</v>
      </c>
      <c r="H15" s="41">
        <v>0.9991347005274185</v>
      </c>
      <c r="I15" s="42">
        <f t="shared" si="21"/>
        <v>0</v>
      </c>
      <c r="J15" s="43">
        <f t="shared" si="22"/>
        <v>0</v>
      </c>
      <c r="K15" s="43">
        <f t="shared" si="23"/>
        <v>30000</v>
      </c>
      <c r="L15" s="44">
        <f t="shared" si="6"/>
        <v>30000</v>
      </c>
      <c r="M15" s="42">
        <f t="shared" si="7"/>
        <v>0</v>
      </c>
      <c r="N15" s="43">
        <f t="shared" si="8"/>
        <v>0</v>
      </c>
      <c r="O15" s="43">
        <f t="shared" si="9"/>
        <v>3164</v>
      </c>
      <c r="P15" s="44">
        <f t="shared" si="10"/>
        <v>3164</v>
      </c>
      <c r="Q15" s="45" t="str">
        <f t="shared" ref="Q15:S15" si="24">IF(I15=0,"",M15/I15)</f>
        <v/>
      </c>
      <c r="R15" s="46" t="str">
        <f t="shared" si="24"/>
        <v/>
      </c>
      <c r="S15" s="46">
        <f t="shared" si="24"/>
        <v>0.1054666667</v>
      </c>
      <c r="T15" s="47">
        <f t="shared" si="12"/>
        <v>0.1054666667</v>
      </c>
      <c r="U15" s="42">
        <f t="shared" ref="U15:W15" si="25">SUM(I$13:I15)</f>
        <v>10000</v>
      </c>
      <c r="V15" s="43">
        <f t="shared" si="25"/>
        <v>40000</v>
      </c>
      <c r="W15" s="43">
        <f t="shared" si="25"/>
        <v>40000</v>
      </c>
      <c r="X15" s="44">
        <f t="shared" si="14"/>
        <v>90000</v>
      </c>
      <c r="Y15" s="42">
        <f t="shared" ref="Y15:AA15" si="26">SUM(M$13:M15)</f>
        <v>915</v>
      </c>
      <c r="Z15" s="43">
        <f t="shared" si="26"/>
        <v>4496</v>
      </c>
      <c r="AA15" s="43">
        <f t="shared" si="26"/>
        <v>4170</v>
      </c>
      <c r="AB15" s="44">
        <f t="shared" si="16"/>
        <v>9581</v>
      </c>
      <c r="AC15" s="46">
        <f t="shared" ref="AC15:AE15" si="27">IF(U15=0,"",Y15/U15)</f>
        <v>0.0915</v>
      </c>
      <c r="AD15" s="46">
        <f t="shared" si="27"/>
        <v>0.1124</v>
      </c>
      <c r="AE15" s="46">
        <f t="shared" si="27"/>
        <v>0.10425</v>
      </c>
      <c r="AF15" s="47">
        <f t="shared" si="18"/>
        <v>0.1064555556</v>
      </c>
    </row>
    <row r="16" ht="14.25" customHeight="1">
      <c r="A16" s="9">
        <f t="shared" ref="A16:C16" si="28">(AC15/1)+ SQRT(2*LN($X15)/U15)</f>
        <v>0.139265186</v>
      </c>
      <c r="B16" s="9">
        <f t="shared" si="28"/>
        <v>0.136282593</v>
      </c>
      <c r="C16" s="102">
        <f t="shared" si="28"/>
        <v>0.128132593</v>
      </c>
      <c r="D16" s="9" t="str">
        <f t="shared" si="20"/>
        <v>A</v>
      </c>
      <c r="E16" s="38">
        <v>4.0</v>
      </c>
      <c r="F16" s="39">
        <v>0.448376279390037</v>
      </c>
      <c r="G16" s="40">
        <v>0.7657470200198502</v>
      </c>
      <c r="H16" s="41">
        <v>0.9254788520271323</v>
      </c>
      <c r="I16" s="42">
        <f t="shared" si="21"/>
        <v>30000</v>
      </c>
      <c r="J16" s="43">
        <f t="shared" si="22"/>
        <v>0</v>
      </c>
      <c r="K16" s="43">
        <f t="shared" si="23"/>
        <v>0</v>
      </c>
      <c r="L16" s="44">
        <f t="shared" si="6"/>
        <v>30000</v>
      </c>
      <c r="M16" s="42">
        <f t="shared" si="7"/>
        <v>2693</v>
      </c>
      <c r="N16" s="43">
        <f t="shared" si="8"/>
        <v>0</v>
      </c>
      <c r="O16" s="43">
        <f t="shared" si="9"/>
        <v>0</v>
      </c>
      <c r="P16" s="44">
        <f t="shared" si="10"/>
        <v>2693</v>
      </c>
      <c r="Q16" s="45">
        <f t="shared" ref="Q16:S16" si="29">IF(I16=0,"",M16/I16)</f>
        <v>0.08976666667</v>
      </c>
      <c r="R16" s="46" t="str">
        <f t="shared" si="29"/>
        <v/>
      </c>
      <c r="S16" s="46" t="str">
        <f t="shared" si="29"/>
        <v/>
      </c>
      <c r="T16" s="47">
        <f t="shared" si="12"/>
        <v>0.08976666667</v>
      </c>
      <c r="U16" s="42">
        <f t="shared" ref="U16:W16" si="30">SUM(I$13:I16)</f>
        <v>40000</v>
      </c>
      <c r="V16" s="43">
        <f t="shared" si="30"/>
        <v>40000</v>
      </c>
      <c r="W16" s="43">
        <f t="shared" si="30"/>
        <v>40000</v>
      </c>
      <c r="X16" s="44">
        <f t="shared" si="14"/>
        <v>120000</v>
      </c>
      <c r="Y16" s="42">
        <f t="shared" ref="Y16:AA16" si="31">SUM(M$13:M16)</f>
        <v>3608</v>
      </c>
      <c r="Z16" s="43">
        <f t="shared" si="31"/>
        <v>4496</v>
      </c>
      <c r="AA16" s="43">
        <f t="shared" si="31"/>
        <v>4170</v>
      </c>
      <c r="AB16" s="44">
        <f t="shared" si="16"/>
        <v>12274</v>
      </c>
      <c r="AC16" s="46">
        <f t="shared" ref="AC16:AE16" si="32">IF(U16=0,"",Y16/U16)</f>
        <v>0.0902</v>
      </c>
      <c r="AD16" s="46">
        <f t="shared" si="32"/>
        <v>0.1124</v>
      </c>
      <c r="AE16" s="46">
        <f t="shared" si="32"/>
        <v>0.10425</v>
      </c>
      <c r="AF16" s="47">
        <f t="shared" si="18"/>
        <v>0.1022833333</v>
      </c>
    </row>
    <row r="17" ht="14.25" customHeight="1">
      <c r="A17" s="9">
        <f t="shared" ref="A17:C17" si="33">(AC16/1)+ SQRT(2*LN($X16)/U16)</f>
        <v>0.11438186</v>
      </c>
      <c r="B17" s="9">
        <f t="shared" si="33"/>
        <v>0.13658186</v>
      </c>
      <c r="C17" s="102">
        <f t="shared" si="33"/>
        <v>0.12843186</v>
      </c>
      <c r="D17" s="9" t="str">
        <f t="shared" si="20"/>
        <v>B</v>
      </c>
      <c r="E17" s="38">
        <v>5.0</v>
      </c>
      <c r="F17" s="39">
        <v>0.40610408831632827</v>
      </c>
      <c r="G17" s="40">
        <v>0.6006186994336741</v>
      </c>
      <c r="H17" s="41">
        <v>0.9193537546524633</v>
      </c>
      <c r="I17" s="42">
        <f t="shared" si="21"/>
        <v>0</v>
      </c>
      <c r="J17" s="43">
        <f t="shared" si="22"/>
        <v>30000</v>
      </c>
      <c r="K17" s="43">
        <f t="shared" si="23"/>
        <v>0</v>
      </c>
      <c r="L17" s="44">
        <f t="shared" si="6"/>
        <v>30000</v>
      </c>
      <c r="M17" s="42">
        <f t="shared" si="7"/>
        <v>0</v>
      </c>
      <c r="N17" s="43">
        <f t="shared" si="8"/>
        <v>3314</v>
      </c>
      <c r="O17" s="43">
        <f t="shared" si="9"/>
        <v>0</v>
      </c>
      <c r="P17" s="44">
        <f t="shared" si="10"/>
        <v>3314</v>
      </c>
      <c r="Q17" s="45" t="str">
        <f t="shared" ref="Q17:S17" si="34">IF(I17=0,"",M17/I17)</f>
        <v/>
      </c>
      <c r="R17" s="46">
        <f t="shared" si="34"/>
        <v>0.1104666667</v>
      </c>
      <c r="S17" s="46" t="str">
        <f t="shared" si="34"/>
        <v/>
      </c>
      <c r="T17" s="47">
        <f t="shared" si="12"/>
        <v>0.1104666667</v>
      </c>
      <c r="U17" s="42">
        <f t="shared" ref="U17:W17" si="35">SUM(I$13:I17)</f>
        <v>40000</v>
      </c>
      <c r="V17" s="43">
        <f t="shared" si="35"/>
        <v>70000</v>
      </c>
      <c r="W17" s="43">
        <f t="shared" si="35"/>
        <v>40000</v>
      </c>
      <c r="X17" s="44">
        <f t="shared" si="14"/>
        <v>150000</v>
      </c>
      <c r="Y17" s="42">
        <f t="shared" ref="Y17:AA17" si="36">SUM(M$13:M17)</f>
        <v>3608</v>
      </c>
      <c r="Z17" s="43">
        <f t="shared" si="36"/>
        <v>7810</v>
      </c>
      <c r="AA17" s="43">
        <f t="shared" si="36"/>
        <v>4170</v>
      </c>
      <c r="AB17" s="44">
        <f t="shared" si="16"/>
        <v>15588</v>
      </c>
      <c r="AC17" s="46">
        <f t="shared" ref="AC17:AE17" si="37">IF(U17=0,"",Y17/U17)</f>
        <v>0.0902</v>
      </c>
      <c r="AD17" s="46">
        <f t="shared" si="37"/>
        <v>0.1115714286</v>
      </c>
      <c r="AE17" s="46">
        <f t="shared" si="37"/>
        <v>0.10425</v>
      </c>
      <c r="AF17" s="47">
        <f t="shared" si="18"/>
        <v>0.10392</v>
      </c>
    </row>
    <row r="18" ht="14.25" customHeight="1">
      <c r="A18" s="9">
        <f t="shared" ref="A18:C18" si="38">(AC17/1)+ SQRT(2*LN($X17)/U17)</f>
        <v>0.1146114631</v>
      </c>
      <c r="B18" s="9">
        <f t="shared" si="38"/>
        <v>0.1300247601</v>
      </c>
      <c r="C18" s="102">
        <f t="shared" si="38"/>
        <v>0.1286614631</v>
      </c>
      <c r="D18" s="9" t="str">
        <f t="shared" si="20"/>
        <v>B</v>
      </c>
      <c r="E18" s="38">
        <v>6.0</v>
      </c>
      <c r="F18" s="39">
        <v>0.765112724032437</v>
      </c>
      <c r="G18" s="40">
        <v>0.04627406316674021</v>
      </c>
      <c r="H18" s="41">
        <v>0.44652866677791125</v>
      </c>
      <c r="I18" s="42">
        <f t="shared" si="21"/>
        <v>0</v>
      </c>
      <c r="J18" s="43">
        <f t="shared" si="22"/>
        <v>30000</v>
      </c>
      <c r="K18" s="43">
        <f t="shared" si="23"/>
        <v>0</v>
      </c>
      <c r="L18" s="44">
        <f t="shared" si="6"/>
        <v>30000</v>
      </c>
      <c r="M18" s="42">
        <f t="shared" si="7"/>
        <v>0</v>
      </c>
      <c r="N18" s="43">
        <f t="shared" si="8"/>
        <v>3209</v>
      </c>
      <c r="O18" s="43">
        <f t="shared" si="9"/>
        <v>0</v>
      </c>
      <c r="P18" s="44">
        <f t="shared" si="10"/>
        <v>3209</v>
      </c>
      <c r="Q18" s="45" t="str">
        <f t="shared" ref="Q18:S18" si="39">IF(I18=0,"",M18/I18)</f>
        <v/>
      </c>
      <c r="R18" s="46">
        <f t="shared" si="39"/>
        <v>0.1069666667</v>
      </c>
      <c r="S18" s="46" t="str">
        <f t="shared" si="39"/>
        <v/>
      </c>
      <c r="T18" s="47">
        <f t="shared" si="12"/>
        <v>0.1069666667</v>
      </c>
      <c r="U18" s="42">
        <f t="shared" ref="U18:W18" si="40">SUM(I$13:I18)</f>
        <v>40000</v>
      </c>
      <c r="V18" s="43">
        <f t="shared" si="40"/>
        <v>100000</v>
      </c>
      <c r="W18" s="43">
        <f t="shared" si="40"/>
        <v>40000</v>
      </c>
      <c r="X18" s="44">
        <f t="shared" si="14"/>
        <v>180000</v>
      </c>
      <c r="Y18" s="42">
        <f t="shared" ref="Y18:AA18" si="41">SUM(M$13:M18)</f>
        <v>3608</v>
      </c>
      <c r="Z18" s="43">
        <f t="shared" si="41"/>
        <v>11019</v>
      </c>
      <c r="AA18" s="43">
        <f t="shared" si="41"/>
        <v>4170</v>
      </c>
      <c r="AB18" s="44">
        <f t="shared" si="16"/>
        <v>18797</v>
      </c>
      <c r="AC18" s="46">
        <f t="shared" ref="AC18:AE18" si="42">IF(U18=0,"",Y18/U18)</f>
        <v>0.0902</v>
      </c>
      <c r="AD18" s="46">
        <f t="shared" si="42"/>
        <v>0.11019</v>
      </c>
      <c r="AE18" s="46">
        <f t="shared" si="42"/>
        <v>0.10425</v>
      </c>
      <c r="AF18" s="47">
        <f t="shared" si="18"/>
        <v>0.1044277778</v>
      </c>
    </row>
    <row r="19" ht="14.25" customHeight="1">
      <c r="A19" s="9">
        <f t="shared" ref="A19:C19" si="43">(AC18/1)+ SQRT(2*LN($X18)/U18)</f>
        <v>0.1147974715</v>
      </c>
      <c r="B19" s="9">
        <f t="shared" si="43"/>
        <v>0.125746807</v>
      </c>
      <c r="C19" s="102">
        <f t="shared" si="43"/>
        <v>0.1288474715</v>
      </c>
      <c r="D19" s="9" t="str">
        <f t="shared" si="20"/>
        <v>C</v>
      </c>
      <c r="E19" s="38">
        <v>7.0</v>
      </c>
      <c r="F19" s="39">
        <v>0.13110042869977856</v>
      </c>
      <c r="G19" s="40">
        <v>0.05393297911655692</v>
      </c>
      <c r="H19" s="41">
        <v>0.4207022188320675</v>
      </c>
      <c r="I19" s="42">
        <f t="shared" si="21"/>
        <v>0</v>
      </c>
      <c r="J19" s="43">
        <f t="shared" si="22"/>
        <v>0</v>
      </c>
      <c r="K19" s="43">
        <f t="shared" si="23"/>
        <v>30000</v>
      </c>
      <c r="L19" s="44">
        <f t="shared" si="6"/>
        <v>30000</v>
      </c>
      <c r="M19" s="42">
        <f t="shared" si="7"/>
        <v>0</v>
      </c>
      <c r="N19" s="43">
        <f t="shared" si="8"/>
        <v>0</v>
      </c>
      <c r="O19" s="43">
        <f t="shared" si="9"/>
        <v>2989</v>
      </c>
      <c r="P19" s="44">
        <f t="shared" si="10"/>
        <v>2989</v>
      </c>
      <c r="Q19" s="45" t="str">
        <f t="shared" ref="Q19:S19" si="44">IF(I19=0,"",M19/I19)</f>
        <v/>
      </c>
      <c r="R19" s="46" t="str">
        <f t="shared" si="44"/>
        <v/>
      </c>
      <c r="S19" s="46">
        <f t="shared" si="44"/>
        <v>0.09963333333</v>
      </c>
      <c r="T19" s="47">
        <f t="shared" si="12"/>
        <v>0.09963333333</v>
      </c>
      <c r="U19" s="42">
        <f t="shared" ref="U19:W19" si="45">SUM(I$13:I19)</f>
        <v>40000</v>
      </c>
      <c r="V19" s="43">
        <f t="shared" si="45"/>
        <v>100000</v>
      </c>
      <c r="W19" s="43">
        <f t="shared" si="45"/>
        <v>70000</v>
      </c>
      <c r="X19" s="44">
        <f t="shared" si="14"/>
        <v>210000</v>
      </c>
      <c r="Y19" s="42">
        <f t="shared" ref="Y19:AA19" si="46">SUM(M$13:M19)</f>
        <v>3608</v>
      </c>
      <c r="Z19" s="43">
        <f t="shared" si="46"/>
        <v>11019</v>
      </c>
      <c r="AA19" s="43">
        <f t="shared" si="46"/>
        <v>7159</v>
      </c>
      <c r="AB19" s="44">
        <f t="shared" si="16"/>
        <v>21786</v>
      </c>
      <c r="AC19" s="46">
        <f t="shared" ref="AC19:AE19" si="47">IF(U19=0,"",Y19/U19)</f>
        <v>0.0902</v>
      </c>
      <c r="AD19" s="46">
        <f t="shared" si="47"/>
        <v>0.11019</v>
      </c>
      <c r="AE19" s="46">
        <f t="shared" si="47"/>
        <v>0.1022714286</v>
      </c>
      <c r="AF19" s="47">
        <f t="shared" si="18"/>
        <v>0.1037428571</v>
      </c>
    </row>
    <row r="20" ht="14.25" customHeight="1">
      <c r="A20" s="9">
        <f t="shared" ref="A20:C20" si="48">(AC19/1)+ SQRT(2*LN($X19)/U19)</f>
        <v>0.114953649</v>
      </c>
      <c r="B20" s="9">
        <f t="shared" si="48"/>
        <v>0.1258455823</v>
      </c>
      <c r="C20" s="102">
        <f t="shared" si="48"/>
        <v>0.1209834284</v>
      </c>
      <c r="D20" s="9" t="str">
        <f t="shared" si="20"/>
        <v>B</v>
      </c>
      <c r="E20" s="38">
        <v>8.0</v>
      </c>
      <c r="F20" s="39">
        <v>0.7426109449814852</v>
      </c>
      <c r="G20" s="40">
        <v>0.8146957155610791</v>
      </c>
      <c r="H20" s="41">
        <v>0.8248298515548289</v>
      </c>
      <c r="I20" s="42">
        <f t="shared" si="21"/>
        <v>0</v>
      </c>
      <c r="J20" s="43">
        <f t="shared" si="22"/>
        <v>30000</v>
      </c>
      <c r="K20" s="43">
        <f t="shared" si="23"/>
        <v>0</v>
      </c>
      <c r="L20" s="44">
        <f t="shared" si="6"/>
        <v>30000</v>
      </c>
      <c r="M20" s="42">
        <f t="shared" si="7"/>
        <v>0</v>
      </c>
      <c r="N20" s="43">
        <f t="shared" si="8"/>
        <v>3348</v>
      </c>
      <c r="O20" s="43">
        <f t="shared" si="9"/>
        <v>0</v>
      </c>
      <c r="P20" s="44">
        <f t="shared" si="10"/>
        <v>3348</v>
      </c>
      <c r="Q20" s="45" t="str">
        <f t="shared" ref="Q20:S20" si="49">IF(I20=0,"",M20/I20)</f>
        <v/>
      </c>
      <c r="R20" s="46">
        <f t="shared" si="49"/>
        <v>0.1116</v>
      </c>
      <c r="S20" s="46" t="str">
        <f t="shared" si="49"/>
        <v/>
      </c>
      <c r="T20" s="47">
        <f t="shared" si="12"/>
        <v>0.1116</v>
      </c>
      <c r="U20" s="42">
        <f t="shared" ref="U20:W20" si="50">SUM(I$13:I20)</f>
        <v>40000</v>
      </c>
      <c r="V20" s="43">
        <f t="shared" si="50"/>
        <v>130000</v>
      </c>
      <c r="W20" s="43">
        <f t="shared" si="50"/>
        <v>70000</v>
      </c>
      <c r="X20" s="44">
        <f t="shared" si="14"/>
        <v>240000</v>
      </c>
      <c r="Y20" s="42">
        <f t="shared" ref="Y20:AA20" si="51">SUM(M$13:M20)</f>
        <v>3608</v>
      </c>
      <c r="Z20" s="43">
        <f t="shared" si="51"/>
        <v>14367</v>
      </c>
      <c r="AA20" s="43">
        <f t="shared" si="51"/>
        <v>7159</v>
      </c>
      <c r="AB20" s="44">
        <f t="shared" si="16"/>
        <v>25134</v>
      </c>
      <c r="AC20" s="46">
        <f t="shared" ref="AC20:AE20" si="52">IF(U20=0,"",Y20/U20)</f>
        <v>0.0902</v>
      </c>
      <c r="AD20" s="46">
        <f t="shared" si="52"/>
        <v>0.1105153846</v>
      </c>
      <c r="AE20" s="46">
        <f t="shared" si="52"/>
        <v>0.1022714286</v>
      </c>
      <c r="AF20" s="47">
        <f t="shared" si="18"/>
        <v>0.104725</v>
      </c>
    </row>
    <row r="21" ht="14.25" customHeight="1">
      <c r="A21" s="9">
        <f t="shared" ref="A21:C21" si="53">(AC20/1)+ SQRT(2*LN($X20)/U20)</f>
        <v>0.115088144</v>
      </c>
      <c r="B21" s="9">
        <f t="shared" si="53"/>
        <v>0.124320843</v>
      </c>
      <c r="C21" s="102">
        <f t="shared" si="53"/>
        <v>0.121085097</v>
      </c>
      <c r="D21" s="9" t="str">
        <f t="shared" si="20"/>
        <v>B</v>
      </c>
      <c r="E21" s="38">
        <v>9.0</v>
      </c>
      <c r="F21" s="39">
        <v>0.1319450765986958</v>
      </c>
      <c r="G21" s="40">
        <v>0.667110626944466</v>
      </c>
      <c r="H21" s="41">
        <v>0.7948361344197441</v>
      </c>
      <c r="I21" s="42">
        <f t="shared" si="21"/>
        <v>0</v>
      </c>
      <c r="J21" s="43">
        <f t="shared" si="22"/>
        <v>30000</v>
      </c>
      <c r="K21" s="43">
        <f t="shared" si="23"/>
        <v>0</v>
      </c>
      <c r="L21" s="44">
        <f t="shared" si="6"/>
        <v>30000</v>
      </c>
      <c r="M21" s="42">
        <f t="shared" si="7"/>
        <v>0</v>
      </c>
      <c r="N21" s="43">
        <f t="shared" si="8"/>
        <v>3323</v>
      </c>
      <c r="O21" s="43">
        <f t="shared" si="9"/>
        <v>0</v>
      </c>
      <c r="P21" s="44">
        <f t="shared" si="10"/>
        <v>3323</v>
      </c>
      <c r="Q21" s="45" t="str">
        <f t="shared" ref="Q21:S21" si="54">IF(I21=0,"",M21/I21)</f>
        <v/>
      </c>
      <c r="R21" s="46">
        <f t="shared" si="54"/>
        <v>0.1107666667</v>
      </c>
      <c r="S21" s="46" t="str">
        <f t="shared" si="54"/>
        <v/>
      </c>
      <c r="T21" s="47">
        <f t="shared" si="12"/>
        <v>0.1107666667</v>
      </c>
      <c r="U21" s="42">
        <f t="shared" ref="U21:W21" si="55">SUM(I$13:I21)</f>
        <v>40000</v>
      </c>
      <c r="V21" s="43">
        <f t="shared" si="55"/>
        <v>160000</v>
      </c>
      <c r="W21" s="43">
        <f t="shared" si="55"/>
        <v>70000</v>
      </c>
      <c r="X21" s="44">
        <f t="shared" si="14"/>
        <v>270000</v>
      </c>
      <c r="Y21" s="42">
        <f t="shared" ref="Y21:AA21" si="56">SUM(M$13:M21)</f>
        <v>3608</v>
      </c>
      <c r="Z21" s="43">
        <f t="shared" si="56"/>
        <v>17690</v>
      </c>
      <c r="AA21" s="43">
        <f t="shared" si="56"/>
        <v>7159</v>
      </c>
      <c r="AB21" s="44">
        <f t="shared" si="16"/>
        <v>28457</v>
      </c>
      <c r="AC21" s="46">
        <f t="shared" ref="AC21:AE21" si="57">IF(U21=0,"",Y21/U21)</f>
        <v>0.0902</v>
      </c>
      <c r="AD21" s="46">
        <f t="shared" si="57"/>
        <v>0.1105625</v>
      </c>
      <c r="AE21" s="46">
        <f t="shared" si="57"/>
        <v>0.1022714286</v>
      </c>
      <c r="AF21" s="47">
        <f t="shared" si="18"/>
        <v>0.1053962963</v>
      </c>
    </row>
    <row r="22" ht="14.25" customHeight="1">
      <c r="A22" s="9">
        <f t="shared" ref="A22:C22" si="58">(AC21/1)+ SQRT(2*LN($X21)/U21)</f>
        <v>0.1152061765</v>
      </c>
      <c r="B22" s="9">
        <f t="shared" si="58"/>
        <v>0.1230655882</v>
      </c>
      <c r="C22" s="102">
        <f t="shared" si="58"/>
        <v>0.1211743212</v>
      </c>
      <c r="D22" s="9" t="str">
        <f t="shared" si="20"/>
        <v>B</v>
      </c>
      <c r="E22" s="38">
        <v>10.0</v>
      </c>
      <c r="F22" s="39">
        <v>0.22385482421003322</v>
      </c>
      <c r="G22" s="40">
        <v>0.7073743662553169</v>
      </c>
      <c r="H22" s="41">
        <v>0.2369390275151747</v>
      </c>
      <c r="I22" s="42">
        <f t="shared" si="21"/>
        <v>0</v>
      </c>
      <c r="J22" s="43">
        <f t="shared" si="22"/>
        <v>30000</v>
      </c>
      <c r="K22" s="43">
        <f t="shared" si="23"/>
        <v>0</v>
      </c>
      <c r="L22" s="44">
        <f t="shared" si="6"/>
        <v>30000</v>
      </c>
      <c r="M22" s="42">
        <f t="shared" si="7"/>
        <v>0</v>
      </c>
      <c r="N22" s="43">
        <f t="shared" si="8"/>
        <v>3329</v>
      </c>
      <c r="O22" s="43">
        <f t="shared" si="9"/>
        <v>0</v>
      </c>
      <c r="P22" s="44">
        <f t="shared" si="10"/>
        <v>3329</v>
      </c>
      <c r="Q22" s="45" t="str">
        <f t="shared" ref="Q22:S22" si="59">IF(I22=0,"",M22/I22)</f>
        <v/>
      </c>
      <c r="R22" s="46">
        <f t="shared" si="59"/>
        <v>0.1109666667</v>
      </c>
      <c r="S22" s="46" t="str">
        <f t="shared" si="59"/>
        <v/>
      </c>
      <c r="T22" s="47">
        <f t="shared" si="12"/>
        <v>0.1109666667</v>
      </c>
      <c r="U22" s="42">
        <f t="shared" ref="U22:W22" si="60">SUM(I$13:I22)</f>
        <v>40000</v>
      </c>
      <c r="V22" s="43">
        <f t="shared" si="60"/>
        <v>190000</v>
      </c>
      <c r="W22" s="43">
        <f t="shared" si="60"/>
        <v>70000</v>
      </c>
      <c r="X22" s="44">
        <f t="shared" si="14"/>
        <v>300000</v>
      </c>
      <c r="Y22" s="42">
        <f t="shared" ref="Y22:AA22" si="61">SUM(M$13:M22)</f>
        <v>3608</v>
      </c>
      <c r="Z22" s="43">
        <f t="shared" si="61"/>
        <v>21019</v>
      </c>
      <c r="AA22" s="43">
        <f t="shared" si="61"/>
        <v>7159</v>
      </c>
      <c r="AB22" s="44">
        <f t="shared" si="16"/>
        <v>31786</v>
      </c>
      <c r="AC22" s="46">
        <f t="shared" ref="AC22:AE22" si="62">IF(U22=0,"",Y22/U22)</f>
        <v>0.0902</v>
      </c>
      <c r="AD22" s="46">
        <f t="shared" si="62"/>
        <v>0.1106263158</v>
      </c>
      <c r="AE22" s="46">
        <f t="shared" si="62"/>
        <v>0.1022714286</v>
      </c>
      <c r="AF22" s="47">
        <f t="shared" si="18"/>
        <v>0.1059533333</v>
      </c>
    </row>
    <row r="23" ht="14.25" customHeight="1">
      <c r="A23" s="9">
        <f t="shared" ref="A23:C23" si="63">(AC22/1)+ SQRT(2*LN($X22)/U22)</f>
        <v>0.11531129</v>
      </c>
      <c r="B23" s="9">
        <f t="shared" si="63"/>
        <v>0.1221481659</v>
      </c>
      <c r="C23" s="102">
        <f t="shared" si="63"/>
        <v>0.1212537796</v>
      </c>
      <c r="D23" s="9" t="str">
        <f t="shared" si="20"/>
        <v>B</v>
      </c>
      <c r="E23" s="38">
        <v>11.0</v>
      </c>
      <c r="F23" s="39">
        <v>0.6706283682677296</v>
      </c>
      <c r="G23" s="40">
        <v>0.44254016384466377</v>
      </c>
      <c r="H23" s="41">
        <v>0.9155569777368577</v>
      </c>
      <c r="I23" s="42">
        <f t="shared" si="21"/>
        <v>0</v>
      </c>
      <c r="J23" s="43">
        <f t="shared" si="22"/>
        <v>30000</v>
      </c>
      <c r="K23" s="43">
        <f t="shared" si="23"/>
        <v>0</v>
      </c>
      <c r="L23" s="44">
        <f t="shared" si="6"/>
        <v>30000</v>
      </c>
      <c r="M23" s="42">
        <f t="shared" si="7"/>
        <v>0</v>
      </c>
      <c r="N23" s="43">
        <f t="shared" si="8"/>
        <v>3292</v>
      </c>
      <c r="O23" s="43">
        <f t="shared" si="9"/>
        <v>0</v>
      </c>
      <c r="P23" s="44">
        <f t="shared" si="10"/>
        <v>3292</v>
      </c>
      <c r="Q23" s="45" t="str">
        <f t="shared" ref="Q23:S23" si="64">IF(I23=0,"",M23/I23)</f>
        <v/>
      </c>
      <c r="R23" s="46">
        <f t="shared" si="64"/>
        <v>0.1097333333</v>
      </c>
      <c r="S23" s="46" t="str">
        <f t="shared" si="64"/>
        <v/>
      </c>
      <c r="T23" s="47">
        <f t="shared" si="12"/>
        <v>0.1097333333</v>
      </c>
      <c r="U23" s="42">
        <f t="shared" ref="U23:W23" si="65">SUM(I$13:I23)</f>
        <v>40000</v>
      </c>
      <c r="V23" s="43">
        <f t="shared" si="65"/>
        <v>220000</v>
      </c>
      <c r="W23" s="43">
        <f t="shared" si="65"/>
        <v>70000</v>
      </c>
      <c r="X23" s="44">
        <f t="shared" si="14"/>
        <v>330000</v>
      </c>
      <c r="Y23" s="42">
        <f t="shared" ref="Y23:AA23" si="66">SUM(M$13:M23)</f>
        <v>3608</v>
      </c>
      <c r="Z23" s="43">
        <f t="shared" si="66"/>
        <v>24311</v>
      </c>
      <c r="AA23" s="43">
        <f t="shared" si="66"/>
        <v>7159</v>
      </c>
      <c r="AB23" s="44">
        <f t="shared" si="16"/>
        <v>35078</v>
      </c>
      <c r="AC23" s="46">
        <f t="shared" ref="AC23:AE23" si="67">IF(U23=0,"",Y23/U23)</f>
        <v>0.0902</v>
      </c>
      <c r="AD23" s="46">
        <f t="shared" si="67"/>
        <v>0.1105045455</v>
      </c>
      <c r="AE23" s="46">
        <f t="shared" si="67"/>
        <v>0.1022714286</v>
      </c>
      <c r="AF23" s="47">
        <f t="shared" si="18"/>
        <v>0.1062969697</v>
      </c>
    </row>
    <row r="24" ht="14.25" customHeight="1">
      <c r="A24" s="9">
        <f t="shared" ref="A24:C24" si="68">(AC23/1)+ SQRT(2*LN($X23)/U23)</f>
        <v>0.1154059992</v>
      </c>
      <c r="B24" s="9">
        <f t="shared" si="68"/>
        <v>0.1212524196</v>
      </c>
      <c r="C24" s="102">
        <f t="shared" si="68"/>
        <v>0.121325373</v>
      </c>
      <c r="D24" s="9" t="str">
        <f t="shared" si="20"/>
        <v>C</v>
      </c>
      <c r="E24" s="38">
        <v>12.0</v>
      </c>
      <c r="F24" s="39">
        <v>0.1630179409374476</v>
      </c>
      <c r="G24" s="40">
        <v>0.8005445635826461</v>
      </c>
      <c r="H24" s="41">
        <v>0.5384471321314306</v>
      </c>
      <c r="I24" s="42">
        <f t="shared" si="21"/>
        <v>0</v>
      </c>
      <c r="J24" s="43">
        <f t="shared" si="22"/>
        <v>0</v>
      </c>
      <c r="K24" s="43">
        <f t="shared" si="23"/>
        <v>30000</v>
      </c>
      <c r="L24" s="44">
        <f t="shared" si="6"/>
        <v>30000</v>
      </c>
      <c r="M24" s="42">
        <f t="shared" si="7"/>
        <v>0</v>
      </c>
      <c r="N24" s="43">
        <f t="shared" si="8"/>
        <v>0</v>
      </c>
      <c r="O24" s="43">
        <f t="shared" si="9"/>
        <v>3005</v>
      </c>
      <c r="P24" s="44">
        <f t="shared" si="10"/>
        <v>3005</v>
      </c>
      <c r="Q24" s="45" t="str">
        <f t="shared" ref="Q24:S24" si="69">IF(I24=0,"",M24/I24)</f>
        <v/>
      </c>
      <c r="R24" s="46" t="str">
        <f t="shared" si="69"/>
        <v/>
      </c>
      <c r="S24" s="46">
        <f t="shared" si="69"/>
        <v>0.1001666667</v>
      </c>
      <c r="T24" s="47">
        <f t="shared" si="12"/>
        <v>0.1001666667</v>
      </c>
      <c r="U24" s="42">
        <f t="shared" ref="U24:W24" si="70">SUM(I$13:I24)</f>
        <v>40000</v>
      </c>
      <c r="V24" s="43">
        <f t="shared" si="70"/>
        <v>220000</v>
      </c>
      <c r="W24" s="43">
        <f t="shared" si="70"/>
        <v>100000</v>
      </c>
      <c r="X24" s="44">
        <f t="shared" si="14"/>
        <v>360000</v>
      </c>
      <c r="Y24" s="42">
        <f t="shared" ref="Y24:AA24" si="71">SUM(M$13:M24)</f>
        <v>3608</v>
      </c>
      <c r="Z24" s="43">
        <f t="shared" si="71"/>
        <v>24311</v>
      </c>
      <c r="AA24" s="43">
        <f t="shared" si="71"/>
        <v>10164</v>
      </c>
      <c r="AB24" s="44">
        <f t="shared" si="16"/>
        <v>38083</v>
      </c>
      <c r="AC24" s="46">
        <f t="shared" ref="AC24:AE24" si="72">IF(U24=0,"",Y24/U24)</f>
        <v>0.0902</v>
      </c>
      <c r="AD24" s="46">
        <f t="shared" si="72"/>
        <v>0.1105045455</v>
      </c>
      <c r="AE24" s="46">
        <f t="shared" si="72"/>
        <v>0.10164</v>
      </c>
      <c r="AF24" s="47">
        <f t="shared" si="18"/>
        <v>0.1057861111</v>
      </c>
    </row>
    <row r="25" ht="14.25" customHeight="1">
      <c r="A25" s="9">
        <f t="shared" ref="A25:C25" si="73">(AC24/1)+ SQRT(2*LN($X24)/U24)</f>
        <v>0.1154921523</v>
      </c>
      <c r="B25" s="9">
        <f t="shared" si="73"/>
        <v>0.1212891554</v>
      </c>
      <c r="C25" s="102">
        <f t="shared" si="73"/>
        <v>0.1176361616</v>
      </c>
      <c r="D25" s="9" t="str">
        <f t="shared" si="20"/>
        <v>B</v>
      </c>
      <c r="E25" s="38">
        <v>13.0</v>
      </c>
      <c r="F25" s="39">
        <v>0.0924442892846129</v>
      </c>
      <c r="G25" s="40">
        <v>0.9622505324200828</v>
      </c>
      <c r="H25" s="41">
        <v>0.46328918972010213</v>
      </c>
      <c r="I25" s="42">
        <f t="shared" si="21"/>
        <v>0</v>
      </c>
      <c r="J25" s="43">
        <f t="shared" si="22"/>
        <v>30000</v>
      </c>
      <c r="K25" s="43">
        <f t="shared" si="23"/>
        <v>0</v>
      </c>
      <c r="L25" s="44">
        <f t="shared" si="6"/>
        <v>30000</v>
      </c>
      <c r="M25" s="42">
        <f t="shared" si="7"/>
        <v>0</v>
      </c>
      <c r="N25" s="43">
        <f t="shared" si="8"/>
        <v>3397</v>
      </c>
      <c r="O25" s="43">
        <f t="shared" si="9"/>
        <v>0</v>
      </c>
      <c r="P25" s="44">
        <f t="shared" si="10"/>
        <v>3397</v>
      </c>
      <c r="Q25" s="45" t="str">
        <f t="shared" ref="Q25:S25" si="74">IF(I25=0,"",M25/I25)</f>
        <v/>
      </c>
      <c r="R25" s="46">
        <f t="shared" si="74"/>
        <v>0.1132333333</v>
      </c>
      <c r="S25" s="46" t="str">
        <f t="shared" si="74"/>
        <v/>
      </c>
      <c r="T25" s="47">
        <f t="shared" si="12"/>
        <v>0.1132333333</v>
      </c>
      <c r="U25" s="42">
        <f t="shared" ref="U25:W25" si="75">SUM(I$13:I25)</f>
        <v>40000</v>
      </c>
      <c r="V25" s="43">
        <f t="shared" si="75"/>
        <v>250000</v>
      </c>
      <c r="W25" s="43">
        <f t="shared" si="75"/>
        <v>100000</v>
      </c>
      <c r="X25" s="44">
        <f t="shared" si="14"/>
        <v>390000</v>
      </c>
      <c r="Y25" s="42">
        <f t="shared" ref="Y25:AA25" si="76">SUM(M$13:M25)</f>
        <v>3608</v>
      </c>
      <c r="Z25" s="43">
        <f t="shared" si="76"/>
        <v>27708</v>
      </c>
      <c r="AA25" s="43">
        <f t="shared" si="76"/>
        <v>10164</v>
      </c>
      <c r="AB25" s="44">
        <f t="shared" si="16"/>
        <v>41480</v>
      </c>
      <c r="AC25" s="46">
        <f t="shared" ref="AC25:AE25" si="77">IF(U25=0,"",Y25/U25)</f>
        <v>0.0902</v>
      </c>
      <c r="AD25" s="46">
        <f t="shared" si="77"/>
        <v>0.110832</v>
      </c>
      <c r="AE25" s="46">
        <f t="shared" si="77"/>
        <v>0.10164</v>
      </c>
      <c r="AF25" s="47">
        <f t="shared" si="18"/>
        <v>0.1063589744</v>
      </c>
    </row>
    <row r="26" ht="14.25" customHeight="1">
      <c r="A26" s="9">
        <f t="shared" ref="A26:C26" si="78">(AC25/1)+ SQRT(2*LN($X25)/U25)</f>
        <v>0.115571147</v>
      </c>
      <c r="B26" s="9">
        <f t="shared" si="78"/>
        <v>0.1209804588</v>
      </c>
      <c r="C26" s="102">
        <f t="shared" si="78"/>
        <v>0.1176861223</v>
      </c>
      <c r="D26" s="9" t="str">
        <f t="shared" si="20"/>
        <v>B</v>
      </c>
      <c r="E26" s="38">
        <v>14.0</v>
      </c>
      <c r="F26" s="39">
        <v>0.5888377540450243</v>
      </c>
      <c r="G26" s="40">
        <v>0.9790505216846112</v>
      </c>
      <c r="H26" s="41">
        <v>0.5310566534405081</v>
      </c>
      <c r="I26" s="42">
        <f t="shared" si="21"/>
        <v>0</v>
      </c>
      <c r="J26" s="43">
        <f t="shared" si="22"/>
        <v>30000</v>
      </c>
      <c r="K26" s="43">
        <f t="shared" si="23"/>
        <v>0</v>
      </c>
      <c r="L26" s="44">
        <f t="shared" si="6"/>
        <v>30000</v>
      </c>
      <c r="M26" s="42">
        <f t="shared" si="7"/>
        <v>0</v>
      </c>
      <c r="N26" s="43">
        <f t="shared" si="8"/>
        <v>3411</v>
      </c>
      <c r="O26" s="43">
        <f t="shared" si="9"/>
        <v>0</v>
      </c>
      <c r="P26" s="44">
        <f t="shared" si="10"/>
        <v>3411</v>
      </c>
      <c r="Q26" s="45" t="str">
        <f t="shared" ref="Q26:S26" si="79">IF(I26=0,"",M26/I26)</f>
        <v/>
      </c>
      <c r="R26" s="46">
        <f t="shared" si="79"/>
        <v>0.1137</v>
      </c>
      <c r="S26" s="46" t="str">
        <f t="shared" si="79"/>
        <v/>
      </c>
      <c r="T26" s="47">
        <f t="shared" si="12"/>
        <v>0.1137</v>
      </c>
      <c r="U26" s="42">
        <f t="shared" ref="U26:W26" si="80">SUM(I$13:I26)</f>
        <v>40000</v>
      </c>
      <c r="V26" s="43">
        <f t="shared" si="80"/>
        <v>280000</v>
      </c>
      <c r="W26" s="43">
        <f t="shared" si="80"/>
        <v>100000</v>
      </c>
      <c r="X26" s="44">
        <f t="shared" si="14"/>
        <v>420000</v>
      </c>
      <c r="Y26" s="42">
        <f t="shared" ref="Y26:AA26" si="81">SUM(M$13:M26)</f>
        <v>3608</v>
      </c>
      <c r="Z26" s="43">
        <f t="shared" si="81"/>
        <v>31119</v>
      </c>
      <c r="AA26" s="43">
        <f t="shared" si="81"/>
        <v>10164</v>
      </c>
      <c r="AB26" s="44">
        <f t="shared" si="16"/>
        <v>44891</v>
      </c>
      <c r="AC26" s="46">
        <f t="shared" ref="AC26:AE26" si="82">IF(U26=0,"",Y26/U26)</f>
        <v>0.0902</v>
      </c>
      <c r="AD26" s="46">
        <f t="shared" si="82"/>
        <v>0.1111392857</v>
      </c>
      <c r="AE26" s="46">
        <f t="shared" si="82"/>
        <v>0.10164</v>
      </c>
      <c r="AF26" s="47">
        <f t="shared" si="18"/>
        <v>0.1068833333</v>
      </c>
    </row>
    <row r="27" ht="14.25" customHeight="1">
      <c r="A27" s="9">
        <f t="shared" ref="A27:C27" si="83">(AC26/1)+ SQRT(2*LN($X26)/U26)</f>
        <v>0.1156440661</v>
      </c>
      <c r="B27" s="9">
        <f t="shared" si="83"/>
        <v>0.1207562387</v>
      </c>
      <c r="C27" s="102">
        <f t="shared" si="83"/>
        <v>0.1177322404</v>
      </c>
      <c r="D27" s="9" t="str">
        <f t="shared" si="20"/>
        <v>B</v>
      </c>
      <c r="E27" s="38">
        <v>15.0</v>
      </c>
      <c r="F27" s="39">
        <v>0.822342267588661</v>
      </c>
      <c r="G27" s="40">
        <v>0.556724742383401</v>
      </c>
      <c r="H27" s="41">
        <v>0.8861258263810654</v>
      </c>
      <c r="I27" s="42">
        <f t="shared" si="21"/>
        <v>0</v>
      </c>
      <c r="J27" s="43">
        <f t="shared" si="22"/>
        <v>30000</v>
      </c>
      <c r="K27" s="43">
        <f t="shared" si="23"/>
        <v>0</v>
      </c>
      <c r="L27" s="44">
        <f t="shared" si="6"/>
        <v>30000</v>
      </c>
      <c r="M27" s="42">
        <f t="shared" si="7"/>
        <v>0</v>
      </c>
      <c r="N27" s="43">
        <f t="shared" si="8"/>
        <v>3308</v>
      </c>
      <c r="O27" s="43">
        <f t="shared" si="9"/>
        <v>0</v>
      </c>
      <c r="P27" s="44">
        <f t="shared" si="10"/>
        <v>3308</v>
      </c>
      <c r="Q27" s="45" t="str">
        <f t="shared" ref="Q27:S27" si="84">IF(I27=0,"",M27/I27)</f>
        <v/>
      </c>
      <c r="R27" s="46">
        <f t="shared" si="84"/>
        <v>0.1102666667</v>
      </c>
      <c r="S27" s="46" t="str">
        <f t="shared" si="84"/>
        <v/>
      </c>
      <c r="T27" s="47">
        <f t="shared" si="12"/>
        <v>0.1102666667</v>
      </c>
      <c r="U27" s="42">
        <f t="shared" ref="U27:W27" si="85">SUM(I$13:I27)</f>
        <v>40000</v>
      </c>
      <c r="V27" s="43">
        <f t="shared" si="85"/>
        <v>310000</v>
      </c>
      <c r="W27" s="43">
        <f t="shared" si="85"/>
        <v>100000</v>
      </c>
      <c r="X27" s="44">
        <f t="shared" si="14"/>
        <v>450000</v>
      </c>
      <c r="Y27" s="42">
        <f t="shared" ref="Y27:AA27" si="86">SUM(M$13:M27)</f>
        <v>3608</v>
      </c>
      <c r="Z27" s="43">
        <f t="shared" si="86"/>
        <v>34427</v>
      </c>
      <c r="AA27" s="43">
        <f t="shared" si="86"/>
        <v>10164</v>
      </c>
      <c r="AB27" s="44">
        <f t="shared" si="16"/>
        <v>48199</v>
      </c>
      <c r="AC27" s="46">
        <f t="shared" ref="AC27:AE27" si="87">IF(U27=0,"",Y27/U27)</f>
        <v>0.0902</v>
      </c>
      <c r="AD27" s="46">
        <f t="shared" si="87"/>
        <v>0.1110548387</v>
      </c>
      <c r="AE27" s="46">
        <f t="shared" si="87"/>
        <v>0.10164</v>
      </c>
      <c r="AF27" s="47">
        <f t="shared" si="18"/>
        <v>0.1071088889</v>
      </c>
    </row>
    <row r="28" ht="14.25" customHeight="1">
      <c r="A28" s="9">
        <f t="shared" ref="A28:C28" si="88">(AC27/1)+ SQRT(2*LN($X27)/U27)</f>
        <v>0.1157117648</v>
      </c>
      <c r="B28" s="9">
        <f t="shared" si="88"/>
        <v>0.1202189352</v>
      </c>
      <c r="C28" s="102">
        <f t="shared" si="88"/>
        <v>0.1177750568</v>
      </c>
      <c r="D28" s="9" t="str">
        <f t="shared" si="20"/>
        <v>B</v>
      </c>
      <c r="E28" s="38">
        <v>16.0</v>
      </c>
      <c r="F28" s="39">
        <v>0.8419642994226396</v>
      </c>
      <c r="G28" s="40">
        <v>0.6873311666063335</v>
      </c>
      <c r="H28" s="41">
        <v>0.21033096704047327</v>
      </c>
      <c r="I28" s="42">
        <f t="shared" si="21"/>
        <v>0</v>
      </c>
      <c r="J28" s="43">
        <f t="shared" si="22"/>
        <v>30000</v>
      </c>
      <c r="K28" s="43">
        <f t="shared" si="23"/>
        <v>0</v>
      </c>
      <c r="L28" s="44">
        <f t="shared" si="6"/>
        <v>30000</v>
      </c>
      <c r="M28" s="42">
        <f t="shared" si="7"/>
        <v>0</v>
      </c>
      <c r="N28" s="43">
        <f t="shared" si="8"/>
        <v>3326</v>
      </c>
      <c r="O28" s="43">
        <f t="shared" si="9"/>
        <v>0</v>
      </c>
      <c r="P28" s="44">
        <f t="shared" si="10"/>
        <v>3326</v>
      </c>
      <c r="Q28" s="45" t="str">
        <f t="shared" ref="Q28:S28" si="89">IF(I28=0,"",M28/I28)</f>
        <v/>
      </c>
      <c r="R28" s="46">
        <f t="shared" si="89"/>
        <v>0.1108666667</v>
      </c>
      <c r="S28" s="46" t="str">
        <f t="shared" si="89"/>
        <v/>
      </c>
      <c r="T28" s="47">
        <f t="shared" si="12"/>
        <v>0.1108666667</v>
      </c>
      <c r="U28" s="42">
        <f t="shared" ref="U28:W28" si="90">SUM(I$13:I28)</f>
        <v>40000</v>
      </c>
      <c r="V28" s="43">
        <f t="shared" si="90"/>
        <v>340000</v>
      </c>
      <c r="W28" s="43">
        <f t="shared" si="90"/>
        <v>100000</v>
      </c>
      <c r="X28" s="44">
        <f t="shared" si="14"/>
        <v>480000</v>
      </c>
      <c r="Y28" s="42">
        <f t="shared" ref="Y28:AA28" si="91">SUM(M$13:M28)</f>
        <v>3608</v>
      </c>
      <c r="Z28" s="43">
        <f t="shared" si="91"/>
        <v>37753</v>
      </c>
      <c r="AA28" s="43">
        <f t="shared" si="91"/>
        <v>10164</v>
      </c>
      <c r="AB28" s="44">
        <f t="shared" si="16"/>
        <v>51525</v>
      </c>
      <c r="AC28" s="46">
        <f t="shared" ref="AC28:AE28" si="92">IF(U28=0,"",Y28/U28)</f>
        <v>0.0902</v>
      </c>
      <c r="AD28" s="46">
        <f t="shared" si="92"/>
        <v>0.1110382353</v>
      </c>
      <c r="AE28" s="46">
        <f t="shared" si="92"/>
        <v>0.10164</v>
      </c>
      <c r="AF28" s="47">
        <f t="shared" si="18"/>
        <v>0.10734375</v>
      </c>
    </row>
    <row r="29" ht="14.25" customHeight="1">
      <c r="A29" s="9">
        <f t="shared" ref="A29:C29" si="93">(AC28/1)+ SQRT(2*LN($X28)/U28)</f>
        <v>0.1157749305</v>
      </c>
      <c r="B29" s="9">
        <f t="shared" si="93"/>
        <v>0.1198103641</v>
      </c>
      <c r="C29" s="102">
        <f t="shared" si="93"/>
        <v>0.1178150063</v>
      </c>
      <c r="D29" s="9" t="str">
        <f t="shared" si="20"/>
        <v>B</v>
      </c>
      <c r="E29" s="38">
        <v>17.0</v>
      </c>
      <c r="F29" s="39">
        <v>0.9415584533584443</v>
      </c>
      <c r="G29" s="40">
        <v>0.05315378350868649</v>
      </c>
      <c r="H29" s="41">
        <v>0.5264117873301006</v>
      </c>
      <c r="I29" s="42">
        <f t="shared" si="21"/>
        <v>0</v>
      </c>
      <c r="J29" s="43">
        <f t="shared" si="22"/>
        <v>30000</v>
      </c>
      <c r="K29" s="43">
        <f t="shared" si="23"/>
        <v>0</v>
      </c>
      <c r="L29" s="44">
        <f t="shared" si="6"/>
        <v>30000</v>
      </c>
      <c r="M29" s="42">
        <f t="shared" si="7"/>
        <v>0</v>
      </c>
      <c r="N29" s="43">
        <f t="shared" si="8"/>
        <v>3213</v>
      </c>
      <c r="O29" s="43">
        <f t="shared" si="9"/>
        <v>0</v>
      </c>
      <c r="P29" s="44">
        <f t="shared" si="10"/>
        <v>3213</v>
      </c>
      <c r="Q29" s="45" t="str">
        <f t="shared" ref="Q29:S29" si="94">IF(I29=0,"",M29/I29)</f>
        <v/>
      </c>
      <c r="R29" s="46">
        <f t="shared" si="94"/>
        <v>0.1071</v>
      </c>
      <c r="S29" s="46" t="str">
        <f t="shared" si="94"/>
        <v/>
      </c>
      <c r="T29" s="47">
        <f t="shared" si="12"/>
        <v>0.1071</v>
      </c>
      <c r="U29" s="42">
        <f t="shared" ref="U29:W29" si="95">SUM(I$13:I29)</f>
        <v>40000</v>
      </c>
      <c r="V29" s="43">
        <f t="shared" si="95"/>
        <v>370000</v>
      </c>
      <c r="W29" s="43">
        <f t="shared" si="95"/>
        <v>100000</v>
      </c>
      <c r="X29" s="44">
        <f t="shared" si="14"/>
        <v>510000</v>
      </c>
      <c r="Y29" s="42">
        <f t="shared" ref="Y29:AA29" si="96">SUM(M$13:M29)</f>
        <v>3608</v>
      </c>
      <c r="Z29" s="43">
        <f t="shared" si="96"/>
        <v>40966</v>
      </c>
      <c r="AA29" s="43">
        <f t="shared" si="96"/>
        <v>10164</v>
      </c>
      <c r="AB29" s="44">
        <f t="shared" si="16"/>
        <v>54738</v>
      </c>
      <c r="AC29" s="46">
        <f t="shared" ref="AC29:AE29" si="97">IF(U29=0,"",Y29/U29)</f>
        <v>0.0902</v>
      </c>
      <c r="AD29" s="46">
        <f t="shared" si="97"/>
        <v>0.1107189189</v>
      </c>
      <c r="AE29" s="46">
        <f t="shared" si="97"/>
        <v>0.10164</v>
      </c>
      <c r="AF29" s="47">
        <f t="shared" si="18"/>
        <v>0.1073294118</v>
      </c>
    </row>
    <row r="30" ht="14.25" customHeight="1">
      <c r="A30" s="9">
        <f t="shared" ref="A30:C30" si="98">(AC29/1)+ SQRT(2*LN($X29)/U29)</f>
        <v>0.1158341237</v>
      </c>
      <c r="B30" s="9">
        <f t="shared" si="98"/>
        <v>0.1191473669</v>
      </c>
      <c r="C30" s="102">
        <f t="shared" si="98"/>
        <v>0.1178524434</v>
      </c>
      <c r="D30" s="9" t="str">
        <f t="shared" si="20"/>
        <v>B</v>
      </c>
      <c r="E30" s="38">
        <v>18.0</v>
      </c>
      <c r="F30" s="39">
        <v>0.38729171739997703</v>
      </c>
      <c r="G30" s="40">
        <v>0.34951775365442306</v>
      </c>
      <c r="H30" s="41">
        <v>0.6540736178701898</v>
      </c>
      <c r="I30" s="42">
        <f t="shared" si="21"/>
        <v>0</v>
      </c>
      <c r="J30" s="43">
        <f t="shared" si="22"/>
        <v>30000</v>
      </c>
      <c r="K30" s="43">
        <f t="shared" si="23"/>
        <v>0</v>
      </c>
      <c r="L30" s="44">
        <f t="shared" si="6"/>
        <v>30000</v>
      </c>
      <c r="M30" s="42">
        <f t="shared" si="7"/>
        <v>0</v>
      </c>
      <c r="N30" s="43">
        <f t="shared" si="8"/>
        <v>3279</v>
      </c>
      <c r="O30" s="43">
        <f t="shared" si="9"/>
        <v>0</v>
      </c>
      <c r="P30" s="44">
        <f t="shared" si="10"/>
        <v>3279</v>
      </c>
      <c r="Q30" s="45" t="str">
        <f t="shared" ref="Q30:S30" si="99">IF(I30=0,"",M30/I30)</f>
        <v/>
      </c>
      <c r="R30" s="46">
        <f t="shared" si="99"/>
        <v>0.1093</v>
      </c>
      <c r="S30" s="46" t="str">
        <f t="shared" si="99"/>
        <v/>
      </c>
      <c r="T30" s="47">
        <f t="shared" si="12"/>
        <v>0.1093</v>
      </c>
      <c r="U30" s="42">
        <f t="shared" ref="U30:W30" si="100">SUM(I$13:I30)</f>
        <v>40000</v>
      </c>
      <c r="V30" s="43">
        <f t="shared" si="100"/>
        <v>400000</v>
      </c>
      <c r="W30" s="43">
        <f t="shared" si="100"/>
        <v>100000</v>
      </c>
      <c r="X30" s="44">
        <f t="shared" si="14"/>
        <v>540000</v>
      </c>
      <c r="Y30" s="42">
        <f t="shared" ref="Y30:AA30" si="101">SUM(M$13:M30)</f>
        <v>3608</v>
      </c>
      <c r="Z30" s="43">
        <f t="shared" si="101"/>
        <v>44245</v>
      </c>
      <c r="AA30" s="43">
        <f t="shared" si="101"/>
        <v>10164</v>
      </c>
      <c r="AB30" s="44">
        <f t="shared" si="16"/>
        <v>58017</v>
      </c>
      <c r="AC30" s="46">
        <f t="shared" ref="AC30:AE30" si="102">IF(U30=0,"",Y30/U30)</f>
        <v>0.0902</v>
      </c>
      <c r="AD30" s="46">
        <f t="shared" si="102"/>
        <v>0.1106125</v>
      </c>
      <c r="AE30" s="46">
        <f t="shared" si="102"/>
        <v>0.10164</v>
      </c>
      <c r="AF30" s="47">
        <f t="shared" si="18"/>
        <v>0.1074388889</v>
      </c>
    </row>
    <row r="31" ht="14.25" customHeight="1">
      <c r="A31" s="9">
        <f t="shared" ref="A31:C31" si="103">(AC30/1)+ SQRT(2*LN($X30)/U30)</f>
        <v>0.1158898077</v>
      </c>
      <c r="B31" s="9">
        <f t="shared" si="103"/>
        <v>0.1187363305</v>
      </c>
      <c r="C31" s="102">
        <f t="shared" si="103"/>
        <v>0.117887661</v>
      </c>
      <c r="D31" s="9" t="str">
        <f t="shared" si="20"/>
        <v>B</v>
      </c>
      <c r="E31" s="38">
        <v>19.0</v>
      </c>
      <c r="F31" s="39">
        <v>0.13859757743450207</v>
      </c>
      <c r="G31" s="40">
        <v>0.6734950385254719</v>
      </c>
      <c r="H31" s="41">
        <v>0.8241913176992067</v>
      </c>
      <c r="I31" s="42">
        <f t="shared" si="21"/>
        <v>0</v>
      </c>
      <c r="J31" s="43">
        <f t="shared" si="22"/>
        <v>30000</v>
      </c>
      <c r="K31" s="43">
        <f t="shared" si="23"/>
        <v>0</v>
      </c>
      <c r="L31" s="44">
        <f t="shared" si="6"/>
        <v>30000</v>
      </c>
      <c r="M31" s="42">
        <f t="shared" si="7"/>
        <v>0</v>
      </c>
      <c r="N31" s="43">
        <f t="shared" si="8"/>
        <v>3324</v>
      </c>
      <c r="O31" s="43">
        <f t="shared" si="9"/>
        <v>0</v>
      </c>
      <c r="P31" s="44">
        <f t="shared" si="10"/>
        <v>3324</v>
      </c>
      <c r="Q31" s="45" t="str">
        <f t="shared" ref="Q31:S31" si="104">IF(I31=0,"",M31/I31)</f>
        <v/>
      </c>
      <c r="R31" s="46">
        <f t="shared" si="104"/>
        <v>0.1108</v>
      </c>
      <c r="S31" s="46" t="str">
        <f t="shared" si="104"/>
        <v/>
      </c>
      <c r="T31" s="47">
        <f t="shared" si="12"/>
        <v>0.1108</v>
      </c>
      <c r="U31" s="42">
        <f t="shared" ref="U31:W31" si="105">SUM(I$13:I31)</f>
        <v>40000</v>
      </c>
      <c r="V31" s="43">
        <f t="shared" si="105"/>
        <v>430000</v>
      </c>
      <c r="W31" s="43">
        <f t="shared" si="105"/>
        <v>100000</v>
      </c>
      <c r="X31" s="44">
        <f t="shared" si="14"/>
        <v>570000</v>
      </c>
      <c r="Y31" s="42">
        <f t="shared" ref="Y31:AA31" si="106">SUM(M$13:M31)</f>
        <v>3608</v>
      </c>
      <c r="Z31" s="43">
        <f t="shared" si="106"/>
        <v>47569</v>
      </c>
      <c r="AA31" s="43">
        <f t="shared" si="106"/>
        <v>10164</v>
      </c>
      <c r="AB31" s="44">
        <f t="shared" si="16"/>
        <v>61341</v>
      </c>
      <c r="AC31" s="46">
        <f t="shared" ref="AC31:AE31" si="107">IF(U31=0,"",Y31/U31)</f>
        <v>0.0902</v>
      </c>
      <c r="AD31" s="46">
        <f t="shared" si="107"/>
        <v>0.1106255814</v>
      </c>
      <c r="AE31" s="46">
        <f t="shared" si="107"/>
        <v>0.10164</v>
      </c>
      <c r="AF31" s="47">
        <f t="shared" si="18"/>
        <v>0.1076157895</v>
      </c>
    </row>
    <row r="32" ht="14.25" customHeight="1">
      <c r="A32" s="9">
        <f t="shared" ref="A32:C32" si="108">(AC31/1)+ SQRT(2*LN($X31)/U31)</f>
        <v>0.1159423694</v>
      </c>
      <c r="B32" s="9">
        <f t="shared" si="108"/>
        <v>0.1184769305</v>
      </c>
      <c r="C32" s="102">
        <f t="shared" si="108"/>
        <v>0.1179209039</v>
      </c>
      <c r="D32" s="9" t="str">
        <f t="shared" si="20"/>
        <v>B</v>
      </c>
      <c r="E32" s="38">
        <v>20.0</v>
      </c>
      <c r="F32" s="39">
        <v>0.14145637947482426</v>
      </c>
      <c r="G32" s="40">
        <v>0.026127224078081657</v>
      </c>
      <c r="H32" s="41">
        <v>0.7643978570400463</v>
      </c>
      <c r="I32" s="42">
        <f t="shared" si="21"/>
        <v>0</v>
      </c>
      <c r="J32" s="43">
        <f t="shared" si="22"/>
        <v>30000</v>
      </c>
      <c r="K32" s="43">
        <f t="shared" si="23"/>
        <v>0</v>
      </c>
      <c r="L32" s="44">
        <f t="shared" si="6"/>
        <v>30000</v>
      </c>
      <c r="M32" s="42">
        <f t="shared" si="7"/>
        <v>0</v>
      </c>
      <c r="N32" s="43">
        <f t="shared" si="8"/>
        <v>3195</v>
      </c>
      <c r="O32" s="43">
        <f t="shared" si="9"/>
        <v>0</v>
      </c>
      <c r="P32" s="44">
        <f t="shared" si="10"/>
        <v>3195</v>
      </c>
      <c r="Q32" s="45" t="str">
        <f t="shared" ref="Q32:S32" si="109">IF(I32=0,"",M32/I32)</f>
        <v/>
      </c>
      <c r="R32" s="46">
        <f t="shared" si="109"/>
        <v>0.1065</v>
      </c>
      <c r="S32" s="46" t="str">
        <f t="shared" si="109"/>
        <v/>
      </c>
      <c r="T32" s="47">
        <f t="shared" si="12"/>
        <v>0.1065</v>
      </c>
      <c r="U32" s="42">
        <f t="shared" ref="U32:W32" si="110">SUM(I$13:I32)</f>
        <v>40000</v>
      </c>
      <c r="V32" s="43">
        <f t="shared" si="110"/>
        <v>460000</v>
      </c>
      <c r="W32" s="43">
        <f t="shared" si="110"/>
        <v>100000</v>
      </c>
      <c r="X32" s="44">
        <f t="shared" si="14"/>
        <v>600000</v>
      </c>
      <c r="Y32" s="42">
        <f t="shared" ref="Y32:AA32" si="111">SUM(M$13:M32)</f>
        <v>3608</v>
      </c>
      <c r="Z32" s="43">
        <f t="shared" si="111"/>
        <v>50764</v>
      </c>
      <c r="AA32" s="43">
        <f t="shared" si="111"/>
        <v>10164</v>
      </c>
      <c r="AB32" s="44">
        <f t="shared" si="16"/>
        <v>64536</v>
      </c>
      <c r="AC32" s="46">
        <f t="shared" ref="AC32:AE32" si="112">IF(U32=0,"",Y32/U32)</f>
        <v>0.0902</v>
      </c>
      <c r="AD32" s="46">
        <f t="shared" si="112"/>
        <v>0.1103565217</v>
      </c>
      <c r="AE32" s="46">
        <f t="shared" si="112"/>
        <v>0.10164</v>
      </c>
      <c r="AF32" s="47">
        <f t="shared" si="18"/>
        <v>0.10756</v>
      </c>
    </row>
    <row r="33" ht="14.25" customHeight="1">
      <c r="A33" s="9">
        <f t="shared" ref="A33:C33" si="113">(AC32/1)+ SQRT(2*LN($X32)/U32)</f>
        <v>0.1159921354</v>
      </c>
      <c r="B33" s="9">
        <f t="shared" si="113"/>
        <v>0.1179622075</v>
      </c>
      <c r="C33" s="102">
        <f t="shared" si="113"/>
        <v>0.1179523787</v>
      </c>
      <c r="D33" s="9" t="str">
        <f t="shared" si="20"/>
        <v>B</v>
      </c>
      <c r="E33" s="38">
        <v>21.0</v>
      </c>
      <c r="F33" s="39">
        <v>0.42119702339198706</v>
      </c>
      <c r="G33" s="40">
        <v>0.32571719276141586</v>
      </c>
      <c r="H33" s="41">
        <v>0.16207239089430636</v>
      </c>
      <c r="I33" s="42">
        <f t="shared" si="21"/>
        <v>0</v>
      </c>
      <c r="J33" s="43">
        <f t="shared" si="22"/>
        <v>30000</v>
      </c>
      <c r="K33" s="43">
        <f t="shared" si="23"/>
        <v>0</v>
      </c>
      <c r="L33" s="44">
        <f t="shared" si="6"/>
        <v>30000</v>
      </c>
      <c r="M33" s="42">
        <f t="shared" si="7"/>
        <v>0</v>
      </c>
      <c r="N33" s="43">
        <f t="shared" si="8"/>
        <v>3275</v>
      </c>
      <c r="O33" s="43">
        <f t="shared" si="9"/>
        <v>0</v>
      </c>
      <c r="P33" s="44">
        <f t="shared" si="10"/>
        <v>3275</v>
      </c>
      <c r="Q33" s="45" t="str">
        <f t="shared" ref="Q33:S33" si="114">IF(I33=0,"",M33/I33)</f>
        <v/>
      </c>
      <c r="R33" s="46">
        <f t="shared" si="114"/>
        <v>0.1091666667</v>
      </c>
      <c r="S33" s="46" t="str">
        <f t="shared" si="114"/>
        <v/>
      </c>
      <c r="T33" s="47">
        <f t="shared" si="12"/>
        <v>0.1091666667</v>
      </c>
      <c r="U33" s="42">
        <f t="shared" ref="U33:W33" si="115">SUM(I$13:I33)</f>
        <v>40000</v>
      </c>
      <c r="V33" s="43">
        <f t="shared" si="115"/>
        <v>490000</v>
      </c>
      <c r="W33" s="43">
        <f t="shared" si="115"/>
        <v>100000</v>
      </c>
      <c r="X33" s="44">
        <f t="shared" si="14"/>
        <v>630000</v>
      </c>
      <c r="Y33" s="42">
        <f t="shared" ref="Y33:AA33" si="116">SUM(M$13:M33)</f>
        <v>3608</v>
      </c>
      <c r="Z33" s="43">
        <f t="shared" si="116"/>
        <v>54039</v>
      </c>
      <c r="AA33" s="43">
        <f t="shared" si="116"/>
        <v>10164</v>
      </c>
      <c r="AB33" s="44">
        <f t="shared" si="16"/>
        <v>67811</v>
      </c>
      <c r="AC33" s="46">
        <f t="shared" ref="AC33:AE33" si="117">IF(U33=0,"",Y33/U33)</f>
        <v>0.0902</v>
      </c>
      <c r="AD33" s="46">
        <f t="shared" si="117"/>
        <v>0.1102836735</v>
      </c>
      <c r="AE33" s="46">
        <f t="shared" si="117"/>
        <v>0.10164</v>
      </c>
      <c r="AF33" s="47">
        <f t="shared" si="18"/>
        <v>0.1076365079</v>
      </c>
    </row>
    <row r="34" ht="14.25" customHeight="1">
      <c r="A34" s="9">
        <f t="shared" ref="A34:C34" si="118">(AC33/1)+ SQRT(2*LN($X33)/U33)</f>
        <v>0.1160393838</v>
      </c>
      <c r="B34" s="9">
        <f t="shared" si="118"/>
        <v>0.1176663546</v>
      </c>
      <c r="C34" s="102">
        <f t="shared" si="118"/>
        <v>0.1179822612</v>
      </c>
      <c r="D34" s="9" t="str">
        <f t="shared" si="20"/>
        <v>C</v>
      </c>
      <c r="E34" s="38">
        <v>22.0</v>
      </c>
      <c r="F34" s="39">
        <v>0.9977151575378174</v>
      </c>
      <c r="G34" s="40">
        <v>0.12220285174429968</v>
      </c>
      <c r="H34" s="41">
        <v>0.7354460221659014</v>
      </c>
      <c r="I34" s="42">
        <f t="shared" si="21"/>
        <v>0</v>
      </c>
      <c r="J34" s="43">
        <f t="shared" si="22"/>
        <v>0</v>
      </c>
      <c r="K34" s="43">
        <f t="shared" si="23"/>
        <v>30000</v>
      </c>
      <c r="L34" s="44">
        <f t="shared" si="6"/>
        <v>30000</v>
      </c>
      <c r="M34" s="42">
        <f t="shared" si="7"/>
        <v>0</v>
      </c>
      <c r="N34" s="43">
        <f t="shared" si="8"/>
        <v>0</v>
      </c>
      <c r="O34" s="43">
        <f t="shared" si="9"/>
        <v>3033</v>
      </c>
      <c r="P34" s="44">
        <f t="shared" si="10"/>
        <v>3033</v>
      </c>
      <c r="Q34" s="45" t="str">
        <f t="shared" ref="Q34:S34" si="119">IF(I34=0,"",M34/I34)</f>
        <v/>
      </c>
      <c r="R34" s="46" t="str">
        <f t="shared" si="119"/>
        <v/>
      </c>
      <c r="S34" s="46">
        <f t="shared" si="119"/>
        <v>0.1011</v>
      </c>
      <c r="T34" s="47">
        <f t="shared" si="12"/>
        <v>0.1011</v>
      </c>
      <c r="U34" s="42">
        <f t="shared" ref="U34:W34" si="120">SUM(I$13:I34)</f>
        <v>40000</v>
      </c>
      <c r="V34" s="43">
        <f t="shared" si="120"/>
        <v>490000</v>
      </c>
      <c r="W34" s="43">
        <f t="shared" si="120"/>
        <v>130000</v>
      </c>
      <c r="X34" s="44">
        <f t="shared" si="14"/>
        <v>660000</v>
      </c>
      <c r="Y34" s="42">
        <f t="shared" ref="Y34:AA34" si="121">SUM(M$13:M34)</f>
        <v>3608</v>
      </c>
      <c r="Z34" s="43">
        <f t="shared" si="121"/>
        <v>54039</v>
      </c>
      <c r="AA34" s="43">
        <f t="shared" si="121"/>
        <v>13197</v>
      </c>
      <c r="AB34" s="44">
        <f t="shared" si="16"/>
        <v>70844</v>
      </c>
      <c r="AC34" s="46">
        <f t="shared" ref="AC34:AE34" si="122">IF(U34=0,"",Y34/U34)</f>
        <v>0.0902</v>
      </c>
      <c r="AD34" s="46">
        <f t="shared" si="122"/>
        <v>0.1102836735</v>
      </c>
      <c r="AE34" s="46">
        <f t="shared" si="122"/>
        <v>0.1015153846</v>
      </c>
      <c r="AF34" s="47">
        <f t="shared" si="18"/>
        <v>0.1073393939</v>
      </c>
    </row>
    <row r="35" ht="14.25" customHeight="1">
      <c r="A35" s="9">
        <f t="shared" ref="A35:C35" si="123">(AC34/1)+ SQRT(2*LN($X34)/U34)</f>
        <v>0.1160843535</v>
      </c>
      <c r="B35" s="9">
        <f t="shared" si="123"/>
        <v>0.117679203</v>
      </c>
      <c r="C35" s="102">
        <f t="shared" si="123"/>
        <v>0.1158734406</v>
      </c>
      <c r="D35" s="9" t="str">
        <f t="shared" si="20"/>
        <v>B</v>
      </c>
      <c r="E35" s="38">
        <v>23.0</v>
      </c>
      <c r="F35" s="39">
        <v>0.9842806874936575</v>
      </c>
      <c r="G35" s="40">
        <v>0.6324516374572079</v>
      </c>
      <c r="H35" s="41">
        <v>0.39117261660271374</v>
      </c>
      <c r="I35" s="42">
        <f t="shared" si="21"/>
        <v>0</v>
      </c>
      <c r="J35" s="43">
        <f t="shared" si="22"/>
        <v>30000</v>
      </c>
      <c r="K35" s="43">
        <f t="shared" si="23"/>
        <v>0</v>
      </c>
      <c r="L35" s="44">
        <f t="shared" si="6"/>
        <v>30000</v>
      </c>
      <c r="M35" s="42">
        <f t="shared" si="7"/>
        <v>0</v>
      </c>
      <c r="N35" s="43">
        <f t="shared" si="8"/>
        <v>3318</v>
      </c>
      <c r="O35" s="43">
        <f t="shared" si="9"/>
        <v>0</v>
      </c>
      <c r="P35" s="44">
        <f t="shared" si="10"/>
        <v>3318</v>
      </c>
      <c r="Q35" s="45" t="str">
        <f t="shared" ref="Q35:S35" si="124">IF(I35=0,"",M35/I35)</f>
        <v/>
      </c>
      <c r="R35" s="46">
        <f t="shared" si="124"/>
        <v>0.1106</v>
      </c>
      <c r="S35" s="46" t="str">
        <f t="shared" si="124"/>
        <v/>
      </c>
      <c r="T35" s="47">
        <f t="shared" si="12"/>
        <v>0.1106</v>
      </c>
      <c r="U35" s="42">
        <f t="shared" ref="U35:W35" si="125">SUM(I$13:I35)</f>
        <v>40000</v>
      </c>
      <c r="V35" s="43">
        <f t="shared" si="125"/>
        <v>520000</v>
      </c>
      <c r="W35" s="43">
        <f t="shared" si="125"/>
        <v>130000</v>
      </c>
      <c r="X35" s="44">
        <f t="shared" si="14"/>
        <v>690000</v>
      </c>
      <c r="Y35" s="42">
        <f t="shared" ref="Y35:AA35" si="126">SUM(M$13:M35)</f>
        <v>3608</v>
      </c>
      <c r="Z35" s="43">
        <f t="shared" si="126"/>
        <v>57357</v>
      </c>
      <c r="AA35" s="43">
        <f t="shared" si="126"/>
        <v>13197</v>
      </c>
      <c r="AB35" s="44">
        <f t="shared" si="16"/>
        <v>74162</v>
      </c>
      <c r="AC35" s="46">
        <f t="shared" ref="AC35:AE35" si="127">IF(U35=0,"",Y35/U35)</f>
        <v>0.0902</v>
      </c>
      <c r="AD35" s="46">
        <f t="shared" si="127"/>
        <v>0.1103019231</v>
      </c>
      <c r="AE35" s="46">
        <f t="shared" si="127"/>
        <v>0.1015153846</v>
      </c>
      <c r="AF35" s="47">
        <f t="shared" si="18"/>
        <v>0.1074811594</v>
      </c>
    </row>
    <row r="36" ht="14.25" customHeight="1">
      <c r="A36" s="9">
        <f t="shared" ref="A36:C36" si="128">(AC35/1)+ SQRT(2*LN($X35)/U35)</f>
        <v>0.116127251</v>
      </c>
      <c r="B36" s="9">
        <f t="shared" si="128"/>
        <v>0.1174928487</v>
      </c>
      <c r="C36" s="102">
        <f t="shared" si="128"/>
        <v>0.1158972358</v>
      </c>
      <c r="D36" s="9" t="str">
        <f t="shared" si="20"/>
        <v>B</v>
      </c>
      <c r="E36" s="38">
        <v>24.0</v>
      </c>
      <c r="F36" s="39">
        <v>0.52196668971603</v>
      </c>
      <c r="G36" s="40">
        <v>0.7906561204328705</v>
      </c>
      <c r="H36" s="41">
        <v>0.9533035680676298</v>
      </c>
      <c r="I36" s="42">
        <f t="shared" si="21"/>
        <v>0</v>
      </c>
      <c r="J36" s="43">
        <f t="shared" si="22"/>
        <v>30000</v>
      </c>
      <c r="K36" s="43">
        <f t="shared" si="23"/>
        <v>0</v>
      </c>
      <c r="L36" s="44">
        <f t="shared" si="6"/>
        <v>30000</v>
      </c>
      <c r="M36" s="42">
        <f t="shared" si="7"/>
        <v>0</v>
      </c>
      <c r="N36" s="43">
        <f t="shared" si="8"/>
        <v>3344</v>
      </c>
      <c r="O36" s="43">
        <f t="shared" si="9"/>
        <v>0</v>
      </c>
      <c r="P36" s="44">
        <f t="shared" si="10"/>
        <v>3344</v>
      </c>
      <c r="Q36" s="45" t="str">
        <f t="shared" ref="Q36:S36" si="129">IF(I36=0,"",M36/I36)</f>
        <v/>
      </c>
      <c r="R36" s="46">
        <f t="shared" si="129"/>
        <v>0.1114666667</v>
      </c>
      <c r="S36" s="46" t="str">
        <f t="shared" si="129"/>
        <v/>
      </c>
      <c r="T36" s="47">
        <f t="shared" si="12"/>
        <v>0.1114666667</v>
      </c>
      <c r="U36" s="42">
        <f t="shared" ref="U36:W36" si="130">SUM(I$13:I36)</f>
        <v>40000</v>
      </c>
      <c r="V36" s="43">
        <f t="shared" si="130"/>
        <v>550000</v>
      </c>
      <c r="W36" s="43">
        <f t="shared" si="130"/>
        <v>130000</v>
      </c>
      <c r="X36" s="44">
        <f t="shared" si="14"/>
        <v>720000</v>
      </c>
      <c r="Y36" s="42">
        <f t="shared" ref="Y36:AA36" si="131">SUM(M$13:M36)</f>
        <v>3608</v>
      </c>
      <c r="Z36" s="43">
        <f t="shared" si="131"/>
        <v>60701</v>
      </c>
      <c r="AA36" s="43">
        <f t="shared" si="131"/>
        <v>13197</v>
      </c>
      <c r="AB36" s="44">
        <f t="shared" si="16"/>
        <v>77506</v>
      </c>
      <c r="AC36" s="46">
        <f t="shared" ref="AC36:AE36" si="132">IF(U36=0,"",Y36/U36)</f>
        <v>0.0902</v>
      </c>
      <c r="AD36" s="46">
        <f t="shared" si="132"/>
        <v>0.1103654545</v>
      </c>
      <c r="AE36" s="46">
        <f t="shared" si="132"/>
        <v>0.1015153846</v>
      </c>
      <c r="AF36" s="47">
        <f t="shared" si="18"/>
        <v>0.1076472222</v>
      </c>
    </row>
    <row r="37" ht="14.25" customHeight="1">
      <c r="A37" s="9">
        <f t="shared" ref="A37:C37" si="133">(AC36/1)+ SQRT(2*LN($X36)/U36)</f>
        <v>0.1161682561</v>
      </c>
      <c r="B37" s="9">
        <f t="shared" si="133"/>
        <v>0.1173685724</v>
      </c>
      <c r="C37" s="102">
        <f t="shared" si="133"/>
        <v>0.1159199814</v>
      </c>
      <c r="D37" s="9" t="str">
        <f t="shared" si="20"/>
        <v>B</v>
      </c>
      <c r="E37" s="38">
        <v>25.0</v>
      </c>
      <c r="F37" s="39">
        <v>0.04933555335810913</v>
      </c>
      <c r="G37" s="40">
        <v>0.3569751989073565</v>
      </c>
      <c r="H37" s="41">
        <v>0.9740816860755577</v>
      </c>
      <c r="I37" s="42">
        <f t="shared" si="21"/>
        <v>0</v>
      </c>
      <c r="J37" s="43">
        <f t="shared" si="22"/>
        <v>30000</v>
      </c>
      <c r="K37" s="43">
        <f t="shared" si="23"/>
        <v>0</v>
      </c>
      <c r="L37" s="44">
        <f t="shared" si="6"/>
        <v>30000</v>
      </c>
      <c r="M37" s="42">
        <f t="shared" si="7"/>
        <v>0</v>
      </c>
      <c r="N37" s="43">
        <f t="shared" si="8"/>
        <v>3280</v>
      </c>
      <c r="O37" s="43">
        <f t="shared" si="9"/>
        <v>0</v>
      </c>
      <c r="P37" s="44">
        <f t="shared" si="10"/>
        <v>3280</v>
      </c>
      <c r="Q37" s="45" t="str">
        <f t="shared" ref="Q37:S37" si="134">IF(I37=0,"",M37/I37)</f>
        <v/>
      </c>
      <c r="R37" s="46">
        <f t="shared" si="134"/>
        <v>0.1093333333</v>
      </c>
      <c r="S37" s="46" t="str">
        <f t="shared" si="134"/>
        <v/>
      </c>
      <c r="T37" s="47">
        <f t="shared" si="12"/>
        <v>0.1093333333</v>
      </c>
      <c r="U37" s="42">
        <f t="shared" ref="U37:W37" si="135">SUM(I$13:I37)</f>
        <v>40000</v>
      </c>
      <c r="V37" s="43">
        <f t="shared" si="135"/>
        <v>580000</v>
      </c>
      <c r="W37" s="43">
        <f t="shared" si="135"/>
        <v>130000</v>
      </c>
      <c r="X37" s="44">
        <f t="shared" si="14"/>
        <v>750000</v>
      </c>
      <c r="Y37" s="42">
        <f t="shared" ref="Y37:AA37" si="136">SUM(M$13:M37)</f>
        <v>3608</v>
      </c>
      <c r="Z37" s="43">
        <f t="shared" si="136"/>
        <v>63981</v>
      </c>
      <c r="AA37" s="43">
        <f t="shared" si="136"/>
        <v>13197</v>
      </c>
      <c r="AB37" s="44">
        <f t="shared" si="16"/>
        <v>80786</v>
      </c>
      <c r="AC37" s="46">
        <f t="shared" ref="AC37:AE37" si="137">IF(U37=0,"",Y37/U37)</f>
        <v>0.0902</v>
      </c>
      <c r="AD37" s="46">
        <f t="shared" si="137"/>
        <v>0.110312069</v>
      </c>
      <c r="AE37" s="46">
        <f t="shared" si="137"/>
        <v>0.1015153846</v>
      </c>
      <c r="AF37" s="47">
        <f t="shared" si="18"/>
        <v>0.1077146667</v>
      </c>
    </row>
    <row r="38" ht="14.25" customHeight="1">
      <c r="A38" s="9">
        <f t="shared" ref="A38:C38" si="138">(AC37/1)+ SQRT(2*LN($X37)/U37)</f>
        <v>0.1162075263</v>
      </c>
      <c r="B38" s="9">
        <f t="shared" si="138"/>
        <v>0.11714198</v>
      </c>
      <c r="C38" s="102">
        <f t="shared" si="138"/>
        <v>0.1159417646</v>
      </c>
      <c r="D38" s="9" t="str">
        <f t="shared" si="20"/>
        <v>B</v>
      </c>
      <c r="E38" s="38">
        <v>26.0</v>
      </c>
      <c r="F38" s="39">
        <v>0.8291789012980286</v>
      </c>
      <c r="G38" s="40">
        <v>0.4786780692503757</v>
      </c>
      <c r="H38" s="41">
        <v>0.7699927107348968</v>
      </c>
      <c r="I38" s="42">
        <f t="shared" si="21"/>
        <v>0</v>
      </c>
      <c r="J38" s="43">
        <f t="shared" si="22"/>
        <v>30000</v>
      </c>
      <c r="K38" s="43">
        <f t="shared" si="23"/>
        <v>0</v>
      </c>
      <c r="L38" s="44">
        <f t="shared" si="6"/>
        <v>30000</v>
      </c>
      <c r="M38" s="42">
        <f t="shared" si="7"/>
        <v>0</v>
      </c>
      <c r="N38" s="43">
        <f t="shared" si="8"/>
        <v>3297</v>
      </c>
      <c r="O38" s="43">
        <f t="shared" si="9"/>
        <v>0</v>
      </c>
      <c r="P38" s="44">
        <f t="shared" si="10"/>
        <v>3297</v>
      </c>
      <c r="Q38" s="45" t="str">
        <f t="shared" ref="Q38:S38" si="139">IF(I38=0,"",M38/I38)</f>
        <v/>
      </c>
      <c r="R38" s="46">
        <f t="shared" si="139"/>
        <v>0.1099</v>
      </c>
      <c r="S38" s="46" t="str">
        <f t="shared" si="139"/>
        <v/>
      </c>
      <c r="T38" s="47">
        <f t="shared" si="12"/>
        <v>0.1099</v>
      </c>
      <c r="U38" s="42">
        <f t="shared" ref="U38:W38" si="140">SUM(I$13:I38)</f>
        <v>40000</v>
      </c>
      <c r="V38" s="43">
        <f t="shared" si="140"/>
        <v>610000</v>
      </c>
      <c r="W38" s="43">
        <f t="shared" si="140"/>
        <v>130000</v>
      </c>
      <c r="X38" s="44">
        <f t="shared" si="14"/>
        <v>780000</v>
      </c>
      <c r="Y38" s="42">
        <f t="shared" ref="Y38:AA38" si="141">SUM(M$13:M38)</f>
        <v>3608</v>
      </c>
      <c r="Z38" s="43">
        <f t="shared" si="141"/>
        <v>67278</v>
      </c>
      <c r="AA38" s="43">
        <f t="shared" si="141"/>
        <v>13197</v>
      </c>
      <c r="AB38" s="44">
        <f t="shared" si="16"/>
        <v>84083</v>
      </c>
      <c r="AC38" s="46">
        <f t="shared" ref="AC38:AE38" si="142">IF(U38=0,"",Y38/U38)</f>
        <v>0.0902</v>
      </c>
      <c r="AD38" s="46">
        <f t="shared" si="142"/>
        <v>0.1102918033</v>
      </c>
      <c r="AE38" s="46">
        <f t="shared" si="142"/>
        <v>0.1015153846</v>
      </c>
      <c r="AF38" s="47">
        <f t="shared" si="18"/>
        <v>0.1077987179</v>
      </c>
    </row>
    <row r="39" ht="14.25" customHeight="1">
      <c r="A39" s="9">
        <f t="shared" ref="A39:C39" si="143">(AC38/1)+ SQRT(2*LN($X38)/U38)</f>
        <v>0.1162452003</v>
      </c>
      <c r="B39" s="9">
        <f t="shared" si="143"/>
        <v>0.1169612957</v>
      </c>
      <c r="C39" s="102">
        <f t="shared" si="143"/>
        <v>0.1159626623</v>
      </c>
      <c r="D39" s="9" t="str">
        <f t="shared" si="20"/>
        <v>B</v>
      </c>
      <c r="E39" s="38">
        <v>27.0</v>
      </c>
      <c r="F39" s="39">
        <v>0.8305741265594014</v>
      </c>
      <c r="G39" s="40">
        <v>0.11268826372767071</v>
      </c>
      <c r="H39" s="41">
        <v>0.10136237862120667</v>
      </c>
      <c r="I39" s="42">
        <f t="shared" si="21"/>
        <v>0</v>
      </c>
      <c r="J39" s="43">
        <f t="shared" si="22"/>
        <v>30000</v>
      </c>
      <c r="K39" s="43">
        <f t="shared" si="23"/>
        <v>0</v>
      </c>
      <c r="L39" s="44">
        <f t="shared" si="6"/>
        <v>30000</v>
      </c>
      <c r="M39" s="42">
        <f t="shared" si="7"/>
        <v>0</v>
      </c>
      <c r="N39" s="43">
        <f t="shared" si="8"/>
        <v>3234</v>
      </c>
      <c r="O39" s="43">
        <f t="shared" si="9"/>
        <v>0</v>
      </c>
      <c r="P39" s="44">
        <f t="shared" si="10"/>
        <v>3234</v>
      </c>
      <c r="Q39" s="45" t="str">
        <f t="shared" ref="Q39:S39" si="144">IF(I39=0,"",M39/I39)</f>
        <v/>
      </c>
      <c r="R39" s="46">
        <f t="shared" si="144"/>
        <v>0.1078</v>
      </c>
      <c r="S39" s="46" t="str">
        <f t="shared" si="144"/>
        <v/>
      </c>
      <c r="T39" s="47">
        <f t="shared" si="12"/>
        <v>0.1078</v>
      </c>
      <c r="U39" s="42">
        <f t="shared" ref="U39:W39" si="145">SUM(I$13:I39)</f>
        <v>40000</v>
      </c>
      <c r="V39" s="43">
        <f t="shared" si="145"/>
        <v>640000</v>
      </c>
      <c r="W39" s="43">
        <f t="shared" si="145"/>
        <v>130000</v>
      </c>
      <c r="X39" s="44">
        <f t="shared" si="14"/>
        <v>810000</v>
      </c>
      <c r="Y39" s="42">
        <f t="shared" ref="Y39:AA39" si="146">SUM(M$13:M39)</f>
        <v>3608</v>
      </c>
      <c r="Z39" s="43">
        <f t="shared" si="146"/>
        <v>70512</v>
      </c>
      <c r="AA39" s="43">
        <f t="shared" si="146"/>
        <v>13197</v>
      </c>
      <c r="AB39" s="44">
        <f t="shared" si="16"/>
        <v>87317</v>
      </c>
      <c r="AC39" s="46">
        <f t="shared" ref="AC39:AE39" si="147">IF(U39=0,"",Y39/U39)</f>
        <v>0.0902</v>
      </c>
      <c r="AD39" s="46">
        <f t="shared" si="147"/>
        <v>0.110175</v>
      </c>
      <c r="AE39" s="46">
        <f t="shared" si="147"/>
        <v>0.1015153846</v>
      </c>
      <c r="AF39" s="47">
        <f t="shared" si="18"/>
        <v>0.1077987654</v>
      </c>
    </row>
    <row r="40" ht="14.25" customHeight="1">
      <c r="A40" s="9">
        <f t="shared" ref="A40:C40" si="148">(AC39/1)+ SQRT(2*LN($X39)/U39)</f>
        <v>0.116281401</v>
      </c>
      <c r="B40" s="9">
        <f t="shared" si="148"/>
        <v>0.1166953502</v>
      </c>
      <c r="C40" s="102">
        <f t="shared" si="148"/>
        <v>0.1159827428</v>
      </c>
      <c r="D40" s="9" t="str">
        <f t="shared" si="20"/>
        <v>B</v>
      </c>
      <c r="E40" s="38">
        <v>28.0</v>
      </c>
      <c r="F40" s="39">
        <v>0.12541295162440103</v>
      </c>
      <c r="G40" s="40">
        <v>0.5703460115972839</v>
      </c>
      <c r="H40" s="41">
        <v>0.3362596747760356</v>
      </c>
      <c r="I40" s="42">
        <f t="shared" si="21"/>
        <v>0</v>
      </c>
      <c r="J40" s="43">
        <f t="shared" si="22"/>
        <v>30000</v>
      </c>
      <c r="K40" s="43">
        <f t="shared" si="23"/>
        <v>0</v>
      </c>
      <c r="L40" s="44">
        <f t="shared" si="6"/>
        <v>30000</v>
      </c>
      <c r="M40" s="42">
        <f t="shared" si="7"/>
        <v>0</v>
      </c>
      <c r="N40" s="43">
        <f t="shared" si="8"/>
        <v>3309</v>
      </c>
      <c r="O40" s="43">
        <f t="shared" si="9"/>
        <v>0</v>
      </c>
      <c r="P40" s="44">
        <f t="shared" si="10"/>
        <v>3309</v>
      </c>
      <c r="Q40" s="45" t="str">
        <f t="shared" ref="Q40:S40" si="149">IF(I40=0,"",M40/I40)</f>
        <v/>
      </c>
      <c r="R40" s="46">
        <f t="shared" si="149"/>
        <v>0.1103</v>
      </c>
      <c r="S40" s="46" t="str">
        <f t="shared" si="149"/>
        <v/>
      </c>
      <c r="T40" s="47">
        <f t="shared" si="12"/>
        <v>0.1103</v>
      </c>
      <c r="U40" s="42">
        <f t="shared" ref="U40:W40" si="150">SUM(I$13:I40)</f>
        <v>40000</v>
      </c>
      <c r="V40" s="43">
        <f t="shared" si="150"/>
        <v>670000</v>
      </c>
      <c r="W40" s="43">
        <f t="shared" si="150"/>
        <v>130000</v>
      </c>
      <c r="X40" s="44">
        <f t="shared" si="14"/>
        <v>840000</v>
      </c>
      <c r="Y40" s="42">
        <f t="shared" ref="Y40:AA40" si="151">SUM(M$13:M40)</f>
        <v>3608</v>
      </c>
      <c r="Z40" s="43">
        <f t="shared" si="151"/>
        <v>73821</v>
      </c>
      <c r="AA40" s="43">
        <f t="shared" si="151"/>
        <v>13197</v>
      </c>
      <c r="AB40" s="44">
        <f t="shared" si="16"/>
        <v>90626</v>
      </c>
      <c r="AC40" s="46">
        <f t="shared" ref="AC40:AE40" si="152">IF(U40=0,"",Y40/U40)</f>
        <v>0.0902</v>
      </c>
      <c r="AD40" s="46">
        <f t="shared" si="152"/>
        <v>0.110180597</v>
      </c>
      <c r="AE40" s="46">
        <f t="shared" si="152"/>
        <v>0.1015153846</v>
      </c>
      <c r="AF40" s="47">
        <f t="shared" si="18"/>
        <v>0.1078880952</v>
      </c>
    </row>
    <row r="41" ht="14.25" customHeight="1">
      <c r="A41" s="9">
        <f t="shared" ref="A41:C41" si="153">(AC40/1)+ SQRT(2*LN($X40)/U40)</f>
        <v>0.1163162374</v>
      </c>
      <c r="B41" s="9">
        <f t="shared" si="153"/>
        <v>0.1165618095</v>
      </c>
      <c r="C41" s="102">
        <f t="shared" si="153"/>
        <v>0.1160020667</v>
      </c>
      <c r="D41" s="9" t="str">
        <f t="shared" si="20"/>
        <v>B</v>
      </c>
      <c r="E41" s="38">
        <v>29.0</v>
      </c>
      <c r="F41" s="39">
        <v>0.8218332230540714</v>
      </c>
      <c r="G41" s="40">
        <v>0.8997463637004632</v>
      </c>
      <c r="H41" s="41">
        <v>0.6302691552505462</v>
      </c>
      <c r="I41" s="42">
        <f t="shared" si="21"/>
        <v>0</v>
      </c>
      <c r="J41" s="43">
        <f t="shared" si="22"/>
        <v>30000</v>
      </c>
      <c r="K41" s="43">
        <f t="shared" si="23"/>
        <v>0</v>
      </c>
      <c r="L41" s="44">
        <f t="shared" si="6"/>
        <v>30000</v>
      </c>
      <c r="M41" s="42">
        <f t="shared" si="7"/>
        <v>0</v>
      </c>
      <c r="N41" s="43">
        <f t="shared" si="8"/>
        <v>3369</v>
      </c>
      <c r="O41" s="43">
        <f t="shared" si="9"/>
        <v>0</v>
      </c>
      <c r="P41" s="44">
        <f t="shared" si="10"/>
        <v>3369</v>
      </c>
      <c r="Q41" s="45" t="str">
        <f t="shared" ref="Q41:S41" si="154">IF(I41=0,"",M41/I41)</f>
        <v/>
      </c>
      <c r="R41" s="46">
        <f t="shared" si="154"/>
        <v>0.1123</v>
      </c>
      <c r="S41" s="46" t="str">
        <f t="shared" si="154"/>
        <v/>
      </c>
      <c r="T41" s="47">
        <f t="shared" si="12"/>
        <v>0.1123</v>
      </c>
      <c r="U41" s="42">
        <f t="shared" ref="U41:W41" si="155">SUM(I$13:I41)</f>
        <v>40000</v>
      </c>
      <c r="V41" s="43">
        <f t="shared" si="155"/>
        <v>700000</v>
      </c>
      <c r="W41" s="43">
        <f t="shared" si="155"/>
        <v>130000</v>
      </c>
      <c r="X41" s="44">
        <f t="shared" si="14"/>
        <v>870000</v>
      </c>
      <c r="Y41" s="42">
        <f t="shared" ref="Y41:AA41" si="156">SUM(M$13:M41)</f>
        <v>3608</v>
      </c>
      <c r="Z41" s="43">
        <f t="shared" si="156"/>
        <v>77190</v>
      </c>
      <c r="AA41" s="43">
        <f t="shared" si="156"/>
        <v>13197</v>
      </c>
      <c r="AB41" s="44">
        <f t="shared" si="16"/>
        <v>93995</v>
      </c>
      <c r="AC41" s="46">
        <f t="shared" ref="AC41:AE41" si="157">IF(U41=0,"",Y41/U41)</f>
        <v>0.0902</v>
      </c>
      <c r="AD41" s="46">
        <f t="shared" si="157"/>
        <v>0.1102714286</v>
      </c>
      <c r="AE41" s="46">
        <f t="shared" si="157"/>
        <v>0.1015153846</v>
      </c>
      <c r="AF41" s="47">
        <f t="shared" si="18"/>
        <v>0.1080402299</v>
      </c>
    </row>
    <row r="42" ht="14.25" customHeight="1">
      <c r="A42" s="9">
        <f t="shared" ref="A42:C42" si="158">(AC41/1)+ SQRT(2*LN($X41)/U41)</f>
        <v>0.1163498074</v>
      </c>
      <c r="B42" s="9">
        <f t="shared" si="158"/>
        <v>0.1165224281</v>
      </c>
      <c r="C42" s="102">
        <f t="shared" si="158"/>
        <v>0.1160206879</v>
      </c>
      <c r="D42" s="9" t="str">
        <f t="shared" si="20"/>
        <v>B</v>
      </c>
      <c r="E42" s="38">
        <v>30.0</v>
      </c>
      <c r="F42" s="39">
        <v>0.46672346542798115</v>
      </c>
      <c r="G42" s="40">
        <v>0.1378903828320931</v>
      </c>
      <c r="H42" s="41">
        <v>0.6909910422186976</v>
      </c>
      <c r="I42" s="42">
        <f t="shared" si="21"/>
        <v>0</v>
      </c>
      <c r="J42" s="43">
        <f t="shared" si="22"/>
        <v>30000</v>
      </c>
      <c r="K42" s="43">
        <f t="shared" si="23"/>
        <v>0</v>
      </c>
      <c r="L42" s="44">
        <f t="shared" si="6"/>
        <v>30000</v>
      </c>
      <c r="M42" s="42">
        <f t="shared" si="7"/>
        <v>0</v>
      </c>
      <c r="N42" s="43">
        <f t="shared" si="8"/>
        <v>3241</v>
      </c>
      <c r="O42" s="43">
        <f t="shared" si="9"/>
        <v>0</v>
      </c>
      <c r="P42" s="44">
        <f t="shared" si="10"/>
        <v>3241</v>
      </c>
      <c r="Q42" s="45" t="str">
        <f t="shared" ref="Q42:S42" si="159">IF(I42=0,"",M42/I42)</f>
        <v/>
      </c>
      <c r="R42" s="46">
        <f t="shared" si="159"/>
        <v>0.1080333333</v>
      </c>
      <c r="S42" s="46" t="str">
        <f t="shared" si="159"/>
        <v/>
      </c>
      <c r="T42" s="47">
        <f t="shared" si="12"/>
        <v>0.1080333333</v>
      </c>
      <c r="U42" s="42">
        <f t="shared" ref="U42:W42" si="160">SUM(I$13:I42)</f>
        <v>40000</v>
      </c>
      <c r="V42" s="43">
        <f t="shared" si="160"/>
        <v>730000</v>
      </c>
      <c r="W42" s="43">
        <f t="shared" si="160"/>
        <v>130000</v>
      </c>
      <c r="X42" s="44">
        <f t="shared" si="14"/>
        <v>900000</v>
      </c>
      <c r="Y42" s="42">
        <f t="shared" ref="Y42:AA42" si="161">SUM(M$13:M42)</f>
        <v>3608</v>
      </c>
      <c r="Z42" s="43">
        <f t="shared" si="161"/>
        <v>80431</v>
      </c>
      <c r="AA42" s="43">
        <f t="shared" si="161"/>
        <v>13197</v>
      </c>
      <c r="AB42" s="44">
        <f t="shared" si="16"/>
        <v>97236</v>
      </c>
      <c r="AC42" s="46">
        <f t="shared" ref="AC42:AE42" si="162">IF(U42=0,"",Y42/U42)</f>
        <v>0.0902</v>
      </c>
      <c r="AD42" s="46">
        <f t="shared" si="162"/>
        <v>0.1101794521</v>
      </c>
      <c r="AE42" s="46">
        <f t="shared" si="162"/>
        <v>0.1015153846</v>
      </c>
      <c r="AF42" s="47">
        <f t="shared" si="18"/>
        <v>0.10804</v>
      </c>
    </row>
    <row r="43" ht="14.25" customHeight="1">
      <c r="A43" s="9">
        <f t="shared" ref="A43:C43" si="163">(AC42/1)+ SQRT(2*LN($X42)/U42)</f>
        <v>0.1163821982</v>
      </c>
      <c r="B43" s="9">
        <f t="shared" si="163"/>
        <v>0.1163082411</v>
      </c>
      <c r="C43" s="102">
        <f t="shared" si="163"/>
        <v>0.1160386551</v>
      </c>
      <c r="D43" s="9" t="str">
        <f t="shared" si="20"/>
        <v>A</v>
      </c>
      <c r="E43" s="38">
        <v>31.0</v>
      </c>
      <c r="F43" s="39">
        <v>0.12246731489099971</v>
      </c>
      <c r="G43" s="40">
        <v>0.9564466986600924</v>
      </c>
      <c r="H43" s="41">
        <v>0.5365437114709986</v>
      </c>
      <c r="I43" s="42">
        <f t="shared" si="21"/>
        <v>30000</v>
      </c>
      <c r="J43" s="43">
        <f t="shared" si="22"/>
        <v>0</v>
      </c>
      <c r="K43" s="43">
        <f t="shared" si="23"/>
        <v>0</v>
      </c>
      <c r="L43" s="44">
        <f t="shared" si="6"/>
        <v>30000</v>
      </c>
      <c r="M43" s="42">
        <f t="shared" si="7"/>
        <v>2642</v>
      </c>
      <c r="N43" s="43">
        <f t="shared" si="8"/>
        <v>0</v>
      </c>
      <c r="O43" s="43">
        <f t="shared" si="9"/>
        <v>0</v>
      </c>
      <c r="P43" s="44">
        <f t="shared" si="10"/>
        <v>2642</v>
      </c>
      <c r="Q43" s="45">
        <f t="shared" ref="Q43:S43" si="164">IF(I43=0,"",M43/I43)</f>
        <v>0.08806666667</v>
      </c>
      <c r="R43" s="46" t="str">
        <f t="shared" si="164"/>
        <v/>
      </c>
      <c r="S43" s="46" t="str">
        <f t="shared" si="164"/>
        <v/>
      </c>
      <c r="T43" s="47">
        <f t="shared" si="12"/>
        <v>0.08806666667</v>
      </c>
      <c r="U43" s="42">
        <f t="shared" ref="U43:W43" si="165">SUM(I$13:I43)</f>
        <v>70000</v>
      </c>
      <c r="V43" s="43">
        <f t="shared" si="165"/>
        <v>730000</v>
      </c>
      <c r="W43" s="43">
        <f t="shared" si="165"/>
        <v>130000</v>
      </c>
      <c r="X43" s="44">
        <f t="shared" si="14"/>
        <v>930000</v>
      </c>
      <c r="Y43" s="42">
        <f t="shared" ref="Y43:AA43" si="166">SUM(M$13:M43)</f>
        <v>6250</v>
      </c>
      <c r="Z43" s="43">
        <f t="shared" si="166"/>
        <v>80431</v>
      </c>
      <c r="AA43" s="43">
        <f t="shared" si="166"/>
        <v>13197</v>
      </c>
      <c r="AB43" s="44">
        <f t="shared" si="16"/>
        <v>99878</v>
      </c>
      <c r="AC43" s="46">
        <f t="shared" ref="AC43:AE43" si="167">IF(U43=0,"",Y43/U43)</f>
        <v>0.08928571429</v>
      </c>
      <c r="AD43" s="46">
        <f t="shared" si="167"/>
        <v>0.1101794521</v>
      </c>
      <c r="AE43" s="46">
        <f t="shared" si="167"/>
        <v>0.1015153846</v>
      </c>
      <c r="AF43" s="47">
        <f t="shared" si="18"/>
        <v>0.1073956989</v>
      </c>
    </row>
    <row r="44" ht="14.25" customHeight="1">
      <c r="A44" s="9">
        <f t="shared" ref="A44:C44" si="168">(AC43/1)+ SQRT(2*LN($X43)/U43)</f>
        <v>0.1091012492</v>
      </c>
      <c r="B44" s="9">
        <f t="shared" si="168"/>
        <v>0.1163155656</v>
      </c>
      <c r="C44" s="102">
        <f t="shared" si="168"/>
        <v>0.116056012</v>
      </c>
      <c r="D44" s="9" t="str">
        <f t="shared" si="20"/>
        <v>B</v>
      </c>
      <c r="E44" s="38">
        <v>32.0</v>
      </c>
      <c r="F44" s="39">
        <v>0.7507759120731451</v>
      </c>
      <c r="G44" s="40">
        <v>0.641107482392854</v>
      </c>
      <c r="H44" s="41">
        <v>0.9891358036211504</v>
      </c>
      <c r="I44" s="42">
        <f t="shared" si="21"/>
        <v>0</v>
      </c>
      <c r="J44" s="43">
        <f t="shared" si="22"/>
        <v>30000</v>
      </c>
      <c r="K44" s="43">
        <f t="shared" si="23"/>
        <v>0</v>
      </c>
      <c r="L44" s="44">
        <f t="shared" si="6"/>
        <v>30000</v>
      </c>
      <c r="M44" s="42">
        <f t="shared" si="7"/>
        <v>0</v>
      </c>
      <c r="N44" s="43">
        <f t="shared" si="8"/>
        <v>3319</v>
      </c>
      <c r="O44" s="43">
        <f t="shared" si="9"/>
        <v>0</v>
      </c>
      <c r="P44" s="44">
        <f t="shared" si="10"/>
        <v>3319</v>
      </c>
      <c r="Q44" s="45" t="str">
        <f t="shared" ref="Q44:S44" si="169">IF(I44=0,"",M44/I44)</f>
        <v/>
      </c>
      <c r="R44" s="46">
        <f t="shared" si="169"/>
        <v>0.1106333333</v>
      </c>
      <c r="S44" s="46" t="str">
        <f t="shared" si="169"/>
        <v/>
      </c>
      <c r="T44" s="47">
        <f t="shared" si="12"/>
        <v>0.1106333333</v>
      </c>
      <c r="U44" s="42">
        <f t="shared" ref="U44:W44" si="170">SUM(I$13:I44)</f>
        <v>70000</v>
      </c>
      <c r="V44" s="43">
        <f t="shared" si="170"/>
        <v>760000</v>
      </c>
      <c r="W44" s="43">
        <f t="shared" si="170"/>
        <v>130000</v>
      </c>
      <c r="X44" s="44">
        <f t="shared" si="14"/>
        <v>960000</v>
      </c>
      <c r="Y44" s="42">
        <f t="shared" ref="Y44:AA44" si="171">SUM(M$13:M44)</f>
        <v>6250</v>
      </c>
      <c r="Z44" s="43">
        <f t="shared" si="171"/>
        <v>83750</v>
      </c>
      <c r="AA44" s="43">
        <f t="shared" si="171"/>
        <v>13197</v>
      </c>
      <c r="AB44" s="44">
        <f t="shared" si="16"/>
        <v>103197</v>
      </c>
      <c r="AC44" s="46">
        <f t="shared" ref="AC44:AE44" si="172">IF(U44=0,"",Y44/U44)</f>
        <v>0.08928571429</v>
      </c>
      <c r="AD44" s="46">
        <f t="shared" si="172"/>
        <v>0.1101973684</v>
      </c>
      <c r="AE44" s="46">
        <f t="shared" si="172"/>
        <v>0.1015153846</v>
      </c>
      <c r="AF44" s="47">
        <f t="shared" si="18"/>
        <v>0.107496875</v>
      </c>
    </row>
    <row r="45" ht="14.25" customHeight="1">
      <c r="A45" s="9">
        <f t="shared" ref="A45:C45" si="173">(AC44/1)+ SQRT(2*LN($X44)/U44)</f>
        <v>0.1091241248</v>
      </c>
      <c r="B45" s="9">
        <f t="shared" si="173"/>
        <v>0.1162180976</v>
      </c>
      <c r="C45" s="102">
        <f t="shared" si="173"/>
        <v>0.116072798</v>
      </c>
      <c r="D45" s="9" t="str">
        <f t="shared" si="20"/>
        <v>B</v>
      </c>
      <c r="E45" s="38">
        <v>33.0</v>
      </c>
      <c r="F45" s="39">
        <v>0.4408064462937069</v>
      </c>
      <c r="G45" s="40">
        <v>0.7048135118643906</v>
      </c>
      <c r="H45" s="41">
        <v>0.05794418356404807</v>
      </c>
      <c r="I45" s="42">
        <f t="shared" si="21"/>
        <v>0</v>
      </c>
      <c r="J45" s="43">
        <f t="shared" si="22"/>
        <v>30000</v>
      </c>
      <c r="K45" s="43">
        <f t="shared" si="23"/>
        <v>0</v>
      </c>
      <c r="L45" s="44">
        <f t="shared" si="6"/>
        <v>30000</v>
      </c>
      <c r="M45" s="42">
        <f t="shared" si="7"/>
        <v>0</v>
      </c>
      <c r="N45" s="43">
        <f t="shared" si="8"/>
        <v>3329</v>
      </c>
      <c r="O45" s="43">
        <f t="shared" si="9"/>
        <v>0</v>
      </c>
      <c r="P45" s="44">
        <f t="shared" si="10"/>
        <v>3329</v>
      </c>
      <c r="Q45" s="45" t="str">
        <f t="shared" ref="Q45:S45" si="174">IF(I45=0,"",M45/I45)</f>
        <v/>
      </c>
      <c r="R45" s="46">
        <f t="shared" si="174"/>
        <v>0.1109666667</v>
      </c>
      <c r="S45" s="46" t="str">
        <f t="shared" si="174"/>
        <v/>
      </c>
      <c r="T45" s="47">
        <f t="shared" si="12"/>
        <v>0.1109666667</v>
      </c>
      <c r="U45" s="42">
        <f t="shared" ref="U45:W45" si="175">SUM(I$13:I45)</f>
        <v>70000</v>
      </c>
      <c r="V45" s="43">
        <f t="shared" si="175"/>
        <v>790000</v>
      </c>
      <c r="W45" s="43">
        <f t="shared" si="175"/>
        <v>130000</v>
      </c>
      <c r="X45" s="44">
        <f t="shared" si="14"/>
        <v>990000</v>
      </c>
      <c r="Y45" s="42">
        <f t="shared" ref="Y45:AA45" si="176">SUM(M$13:M45)</f>
        <v>6250</v>
      </c>
      <c r="Z45" s="43">
        <f t="shared" si="176"/>
        <v>87079</v>
      </c>
      <c r="AA45" s="43">
        <f t="shared" si="176"/>
        <v>13197</v>
      </c>
      <c r="AB45" s="44">
        <f t="shared" si="16"/>
        <v>106526</v>
      </c>
      <c r="AC45" s="46">
        <f t="shared" ref="AC45:AE45" si="177">IF(U45=0,"",Y45/U45)</f>
        <v>0.08928571429</v>
      </c>
      <c r="AD45" s="46">
        <f t="shared" si="177"/>
        <v>0.1102265823</v>
      </c>
      <c r="AE45" s="46">
        <f t="shared" si="177"/>
        <v>0.1015153846</v>
      </c>
      <c r="AF45" s="47">
        <f t="shared" si="18"/>
        <v>0.1076020202</v>
      </c>
    </row>
    <row r="46" ht="14.25" customHeight="1">
      <c r="A46" s="9">
        <f t="shared" ref="A46:C46" si="178">(AC45/1)+ SQRT(2*LN($X45)/U45)</f>
        <v>0.1091462712</v>
      </c>
      <c r="B46" s="9">
        <f t="shared" si="178"/>
        <v>0.1161384798</v>
      </c>
      <c r="C46" s="102">
        <f t="shared" si="178"/>
        <v>0.1160890491</v>
      </c>
      <c r="D46" s="9" t="str">
        <f t="shared" si="20"/>
        <v>B</v>
      </c>
      <c r="E46" s="38">
        <v>34.0</v>
      </c>
      <c r="F46" s="39">
        <v>0.37928300021913264</v>
      </c>
      <c r="G46" s="40">
        <v>0.5834385090632376</v>
      </c>
      <c r="H46" s="41">
        <v>0.9713856665544085</v>
      </c>
      <c r="I46" s="42">
        <f t="shared" si="21"/>
        <v>0</v>
      </c>
      <c r="J46" s="43">
        <f t="shared" si="22"/>
        <v>30000</v>
      </c>
      <c r="K46" s="43">
        <f t="shared" si="23"/>
        <v>0</v>
      </c>
      <c r="L46" s="44">
        <f t="shared" si="6"/>
        <v>30000</v>
      </c>
      <c r="M46" s="42">
        <f t="shared" si="7"/>
        <v>0</v>
      </c>
      <c r="N46" s="43">
        <f t="shared" si="8"/>
        <v>3311</v>
      </c>
      <c r="O46" s="43">
        <f t="shared" si="9"/>
        <v>0</v>
      </c>
      <c r="P46" s="44">
        <f t="shared" si="10"/>
        <v>3311</v>
      </c>
      <c r="Q46" s="45" t="str">
        <f t="shared" ref="Q46:S46" si="179">IF(I46=0,"",M46/I46)</f>
        <v/>
      </c>
      <c r="R46" s="46">
        <f t="shared" si="179"/>
        <v>0.1103666667</v>
      </c>
      <c r="S46" s="46" t="str">
        <f t="shared" si="179"/>
        <v/>
      </c>
      <c r="T46" s="47">
        <f t="shared" si="12"/>
        <v>0.1103666667</v>
      </c>
      <c r="U46" s="42">
        <f t="shared" ref="U46:W46" si="180">SUM(I$13:I46)</f>
        <v>70000</v>
      </c>
      <c r="V46" s="43">
        <f t="shared" si="180"/>
        <v>820000</v>
      </c>
      <c r="W46" s="43">
        <f t="shared" si="180"/>
        <v>130000</v>
      </c>
      <c r="X46" s="44">
        <f t="shared" si="14"/>
        <v>1020000</v>
      </c>
      <c r="Y46" s="42">
        <f t="shared" ref="Y46:AA46" si="181">SUM(M$13:M46)</f>
        <v>6250</v>
      </c>
      <c r="Z46" s="43">
        <f t="shared" si="181"/>
        <v>90390</v>
      </c>
      <c r="AA46" s="43">
        <f t="shared" si="181"/>
        <v>13197</v>
      </c>
      <c r="AB46" s="44">
        <f t="shared" si="16"/>
        <v>109837</v>
      </c>
      <c r="AC46" s="46">
        <f t="shared" ref="AC46:AE46" si="182">IF(U46=0,"",Y46/U46)</f>
        <v>0.08928571429</v>
      </c>
      <c r="AD46" s="46">
        <f t="shared" si="182"/>
        <v>0.1102317073</v>
      </c>
      <c r="AE46" s="46">
        <f t="shared" si="182"/>
        <v>0.1015153846</v>
      </c>
      <c r="AF46" s="47">
        <f t="shared" si="18"/>
        <v>0.1076833333</v>
      </c>
    </row>
    <row r="47" ht="14.25" customHeight="1">
      <c r="A47" s="9">
        <f t="shared" ref="A47:C47" si="183">(AC46/1)+ SQRT(2*LN($X46)/U46)</f>
        <v>0.1091677329</v>
      </c>
      <c r="B47" s="9">
        <f t="shared" si="183"/>
        <v>0.1160407233</v>
      </c>
      <c r="C47" s="102">
        <f t="shared" si="183"/>
        <v>0.1161047976</v>
      </c>
      <c r="D47" s="9" t="str">
        <f t="shared" si="20"/>
        <v>C</v>
      </c>
      <c r="E47" s="38">
        <v>35.0</v>
      </c>
      <c r="F47" s="39">
        <v>0.16918604551395922</v>
      </c>
      <c r="G47" s="40">
        <v>0.8567287987659171</v>
      </c>
      <c r="H47" s="41">
        <v>0.7902457197350363</v>
      </c>
      <c r="I47" s="42">
        <f t="shared" si="21"/>
        <v>0</v>
      </c>
      <c r="J47" s="43">
        <f t="shared" si="22"/>
        <v>0</v>
      </c>
      <c r="K47" s="43">
        <f t="shared" si="23"/>
        <v>30000</v>
      </c>
      <c r="L47" s="44">
        <f t="shared" si="6"/>
        <v>30000</v>
      </c>
      <c r="M47" s="42">
        <f t="shared" si="7"/>
        <v>0</v>
      </c>
      <c r="N47" s="43">
        <f t="shared" si="8"/>
        <v>0</v>
      </c>
      <c r="O47" s="43">
        <f t="shared" si="9"/>
        <v>3042</v>
      </c>
      <c r="P47" s="44">
        <f t="shared" si="10"/>
        <v>3042</v>
      </c>
      <c r="Q47" s="45" t="str">
        <f t="shared" ref="Q47:S47" si="184">IF(I47=0,"",M47/I47)</f>
        <v/>
      </c>
      <c r="R47" s="46" t="str">
        <f t="shared" si="184"/>
        <v/>
      </c>
      <c r="S47" s="46">
        <f t="shared" si="184"/>
        <v>0.1014</v>
      </c>
      <c r="T47" s="47">
        <f t="shared" si="12"/>
        <v>0.1014</v>
      </c>
      <c r="U47" s="42">
        <f t="shared" ref="U47:W47" si="185">SUM(I$13:I47)</f>
        <v>70000</v>
      </c>
      <c r="V47" s="43">
        <f t="shared" si="185"/>
        <v>820000</v>
      </c>
      <c r="W47" s="43">
        <f t="shared" si="185"/>
        <v>160000</v>
      </c>
      <c r="X47" s="44">
        <f t="shared" si="14"/>
        <v>1050000</v>
      </c>
      <c r="Y47" s="42">
        <f t="shared" ref="Y47:AA47" si="186">SUM(M$13:M47)</f>
        <v>6250</v>
      </c>
      <c r="Z47" s="43">
        <f t="shared" si="186"/>
        <v>90390</v>
      </c>
      <c r="AA47" s="43">
        <f t="shared" si="186"/>
        <v>16239</v>
      </c>
      <c r="AB47" s="44">
        <f t="shared" si="16"/>
        <v>112879</v>
      </c>
      <c r="AC47" s="46">
        <f t="shared" ref="AC47:AE47" si="187">IF(U47=0,"",Y47/U47)</f>
        <v>0.08928571429</v>
      </c>
      <c r="AD47" s="46">
        <f t="shared" si="187"/>
        <v>0.1102317073</v>
      </c>
      <c r="AE47" s="46">
        <f t="shared" si="187"/>
        <v>0.10149375</v>
      </c>
      <c r="AF47" s="47">
        <f t="shared" si="18"/>
        <v>0.1075038095</v>
      </c>
    </row>
    <row r="48" ht="14.25" customHeight="1">
      <c r="A48" s="9">
        <f t="shared" ref="A48:C48" si="188">(AC47/1)+ SQRT(2*LN($X47)/U47)</f>
        <v>0.1091885502</v>
      </c>
      <c r="B48" s="9">
        <f t="shared" si="188"/>
        <v>0.1160468056</v>
      </c>
      <c r="C48" s="102">
        <f t="shared" si="188"/>
        <v>0.1146582386</v>
      </c>
      <c r="D48" s="9" t="str">
        <f t="shared" si="20"/>
        <v>B</v>
      </c>
      <c r="E48" s="38">
        <v>36.0</v>
      </c>
      <c r="F48" s="39">
        <v>0.04786515484488807</v>
      </c>
      <c r="G48" s="40">
        <v>0.5254104271699812</v>
      </c>
      <c r="H48" s="41">
        <v>0.4168564642850625</v>
      </c>
      <c r="I48" s="42">
        <f t="shared" si="21"/>
        <v>0</v>
      </c>
      <c r="J48" s="43">
        <f t="shared" si="22"/>
        <v>30000</v>
      </c>
      <c r="K48" s="43">
        <f t="shared" si="23"/>
        <v>0</v>
      </c>
      <c r="L48" s="44">
        <f t="shared" si="6"/>
        <v>30000</v>
      </c>
      <c r="M48" s="42">
        <f t="shared" si="7"/>
        <v>0</v>
      </c>
      <c r="N48" s="43">
        <f t="shared" si="8"/>
        <v>3303</v>
      </c>
      <c r="O48" s="43">
        <f t="shared" si="9"/>
        <v>0</v>
      </c>
      <c r="P48" s="44">
        <f t="shared" si="10"/>
        <v>3303</v>
      </c>
      <c r="Q48" s="45" t="str">
        <f t="shared" ref="Q48:S48" si="189">IF(I48=0,"",M48/I48)</f>
        <v/>
      </c>
      <c r="R48" s="46">
        <f t="shared" si="189"/>
        <v>0.1101</v>
      </c>
      <c r="S48" s="46" t="str">
        <f t="shared" si="189"/>
        <v/>
      </c>
      <c r="T48" s="47">
        <f t="shared" si="12"/>
        <v>0.1101</v>
      </c>
      <c r="U48" s="42">
        <f t="shared" ref="U48:W48" si="190">SUM(I$13:I48)</f>
        <v>70000</v>
      </c>
      <c r="V48" s="43">
        <f t="shared" si="190"/>
        <v>850000</v>
      </c>
      <c r="W48" s="43">
        <f t="shared" si="190"/>
        <v>160000</v>
      </c>
      <c r="X48" s="44">
        <f t="shared" si="14"/>
        <v>1080000</v>
      </c>
      <c r="Y48" s="42">
        <f t="shared" ref="Y48:AA48" si="191">SUM(M$13:M48)</f>
        <v>6250</v>
      </c>
      <c r="Z48" s="43">
        <f t="shared" si="191"/>
        <v>93693</v>
      </c>
      <c r="AA48" s="43">
        <f t="shared" si="191"/>
        <v>16239</v>
      </c>
      <c r="AB48" s="44">
        <f t="shared" si="16"/>
        <v>116182</v>
      </c>
      <c r="AC48" s="46">
        <f t="shared" ref="AC48:AE48" si="192">IF(U48=0,"",Y48/U48)</f>
        <v>0.08928571429</v>
      </c>
      <c r="AD48" s="46">
        <f t="shared" si="192"/>
        <v>0.1102270588</v>
      </c>
      <c r="AE48" s="46">
        <f t="shared" si="192"/>
        <v>0.10149375</v>
      </c>
      <c r="AF48" s="47">
        <f t="shared" si="18"/>
        <v>0.1075759259</v>
      </c>
    </row>
    <row r="49" ht="14.25" customHeight="1">
      <c r="A49" s="9">
        <f t="shared" ref="A49:C49" si="193">(AC48/1)+ SQRT(2*LN($X48)/U48)</f>
        <v>0.1092087602</v>
      </c>
      <c r="B49" s="9">
        <f t="shared" si="193"/>
        <v>0.1159444156</v>
      </c>
      <c r="C49" s="102">
        <f t="shared" si="193"/>
        <v>0.1146716062</v>
      </c>
      <c r="D49" s="9" t="str">
        <f t="shared" si="20"/>
        <v>B</v>
      </c>
      <c r="E49" s="38">
        <v>37.0</v>
      </c>
      <c r="F49" s="39">
        <v>0.1971644315571225</v>
      </c>
      <c r="G49" s="40">
        <v>0.8858000498385024</v>
      </c>
      <c r="H49" s="41">
        <v>0.030788225974295758</v>
      </c>
      <c r="I49" s="42">
        <f t="shared" si="21"/>
        <v>0</v>
      </c>
      <c r="J49" s="43">
        <f t="shared" si="22"/>
        <v>30000</v>
      </c>
      <c r="K49" s="43">
        <f t="shared" si="23"/>
        <v>0</v>
      </c>
      <c r="L49" s="44">
        <f t="shared" si="6"/>
        <v>30000</v>
      </c>
      <c r="M49" s="42">
        <f t="shared" si="7"/>
        <v>0</v>
      </c>
      <c r="N49" s="43">
        <f t="shared" si="8"/>
        <v>3365</v>
      </c>
      <c r="O49" s="43">
        <f t="shared" si="9"/>
        <v>0</v>
      </c>
      <c r="P49" s="44">
        <f t="shared" si="10"/>
        <v>3365</v>
      </c>
      <c r="Q49" s="45" t="str">
        <f t="shared" ref="Q49:S49" si="194">IF(I49=0,"",M49/I49)</f>
        <v/>
      </c>
      <c r="R49" s="46">
        <f t="shared" si="194"/>
        <v>0.1121666667</v>
      </c>
      <c r="S49" s="46" t="str">
        <f t="shared" si="194"/>
        <v/>
      </c>
      <c r="T49" s="47">
        <f t="shared" si="12"/>
        <v>0.1121666667</v>
      </c>
      <c r="U49" s="42">
        <f t="shared" ref="U49:W49" si="195">SUM(I$13:I49)</f>
        <v>70000</v>
      </c>
      <c r="V49" s="43">
        <f t="shared" si="195"/>
        <v>880000</v>
      </c>
      <c r="W49" s="43">
        <f t="shared" si="195"/>
        <v>160000</v>
      </c>
      <c r="X49" s="44">
        <f t="shared" si="14"/>
        <v>1110000</v>
      </c>
      <c r="Y49" s="42">
        <f t="shared" ref="Y49:AA49" si="196">SUM(M$13:M49)</f>
        <v>6250</v>
      </c>
      <c r="Z49" s="43">
        <f t="shared" si="196"/>
        <v>97058</v>
      </c>
      <c r="AA49" s="43">
        <f t="shared" si="196"/>
        <v>16239</v>
      </c>
      <c r="AB49" s="44">
        <f t="shared" si="16"/>
        <v>119547</v>
      </c>
      <c r="AC49" s="46">
        <f t="shared" ref="AC49:AE49" si="197">IF(U49=0,"",Y49/U49)</f>
        <v>0.08928571429</v>
      </c>
      <c r="AD49" s="46">
        <f t="shared" si="197"/>
        <v>0.1102931818</v>
      </c>
      <c r="AE49" s="46">
        <f t="shared" si="197"/>
        <v>0.10149375</v>
      </c>
      <c r="AF49" s="47">
        <f t="shared" si="18"/>
        <v>0.1077</v>
      </c>
    </row>
    <row r="50" ht="14.25" customHeight="1">
      <c r="A50" s="9">
        <f t="shared" ref="A50:C50" si="198">(AC49/1)+ SQRT(2*LN($X49)/U49)</f>
        <v>0.1092283968</v>
      </c>
      <c r="B50" s="9">
        <f t="shared" si="198"/>
        <v>0.1159177769</v>
      </c>
      <c r="C50" s="102">
        <f t="shared" si="198"/>
        <v>0.1146845946</v>
      </c>
      <c r="D50" s="9" t="str">
        <f t="shared" si="20"/>
        <v>B</v>
      </c>
      <c r="E50" s="38">
        <v>38.0</v>
      </c>
      <c r="F50" s="39">
        <v>0.48165300113802223</v>
      </c>
      <c r="G50" s="40">
        <v>0.6395725355805936</v>
      </c>
      <c r="H50" s="41">
        <v>0.5657450055327506</v>
      </c>
      <c r="I50" s="42">
        <f t="shared" si="21"/>
        <v>0</v>
      </c>
      <c r="J50" s="43">
        <f t="shared" si="22"/>
        <v>30000</v>
      </c>
      <c r="K50" s="43">
        <f t="shared" si="23"/>
        <v>0</v>
      </c>
      <c r="L50" s="44">
        <f t="shared" si="6"/>
        <v>30000</v>
      </c>
      <c r="M50" s="42">
        <f t="shared" si="7"/>
        <v>0</v>
      </c>
      <c r="N50" s="43">
        <f t="shared" si="8"/>
        <v>3319</v>
      </c>
      <c r="O50" s="43">
        <f t="shared" si="9"/>
        <v>0</v>
      </c>
      <c r="P50" s="44">
        <f t="shared" si="10"/>
        <v>3319</v>
      </c>
      <c r="Q50" s="45" t="str">
        <f t="shared" ref="Q50:S50" si="199">IF(I50=0,"",M50/I50)</f>
        <v/>
      </c>
      <c r="R50" s="46">
        <f t="shared" si="199"/>
        <v>0.1106333333</v>
      </c>
      <c r="S50" s="46" t="str">
        <f t="shared" si="199"/>
        <v/>
      </c>
      <c r="T50" s="47">
        <f t="shared" si="12"/>
        <v>0.1106333333</v>
      </c>
      <c r="U50" s="42">
        <f t="shared" ref="U50:W50" si="200">SUM(I$13:I50)</f>
        <v>70000</v>
      </c>
      <c r="V50" s="43">
        <f t="shared" si="200"/>
        <v>910000</v>
      </c>
      <c r="W50" s="43">
        <f t="shared" si="200"/>
        <v>160000</v>
      </c>
      <c r="X50" s="44">
        <f t="shared" si="14"/>
        <v>1140000</v>
      </c>
      <c r="Y50" s="42">
        <f t="shared" ref="Y50:AA50" si="201">SUM(M$13:M50)</f>
        <v>6250</v>
      </c>
      <c r="Z50" s="43">
        <f t="shared" si="201"/>
        <v>100377</v>
      </c>
      <c r="AA50" s="43">
        <f t="shared" si="201"/>
        <v>16239</v>
      </c>
      <c r="AB50" s="44">
        <f t="shared" si="16"/>
        <v>122866</v>
      </c>
      <c r="AC50" s="46">
        <f t="shared" ref="AC50:AE50" si="202">IF(U50=0,"",Y50/U50)</f>
        <v>0.08928571429</v>
      </c>
      <c r="AD50" s="46">
        <f t="shared" si="202"/>
        <v>0.1103043956</v>
      </c>
      <c r="AE50" s="46">
        <f t="shared" si="202"/>
        <v>0.10149375</v>
      </c>
      <c r="AF50" s="47">
        <f t="shared" si="18"/>
        <v>0.107777193</v>
      </c>
    </row>
    <row r="51" ht="14.25" customHeight="1">
      <c r="A51" s="9">
        <f t="shared" ref="A51:C51" si="203">(AC50/1)+ SQRT(2*LN($X50)/U50)</f>
        <v>0.1092474912</v>
      </c>
      <c r="B51" s="9">
        <f t="shared" si="203"/>
        <v>0.1158407964</v>
      </c>
      <c r="C51" s="102">
        <f t="shared" si="203"/>
        <v>0.1146972244</v>
      </c>
      <c r="D51" s="9" t="str">
        <f t="shared" si="20"/>
        <v>B</v>
      </c>
      <c r="E51" s="38">
        <v>39.0</v>
      </c>
      <c r="F51" s="39">
        <v>0.5325214938976741</v>
      </c>
      <c r="G51" s="40">
        <v>0.26264872583515153</v>
      </c>
      <c r="H51" s="41">
        <v>0.8795596060299781</v>
      </c>
      <c r="I51" s="42">
        <f t="shared" si="21"/>
        <v>0</v>
      </c>
      <c r="J51" s="43">
        <f t="shared" si="22"/>
        <v>30000</v>
      </c>
      <c r="K51" s="43">
        <f t="shared" si="23"/>
        <v>0</v>
      </c>
      <c r="L51" s="44">
        <f t="shared" si="6"/>
        <v>30000</v>
      </c>
      <c r="M51" s="42">
        <f t="shared" si="7"/>
        <v>0</v>
      </c>
      <c r="N51" s="43">
        <f t="shared" si="8"/>
        <v>3265</v>
      </c>
      <c r="O51" s="43">
        <f t="shared" si="9"/>
        <v>0</v>
      </c>
      <c r="P51" s="44">
        <f t="shared" si="10"/>
        <v>3265</v>
      </c>
      <c r="Q51" s="45" t="str">
        <f t="shared" ref="Q51:S51" si="204">IF(I51=0,"",M51/I51)</f>
        <v/>
      </c>
      <c r="R51" s="46">
        <f t="shared" si="204"/>
        <v>0.1088333333</v>
      </c>
      <c r="S51" s="46" t="str">
        <f t="shared" si="204"/>
        <v/>
      </c>
      <c r="T51" s="47">
        <f t="shared" si="12"/>
        <v>0.1088333333</v>
      </c>
      <c r="U51" s="42">
        <f t="shared" ref="U51:W51" si="205">SUM(I$13:I51)</f>
        <v>70000</v>
      </c>
      <c r="V51" s="43">
        <f t="shared" si="205"/>
        <v>940000</v>
      </c>
      <c r="W51" s="43">
        <f t="shared" si="205"/>
        <v>160000</v>
      </c>
      <c r="X51" s="44">
        <f t="shared" si="14"/>
        <v>1170000</v>
      </c>
      <c r="Y51" s="42">
        <f t="shared" ref="Y51:AA51" si="206">SUM(M$13:M51)</f>
        <v>6250</v>
      </c>
      <c r="Z51" s="43">
        <f t="shared" si="206"/>
        <v>103642</v>
      </c>
      <c r="AA51" s="43">
        <f t="shared" si="206"/>
        <v>16239</v>
      </c>
      <c r="AB51" s="44">
        <f t="shared" si="16"/>
        <v>126131</v>
      </c>
      <c r="AC51" s="46">
        <f t="shared" ref="AC51:AE51" si="207">IF(U51=0,"",Y51/U51)</f>
        <v>0.08928571429</v>
      </c>
      <c r="AD51" s="46">
        <f t="shared" si="207"/>
        <v>0.1102574468</v>
      </c>
      <c r="AE51" s="46">
        <f t="shared" si="207"/>
        <v>0.10149375</v>
      </c>
      <c r="AF51" s="47">
        <f t="shared" si="18"/>
        <v>0.1078042735</v>
      </c>
    </row>
    <row r="52" ht="14.25" customHeight="1">
      <c r="A52" s="9">
        <f t="shared" ref="A52:C52" si="208">(AC51/1)+ SQRT(2*LN($X51)/U51)</f>
        <v>0.109266072</v>
      </c>
      <c r="B52" s="9">
        <f t="shared" si="208"/>
        <v>0.1157098549</v>
      </c>
      <c r="C52" s="102">
        <f t="shared" si="208"/>
        <v>0.1147095144</v>
      </c>
      <c r="D52" s="9" t="str">
        <f t="shared" si="20"/>
        <v>B</v>
      </c>
      <c r="E52" s="38">
        <v>40.0</v>
      </c>
      <c r="F52" s="39">
        <v>0.922552955329654</v>
      </c>
      <c r="G52" s="40">
        <v>0.5670472003227135</v>
      </c>
      <c r="H52" s="41">
        <v>0.2863139715017272</v>
      </c>
      <c r="I52" s="42">
        <f t="shared" si="21"/>
        <v>0</v>
      </c>
      <c r="J52" s="43">
        <f t="shared" si="22"/>
        <v>30000</v>
      </c>
      <c r="K52" s="43">
        <f t="shared" si="23"/>
        <v>0</v>
      </c>
      <c r="L52" s="44">
        <f t="shared" si="6"/>
        <v>30000</v>
      </c>
      <c r="M52" s="42">
        <f t="shared" si="7"/>
        <v>0</v>
      </c>
      <c r="N52" s="43">
        <f t="shared" si="8"/>
        <v>3309</v>
      </c>
      <c r="O52" s="43">
        <f t="shared" si="9"/>
        <v>0</v>
      </c>
      <c r="P52" s="44">
        <f t="shared" si="10"/>
        <v>3309</v>
      </c>
      <c r="Q52" s="45" t="str">
        <f t="shared" ref="Q52:S52" si="209">IF(I52=0,"",M52/I52)</f>
        <v/>
      </c>
      <c r="R52" s="46">
        <f t="shared" si="209"/>
        <v>0.1103</v>
      </c>
      <c r="S52" s="46" t="str">
        <f t="shared" si="209"/>
        <v/>
      </c>
      <c r="T52" s="47">
        <f t="shared" si="12"/>
        <v>0.1103</v>
      </c>
      <c r="U52" s="42">
        <f t="shared" ref="U52:W52" si="210">SUM(I$13:I52)</f>
        <v>70000</v>
      </c>
      <c r="V52" s="43">
        <f t="shared" si="210"/>
        <v>970000</v>
      </c>
      <c r="W52" s="43">
        <f t="shared" si="210"/>
        <v>160000</v>
      </c>
      <c r="X52" s="44">
        <f t="shared" si="14"/>
        <v>1200000</v>
      </c>
      <c r="Y52" s="42">
        <f t="shared" ref="Y52:AA52" si="211">SUM(M$13:M52)</f>
        <v>6250</v>
      </c>
      <c r="Z52" s="43">
        <f t="shared" si="211"/>
        <v>106951</v>
      </c>
      <c r="AA52" s="43">
        <f t="shared" si="211"/>
        <v>16239</v>
      </c>
      <c r="AB52" s="44">
        <f t="shared" si="16"/>
        <v>129440</v>
      </c>
      <c r="AC52" s="46">
        <f t="shared" ref="AC52:AE52" si="212">IF(U52=0,"",Y52/U52)</f>
        <v>0.08928571429</v>
      </c>
      <c r="AD52" s="46">
        <f t="shared" si="212"/>
        <v>0.1102587629</v>
      </c>
      <c r="AE52" s="46">
        <f t="shared" si="212"/>
        <v>0.10149375</v>
      </c>
      <c r="AF52" s="47">
        <f t="shared" si="18"/>
        <v>0.1078666667</v>
      </c>
    </row>
    <row r="53" ht="14.25" customHeight="1">
      <c r="A53" s="9">
        <f t="shared" ref="A53:C53" si="213">(AC52/1)+ SQRT(2*LN($X52)/U52)</f>
        <v>0.1092841657</v>
      </c>
      <c r="B53" s="9">
        <f t="shared" si="213"/>
        <v>0.1156310538</v>
      </c>
      <c r="C53" s="102">
        <f t="shared" si="213"/>
        <v>0.1147214823</v>
      </c>
      <c r="D53" s="9" t="str">
        <f t="shared" si="20"/>
        <v>B</v>
      </c>
      <c r="E53" s="38">
        <v>41.0</v>
      </c>
      <c r="F53" s="39">
        <v>0.30472102087462405</v>
      </c>
      <c r="G53" s="40">
        <v>0.3239143055263216</v>
      </c>
      <c r="H53" s="41">
        <v>0.9332180369012543</v>
      </c>
      <c r="I53" s="42">
        <f t="shared" si="21"/>
        <v>0</v>
      </c>
      <c r="J53" s="43">
        <f t="shared" si="22"/>
        <v>30000</v>
      </c>
      <c r="K53" s="43">
        <f t="shared" si="23"/>
        <v>0</v>
      </c>
      <c r="L53" s="44">
        <f t="shared" si="6"/>
        <v>30000</v>
      </c>
      <c r="M53" s="42">
        <f t="shared" si="7"/>
        <v>0</v>
      </c>
      <c r="N53" s="43">
        <f t="shared" si="8"/>
        <v>3275</v>
      </c>
      <c r="O53" s="43">
        <f t="shared" si="9"/>
        <v>0</v>
      </c>
      <c r="P53" s="44">
        <f t="shared" si="10"/>
        <v>3275</v>
      </c>
      <c r="Q53" s="45" t="str">
        <f t="shared" ref="Q53:S53" si="214">IF(I53=0,"",M53/I53)</f>
        <v/>
      </c>
      <c r="R53" s="46">
        <f t="shared" si="214"/>
        <v>0.1091666667</v>
      </c>
      <c r="S53" s="46" t="str">
        <f t="shared" si="214"/>
        <v/>
      </c>
      <c r="T53" s="47">
        <f t="shared" si="12"/>
        <v>0.1091666667</v>
      </c>
      <c r="U53" s="42">
        <f t="shared" ref="U53:W53" si="215">SUM(I$13:I53)</f>
        <v>70000</v>
      </c>
      <c r="V53" s="43">
        <f t="shared" si="215"/>
        <v>1000000</v>
      </c>
      <c r="W53" s="43">
        <f t="shared" si="215"/>
        <v>160000</v>
      </c>
      <c r="X53" s="44">
        <f t="shared" si="14"/>
        <v>1230000</v>
      </c>
      <c r="Y53" s="42">
        <f t="shared" ref="Y53:AA53" si="216">SUM(M$13:M53)</f>
        <v>6250</v>
      </c>
      <c r="Z53" s="43">
        <f t="shared" si="216"/>
        <v>110226</v>
      </c>
      <c r="AA53" s="43">
        <f t="shared" si="216"/>
        <v>16239</v>
      </c>
      <c r="AB53" s="44">
        <f t="shared" si="16"/>
        <v>132715</v>
      </c>
      <c r="AC53" s="46">
        <f t="shared" ref="AC53:AE53" si="217">IF(U53=0,"",Y53/U53)</f>
        <v>0.08928571429</v>
      </c>
      <c r="AD53" s="46">
        <f t="shared" si="217"/>
        <v>0.110226</v>
      </c>
      <c r="AE53" s="46">
        <f t="shared" si="217"/>
        <v>0.10149375</v>
      </c>
      <c r="AF53" s="47">
        <f t="shared" si="18"/>
        <v>0.107898374</v>
      </c>
    </row>
    <row r="54" ht="14.25" customHeight="1">
      <c r="A54" s="9">
        <f t="shared" ref="A54:C54" si="218">(AC53/1)+ SQRT(2*LN($X53)/U53)</f>
        <v>0.1093017969</v>
      </c>
      <c r="B54" s="9">
        <f t="shared" si="218"/>
        <v>0.1155217577</v>
      </c>
      <c r="C54" s="102">
        <f t="shared" si="218"/>
        <v>0.1147331442</v>
      </c>
      <c r="D54" s="9" t="str">
        <f t="shared" si="20"/>
        <v>B</v>
      </c>
      <c r="E54" s="38">
        <v>42.0</v>
      </c>
      <c r="F54" s="39">
        <v>0.823455479878511</v>
      </c>
      <c r="G54" s="40">
        <v>0.28873626061197466</v>
      </c>
      <c r="H54" s="41">
        <v>0.5928709333274932</v>
      </c>
      <c r="I54" s="42">
        <f t="shared" si="21"/>
        <v>0</v>
      </c>
      <c r="J54" s="43">
        <f t="shared" si="22"/>
        <v>30000</v>
      </c>
      <c r="K54" s="43">
        <f t="shared" si="23"/>
        <v>0</v>
      </c>
      <c r="L54" s="44">
        <f t="shared" si="6"/>
        <v>30000</v>
      </c>
      <c r="M54" s="42">
        <f t="shared" si="7"/>
        <v>0</v>
      </c>
      <c r="N54" s="43">
        <f t="shared" si="8"/>
        <v>3270</v>
      </c>
      <c r="O54" s="43">
        <f t="shared" si="9"/>
        <v>0</v>
      </c>
      <c r="P54" s="44">
        <f t="shared" si="10"/>
        <v>3270</v>
      </c>
      <c r="Q54" s="45" t="str">
        <f t="shared" ref="Q54:S54" si="219">IF(I54=0,"",M54/I54)</f>
        <v/>
      </c>
      <c r="R54" s="46">
        <f t="shared" si="219"/>
        <v>0.109</v>
      </c>
      <c r="S54" s="46" t="str">
        <f t="shared" si="219"/>
        <v/>
      </c>
      <c r="T54" s="47">
        <f t="shared" si="12"/>
        <v>0.109</v>
      </c>
      <c r="U54" s="42">
        <f t="shared" ref="U54:W54" si="220">SUM(I$13:I54)</f>
        <v>70000</v>
      </c>
      <c r="V54" s="43">
        <f t="shared" si="220"/>
        <v>1030000</v>
      </c>
      <c r="W54" s="43">
        <f t="shared" si="220"/>
        <v>160000</v>
      </c>
      <c r="X54" s="44">
        <f t="shared" si="14"/>
        <v>1260000</v>
      </c>
      <c r="Y54" s="42">
        <f t="shared" ref="Y54:AA54" si="221">SUM(M$13:M54)</f>
        <v>6250</v>
      </c>
      <c r="Z54" s="43">
        <f t="shared" si="221"/>
        <v>113496</v>
      </c>
      <c r="AA54" s="43">
        <f t="shared" si="221"/>
        <v>16239</v>
      </c>
      <c r="AB54" s="44">
        <f t="shared" si="16"/>
        <v>135985</v>
      </c>
      <c r="AC54" s="46">
        <f t="shared" ref="AC54:AE54" si="222">IF(U54=0,"",Y54/U54)</f>
        <v>0.08928571429</v>
      </c>
      <c r="AD54" s="46">
        <f t="shared" si="222"/>
        <v>0.1101902913</v>
      </c>
      <c r="AE54" s="46">
        <f t="shared" si="222"/>
        <v>0.10149375</v>
      </c>
      <c r="AF54" s="47">
        <f t="shared" si="18"/>
        <v>0.1079246032</v>
      </c>
    </row>
    <row r="55" ht="14.25" customHeight="1">
      <c r="A55" s="9">
        <f t="shared" ref="A55:C55" si="223">(AC54/1)+ SQRT(2*LN($X54)/U54)</f>
        <v>0.1093189882</v>
      </c>
      <c r="B55" s="9">
        <f t="shared" si="223"/>
        <v>0.115412838</v>
      </c>
      <c r="C55" s="102">
        <f t="shared" si="223"/>
        <v>0.1147445152</v>
      </c>
      <c r="D55" s="9" t="str">
        <f t="shared" si="20"/>
        <v>B</v>
      </c>
      <c r="E55" s="38">
        <v>43.0</v>
      </c>
      <c r="F55" s="39">
        <v>0.6967570846376371</v>
      </c>
      <c r="G55" s="40">
        <v>0.33186280995242534</v>
      </c>
      <c r="H55" s="41">
        <v>0.03014615754661054</v>
      </c>
      <c r="I55" s="42">
        <f t="shared" si="21"/>
        <v>0</v>
      </c>
      <c r="J55" s="43">
        <f t="shared" si="22"/>
        <v>30000</v>
      </c>
      <c r="K55" s="43">
        <f t="shared" si="23"/>
        <v>0</v>
      </c>
      <c r="L55" s="44">
        <f t="shared" si="6"/>
        <v>30000</v>
      </c>
      <c r="M55" s="42">
        <f t="shared" si="7"/>
        <v>0</v>
      </c>
      <c r="N55" s="43">
        <f t="shared" si="8"/>
        <v>3276</v>
      </c>
      <c r="O55" s="43">
        <f t="shared" si="9"/>
        <v>0</v>
      </c>
      <c r="P55" s="44">
        <f t="shared" si="10"/>
        <v>3276</v>
      </c>
      <c r="Q55" s="45" t="str">
        <f t="shared" ref="Q55:S55" si="224">IF(I55=0,"",M55/I55)</f>
        <v/>
      </c>
      <c r="R55" s="46">
        <f t="shared" si="224"/>
        <v>0.1092</v>
      </c>
      <c r="S55" s="46" t="str">
        <f t="shared" si="224"/>
        <v/>
      </c>
      <c r="T55" s="47">
        <f t="shared" si="12"/>
        <v>0.1092</v>
      </c>
      <c r="U55" s="42">
        <f t="shared" ref="U55:W55" si="225">SUM(I$13:I55)</f>
        <v>70000</v>
      </c>
      <c r="V55" s="43">
        <f t="shared" si="225"/>
        <v>1060000</v>
      </c>
      <c r="W55" s="43">
        <f t="shared" si="225"/>
        <v>160000</v>
      </c>
      <c r="X55" s="44">
        <f t="shared" si="14"/>
        <v>1290000</v>
      </c>
      <c r="Y55" s="42">
        <f t="shared" ref="Y55:AA55" si="226">SUM(M$13:M55)</f>
        <v>6250</v>
      </c>
      <c r="Z55" s="43">
        <f t="shared" si="226"/>
        <v>116772</v>
      </c>
      <c r="AA55" s="43">
        <f t="shared" si="226"/>
        <v>16239</v>
      </c>
      <c r="AB55" s="44">
        <f t="shared" si="16"/>
        <v>139261</v>
      </c>
      <c r="AC55" s="46">
        <f t="shared" ref="AC55:AE55" si="227">IF(U55=0,"",Y55/U55)</f>
        <v>0.08928571429</v>
      </c>
      <c r="AD55" s="46">
        <f t="shared" si="227"/>
        <v>0.1101622642</v>
      </c>
      <c r="AE55" s="46">
        <f t="shared" si="227"/>
        <v>0.10149375</v>
      </c>
      <c r="AF55" s="47">
        <f t="shared" si="18"/>
        <v>0.1079542636</v>
      </c>
    </row>
    <row r="56" ht="14.25" customHeight="1">
      <c r="A56" s="9">
        <f t="shared" ref="A56:C56" si="228">(AC55/1)+ SQRT(2*LN($X55)/U55)</f>
        <v>0.1093357608</v>
      </c>
      <c r="B56" s="9">
        <f t="shared" si="228"/>
        <v>0.1153146867</v>
      </c>
      <c r="C56" s="102">
        <f t="shared" si="228"/>
        <v>0.1147556092</v>
      </c>
      <c r="D56" s="9" t="str">
        <f t="shared" si="20"/>
        <v>B</v>
      </c>
      <c r="E56" s="38">
        <v>44.0</v>
      </c>
      <c r="F56" s="39">
        <v>0.5511886175769107</v>
      </c>
      <c r="G56" s="40">
        <v>0.32279980663695784</v>
      </c>
      <c r="H56" s="41">
        <v>0.3024520045410437</v>
      </c>
      <c r="I56" s="42">
        <f t="shared" si="21"/>
        <v>0</v>
      </c>
      <c r="J56" s="43">
        <f t="shared" si="22"/>
        <v>30000</v>
      </c>
      <c r="K56" s="43">
        <f t="shared" si="23"/>
        <v>0</v>
      </c>
      <c r="L56" s="44">
        <f t="shared" si="6"/>
        <v>30000</v>
      </c>
      <c r="M56" s="42">
        <f t="shared" si="7"/>
        <v>0</v>
      </c>
      <c r="N56" s="43">
        <f t="shared" si="8"/>
        <v>3275</v>
      </c>
      <c r="O56" s="43">
        <f t="shared" si="9"/>
        <v>0</v>
      </c>
      <c r="P56" s="44">
        <f t="shared" si="10"/>
        <v>3275</v>
      </c>
      <c r="Q56" s="45" t="str">
        <f t="shared" ref="Q56:S56" si="229">IF(I56=0,"",M56/I56)</f>
        <v/>
      </c>
      <c r="R56" s="46">
        <f t="shared" si="229"/>
        <v>0.1091666667</v>
      </c>
      <c r="S56" s="46" t="str">
        <f t="shared" si="229"/>
        <v/>
      </c>
      <c r="T56" s="47">
        <f t="shared" si="12"/>
        <v>0.1091666667</v>
      </c>
      <c r="U56" s="42">
        <f t="shared" ref="U56:W56" si="230">SUM(I$13:I56)</f>
        <v>70000</v>
      </c>
      <c r="V56" s="43">
        <f t="shared" si="230"/>
        <v>1090000</v>
      </c>
      <c r="W56" s="43">
        <f t="shared" si="230"/>
        <v>160000</v>
      </c>
      <c r="X56" s="44">
        <f t="shared" si="14"/>
        <v>1320000</v>
      </c>
      <c r="Y56" s="42">
        <f t="shared" ref="Y56:AA56" si="231">SUM(M$13:M56)</f>
        <v>6250</v>
      </c>
      <c r="Z56" s="43">
        <f t="shared" si="231"/>
        <v>120047</v>
      </c>
      <c r="AA56" s="43">
        <f t="shared" si="231"/>
        <v>16239</v>
      </c>
      <c r="AB56" s="44">
        <f t="shared" si="16"/>
        <v>142536</v>
      </c>
      <c r="AC56" s="46">
        <f t="shared" ref="AC56:AE56" si="232">IF(U56=0,"",Y56/U56)</f>
        <v>0.08928571429</v>
      </c>
      <c r="AD56" s="46">
        <f t="shared" si="232"/>
        <v>0.1101348624</v>
      </c>
      <c r="AE56" s="46">
        <f t="shared" si="232"/>
        <v>0.10149375</v>
      </c>
      <c r="AF56" s="47">
        <f t="shared" si="18"/>
        <v>0.1079818182</v>
      </c>
    </row>
    <row r="57" ht="14.25" customHeight="1">
      <c r="A57" s="9">
        <f t="shared" ref="A57:C57" si="233">(AC56/1)+ SQRT(2*LN($X56)/U56)</f>
        <v>0.1093521342</v>
      </c>
      <c r="B57" s="9">
        <f t="shared" si="233"/>
        <v>0.1152200346</v>
      </c>
      <c r="C57" s="102">
        <f t="shared" si="233"/>
        <v>0.1147664392</v>
      </c>
      <c r="D57" s="9" t="str">
        <f t="shared" si="20"/>
        <v>B</v>
      </c>
      <c r="E57" s="38">
        <v>45.0</v>
      </c>
      <c r="F57" s="39">
        <v>0.9712656962143307</v>
      </c>
      <c r="G57" s="40">
        <v>0.2780992230462792</v>
      </c>
      <c r="H57" s="41">
        <v>0.08114693845255216</v>
      </c>
      <c r="I57" s="42">
        <f t="shared" si="21"/>
        <v>0</v>
      </c>
      <c r="J57" s="43">
        <f t="shared" si="22"/>
        <v>30000</v>
      </c>
      <c r="K57" s="43">
        <f t="shared" si="23"/>
        <v>0</v>
      </c>
      <c r="L57" s="44">
        <f t="shared" si="6"/>
        <v>30000</v>
      </c>
      <c r="M57" s="42">
        <f t="shared" si="7"/>
        <v>0</v>
      </c>
      <c r="N57" s="43">
        <f t="shared" si="8"/>
        <v>3268</v>
      </c>
      <c r="O57" s="43">
        <f t="shared" si="9"/>
        <v>0</v>
      </c>
      <c r="P57" s="44">
        <f t="shared" si="10"/>
        <v>3268</v>
      </c>
      <c r="Q57" s="45" t="str">
        <f t="shared" ref="Q57:S57" si="234">IF(I57=0,"",M57/I57)</f>
        <v/>
      </c>
      <c r="R57" s="46">
        <f t="shared" si="234"/>
        <v>0.1089333333</v>
      </c>
      <c r="S57" s="46" t="str">
        <f t="shared" si="234"/>
        <v/>
      </c>
      <c r="T57" s="47">
        <f t="shared" si="12"/>
        <v>0.1089333333</v>
      </c>
      <c r="U57" s="42">
        <f t="shared" ref="U57:W57" si="235">SUM(I$13:I57)</f>
        <v>70000</v>
      </c>
      <c r="V57" s="43">
        <f t="shared" si="235"/>
        <v>1120000</v>
      </c>
      <c r="W57" s="43">
        <f t="shared" si="235"/>
        <v>160000</v>
      </c>
      <c r="X57" s="44">
        <f t="shared" si="14"/>
        <v>1350000</v>
      </c>
      <c r="Y57" s="42">
        <f t="shared" ref="Y57:AA57" si="236">SUM(M$13:M57)</f>
        <v>6250</v>
      </c>
      <c r="Z57" s="43">
        <f t="shared" si="236"/>
        <v>123315</v>
      </c>
      <c r="AA57" s="43">
        <f t="shared" si="236"/>
        <v>16239</v>
      </c>
      <c r="AB57" s="44">
        <f t="shared" si="16"/>
        <v>145804</v>
      </c>
      <c r="AC57" s="46">
        <f t="shared" ref="AC57:AE57" si="237">IF(U57=0,"",Y57/U57)</f>
        <v>0.08928571429</v>
      </c>
      <c r="AD57" s="46">
        <f t="shared" si="237"/>
        <v>0.1101026786</v>
      </c>
      <c r="AE57" s="46">
        <f t="shared" si="237"/>
        <v>0.10149375</v>
      </c>
      <c r="AF57" s="47">
        <f t="shared" si="18"/>
        <v>0.108002963</v>
      </c>
    </row>
    <row r="58" ht="14.25" customHeight="1">
      <c r="A58" s="9">
        <f t="shared" ref="A58:C58" si="238">(AC57/1)+ SQRT(2*LN($X57)/U57)</f>
        <v>0.1093681267</v>
      </c>
      <c r="B58" s="9">
        <f t="shared" si="238"/>
        <v>0.1151232817</v>
      </c>
      <c r="C58" s="102">
        <f t="shared" si="238"/>
        <v>0.1147770173</v>
      </c>
      <c r="D58" s="9" t="str">
        <f t="shared" si="20"/>
        <v>B</v>
      </c>
      <c r="E58" s="38">
        <v>46.0</v>
      </c>
      <c r="F58" s="39">
        <v>0.4368309160286993</v>
      </c>
      <c r="G58" s="40">
        <v>0.6515125581941834</v>
      </c>
      <c r="H58" s="41">
        <v>0.43435853801382374</v>
      </c>
      <c r="I58" s="42">
        <f t="shared" si="21"/>
        <v>0</v>
      </c>
      <c r="J58" s="43">
        <f t="shared" si="22"/>
        <v>30000</v>
      </c>
      <c r="K58" s="43">
        <f t="shared" si="23"/>
        <v>0</v>
      </c>
      <c r="L58" s="44">
        <f t="shared" si="6"/>
        <v>30000</v>
      </c>
      <c r="M58" s="42">
        <f t="shared" si="7"/>
        <v>0</v>
      </c>
      <c r="N58" s="43">
        <f t="shared" si="8"/>
        <v>3321</v>
      </c>
      <c r="O58" s="43">
        <f t="shared" si="9"/>
        <v>0</v>
      </c>
      <c r="P58" s="44">
        <f t="shared" si="10"/>
        <v>3321</v>
      </c>
      <c r="Q58" s="45" t="str">
        <f t="shared" ref="Q58:S58" si="239">IF(I58=0,"",M58/I58)</f>
        <v/>
      </c>
      <c r="R58" s="46">
        <f t="shared" si="239"/>
        <v>0.1107</v>
      </c>
      <c r="S58" s="46" t="str">
        <f t="shared" si="239"/>
        <v/>
      </c>
      <c r="T58" s="47">
        <f t="shared" si="12"/>
        <v>0.1107</v>
      </c>
      <c r="U58" s="42">
        <f t="shared" ref="U58:W58" si="240">SUM(I$13:I58)</f>
        <v>70000</v>
      </c>
      <c r="V58" s="43">
        <f t="shared" si="240"/>
        <v>1150000</v>
      </c>
      <c r="W58" s="43">
        <f t="shared" si="240"/>
        <v>160000</v>
      </c>
      <c r="X58" s="44">
        <f t="shared" si="14"/>
        <v>1380000</v>
      </c>
      <c r="Y58" s="42">
        <f t="shared" ref="Y58:AA58" si="241">SUM(M$13:M58)</f>
        <v>6250</v>
      </c>
      <c r="Z58" s="43">
        <f t="shared" si="241"/>
        <v>126636</v>
      </c>
      <c r="AA58" s="43">
        <f t="shared" si="241"/>
        <v>16239</v>
      </c>
      <c r="AB58" s="44">
        <f t="shared" si="16"/>
        <v>149125</v>
      </c>
      <c r="AC58" s="46">
        <f t="shared" ref="AC58:AE58" si="242">IF(U58=0,"",Y58/U58)</f>
        <v>0.08928571429</v>
      </c>
      <c r="AD58" s="46">
        <f t="shared" si="242"/>
        <v>0.1101182609</v>
      </c>
      <c r="AE58" s="46">
        <f t="shared" si="242"/>
        <v>0.10149375</v>
      </c>
      <c r="AF58" s="47">
        <f t="shared" si="18"/>
        <v>0.1080615942</v>
      </c>
    </row>
    <row r="59" ht="14.25" customHeight="1">
      <c r="A59" s="9">
        <f t="shared" ref="A59:C59" si="243">(AC58/1)+ SQRT(2*LN($X58)/U58)</f>
        <v>0.1093837555</v>
      </c>
      <c r="B59" s="9">
        <f t="shared" si="243"/>
        <v>0.115076801</v>
      </c>
      <c r="C59" s="102">
        <f t="shared" si="243"/>
        <v>0.1147873547</v>
      </c>
      <c r="D59" s="9" t="str">
        <f t="shared" si="20"/>
        <v>B</v>
      </c>
      <c r="E59" s="38">
        <v>47.0</v>
      </c>
      <c r="F59" s="39">
        <v>0.13072269162680195</v>
      </c>
      <c r="G59" s="40">
        <v>0.920903575038848</v>
      </c>
      <c r="H59" s="41">
        <v>0.9380389320414326</v>
      </c>
      <c r="I59" s="42">
        <f t="shared" si="21"/>
        <v>0</v>
      </c>
      <c r="J59" s="43">
        <f t="shared" si="22"/>
        <v>30000</v>
      </c>
      <c r="K59" s="43">
        <f t="shared" si="23"/>
        <v>0</v>
      </c>
      <c r="L59" s="44">
        <f t="shared" si="6"/>
        <v>30000</v>
      </c>
      <c r="M59" s="42">
        <f t="shared" si="7"/>
        <v>0</v>
      </c>
      <c r="N59" s="43">
        <f t="shared" si="8"/>
        <v>3377</v>
      </c>
      <c r="O59" s="43">
        <f t="shared" si="9"/>
        <v>0</v>
      </c>
      <c r="P59" s="44">
        <f t="shared" si="10"/>
        <v>3377</v>
      </c>
      <c r="Q59" s="45" t="str">
        <f t="shared" ref="Q59:S59" si="244">IF(I59=0,"",M59/I59)</f>
        <v/>
      </c>
      <c r="R59" s="46">
        <f t="shared" si="244"/>
        <v>0.1125666667</v>
      </c>
      <c r="S59" s="46" t="str">
        <f t="shared" si="244"/>
        <v/>
      </c>
      <c r="T59" s="47">
        <f t="shared" si="12"/>
        <v>0.1125666667</v>
      </c>
      <c r="U59" s="42">
        <f t="shared" ref="U59:W59" si="245">SUM(I$13:I59)</f>
        <v>70000</v>
      </c>
      <c r="V59" s="43">
        <f t="shared" si="245"/>
        <v>1180000</v>
      </c>
      <c r="W59" s="43">
        <f t="shared" si="245"/>
        <v>160000</v>
      </c>
      <c r="X59" s="44">
        <f t="shared" si="14"/>
        <v>1410000</v>
      </c>
      <c r="Y59" s="42">
        <f t="shared" ref="Y59:AA59" si="246">SUM(M$13:M59)</f>
        <v>6250</v>
      </c>
      <c r="Z59" s="43">
        <f t="shared" si="246"/>
        <v>130013</v>
      </c>
      <c r="AA59" s="43">
        <f t="shared" si="246"/>
        <v>16239</v>
      </c>
      <c r="AB59" s="44">
        <f t="shared" si="16"/>
        <v>152502</v>
      </c>
      <c r="AC59" s="46">
        <f t="shared" ref="AC59:AE59" si="247">IF(U59=0,"",Y59/U59)</f>
        <v>0.08928571429</v>
      </c>
      <c r="AD59" s="46">
        <f t="shared" si="247"/>
        <v>0.1101805085</v>
      </c>
      <c r="AE59" s="46">
        <f t="shared" si="247"/>
        <v>0.10149375</v>
      </c>
      <c r="AF59" s="47">
        <f t="shared" si="18"/>
        <v>0.1081574468</v>
      </c>
    </row>
    <row r="60" ht="14.25" customHeight="1">
      <c r="A60" s="9">
        <f t="shared" ref="A60:C60" si="248">(AC59/1)+ SQRT(2*LN($X59)/U59)</f>
        <v>0.1093990363</v>
      </c>
      <c r="B60" s="9">
        <f t="shared" si="248"/>
        <v>0.1150793323</v>
      </c>
      <c r="C60" s="102">
        <f t="shared" si="248"/>
        <v>0.114797462</v>
      </c>
      <c r="D60" s="9" t="str">
        <f t="shared" si="20"/>
        <v>B</v>
      </c>
      <c r="E60" s="38">
        <v>48.0</v>
      </c>
      <c r="F60" s="39">
        <v>0.8147005836164679</v>
      </c>
      <c r="G60" s="40">
        <v>0.2401870960904341</v>
      </c>
      <c r="H60" s="41">
        <v>0.7565594216936706</v>
      </c>
      <c r="I60" s="42">
        <f t="shared" si="21"/>
        <v>0</v>
      </c>
      <c r="J60" s="43">
        <f t="shared" si="22"/>
        <v>30000</v>
      </c>
      <c r="K60" s="43">
        <f t="shared" si="23"/>
        <v>0</v>
      </c>
      <c r="L60" s="44">
        <f t="shared" si="6"/>
        <v>30000</v>
      </c>
      <c r="M60" s="42">
        <f t="shared" si="7"/>
        <v>0</v>
      </c>
      <c r="N60" s="43">
        <f t="shared" si="8"/>
        <v>3262</v>
      </c>
      <c r="O60" s="43">
        <f t="shared" si="9"/>
        <v>0</v>
      </c>
      <c r="P60" s="44">
        <f t="shared" si="10"/>
        <v>3262</v>
      </c>
      <c r="Q60" s="45" t="str">
        <f t="shared" ref="Q60:S60" si="249">IF(I60=0,"",M60/I60)</f>
        <v/>
      </c>
      <c r="R60" s="46">
        <f t="shared" si="249"/>
        <v>0.1087333333</v>
      </c>
      <c r="S60" s="46" t="str">
        <f t="shared" si="249"/>
        <v/>
      </c>
      <c r="T60" s="47">
        <f t="shared" si="12"/>
        <v>0.1087333333</v>
      </c>
      <c r="U60" s="42">
        <f t="shared" ref="U60:W60" si="250">SUM(I$13:I60)</f>
        <v>70000</v>
      </c>
      <c r="V60" s="43">
        <f t="shared" si="250"/>
        <v>1210000</v>
      </c>
      <c r="W60" s="43">
        <f t="shared" si="250"/>
        <v>160000</v>
      </c>
      <c r="X60" s="44">
        <f t="shared" si="14"/>
        <v>1440000</v>
      </c>
      <c r="Y60" s="42">
        <f t="shared" ref="Y60:AA60" si="251">SUM(M$13:M60)</f>
        <v>6250</v>
      </c>
      <c r="Z60" s="43">
        <f t="shared" si="251"/>
        <v>133275</v>
      </c>
      <c r="AA60" s="43">
        <f t="shared" si="251"/>
        <v>16239</v>
      </c>
      <c r="AB60" s="44">
        <f t="shared" si="16"/>
        <v>155764</v>
      </c>
      <c r="AC60" s="46">
        <f t="shared" ref="AC60:AE60" si="252">IF(U60=0,"",Y60/U60)</f>
        <v>0.08928571429</v>
      </c>
      <c r="AD60" s="46">
        <f t="shared" si="252"/>
        <v>0.1101446281</v>
      </c>
      <c r="AE60" s="46">
        <f t="shared" si="252"/>
        <v>0.10149375</v>
      </c>
      <c r="AF60" s="47">
        <f t="shared" si="18"/>
        <v>0.1081694444</v>
      </c>
    </row>
    <row r="61" ht="14.25" customHeight="1">
      <c r="A61" s="9">
        <f t="shared" ref="A61:C61" si="253">(AC60/1)+ SQRT(2*LN($X60)/U60)</f>
        <v>0.1094139842</v>
      </c>
      <c r="B61" s="9">
        <f t="shared" si="253"/>
        <v>0.1149859369</v>
      </c>
      <c r="C61" s="102">
        <f t="shared" si="253"/>
        <v>0.1148073491</v>
      </c>
      <c r="D61" s="9" t="str">
        <f t="shared" si="20"/>
        <v>B</v>
      </c>
      <c r="E61" s="38">
        <v>49.0</v>
      </c>
      <c r="F61" s="39">
        <v>0.7902675672403576</v>
      </c>
      <c r="G61" s="40">
        <v>0.8254813801714334</v>
      </c>
      <c r="H61" s="41">
        <v>0.057515534179600314</v>
      </c>
      <c r="I61" s="42">
        <f t="shared" si="21"/>
        <v>0</v>
      </c>
      <c r="J61" s="43">
        <f t="shared" si="22"/>
        <v>30000</v>
      </c>
      <c r="K61" s="43">
        <f t="shared" si="23"/>
        <v>0</v>
      </c>
      <c r="L61" s="44">
        <f t="shared" si="6"/>
        <v>30000</v>
      </c>
      <c r="M61" s="42">
        <f t="shared" si="7"/>
        <v>0</v>
      </c>
      <c r="N61" s="43">
        <f t="shared" si="8"/>
        <v>3351</v>
      </c>
      <c r="O61" s="43">
        <f t="shared" si="9"/>
        <v>0</v>
      </c>
      <c r="P61" s="44">
        <f t="shared" si="10"/>
        <v>3351</v>
      </c>
      <c r="Q61" s="45" t="str">
        <f t="shared" ref="Q61:S61" si="254">IF(I61=0,"",M61/I61)</f>
        <v/>
      </c>
      <c r="R61" s="46">
        <f t="shared" si="254"/>
        <v>0.1117</v>
      </c>
      <c r="S61" s="46" t="str">
        <f t="shared" si="254"/>
        <v/>
      </c>
      <c r="T61" s="47">
        <f t="shared" si="12"/>
        <v>0.1117</v>
      </c>
      <c r="U61" s="42">
        <f t="shared" ref="U61:W61" si="255">SUM(I$13:I61)</f>
        <v>70000</v>
      </c>
      <c r="V61" s="43">
        <f t="shared" si="255"/>
        <v>1240000</v>
      </c>
      <c r="W61" s="43">
        <f t="shared" si="255"/>
        <v>160000</v>
      </c>
      <c r="X61" s="44">
        <f t="shared" si="14"/>
        <v>1470000</v>
      </c>
      <c r="Y61" s="42">
        <f t="shared" ref="Y61:AA61" si="256">SUM(M$13:M61)</f>
        <v>6250</v>
      </c>
      <c r="Z61" s="43">
        <f t="shared" si="256"/>
        <v>136626</v>
      </c>
      <c r="AA61" s="43">
        <f t="shared" si="256"/>
        <v>16239</v>
      </c>
      <c r="AB61" s="44">
        <f t="shared" si="16"/>
        <v>159115</v>
      </c>
      <c r="AC61" s="46">
        <f t="shared" ref="AC61:AE61" si="257">IF(U61=0,"",Y61/U61)</f>
        <v>0.08928571429</v>
      </c>
      <c r="AD61" s="46">
        <f t="shared" si="257"/>
        <v>0.1101822581</v>
      </c>
      <c r="AE61" s="46">
        <f t="shared" si="257"/>
        <v>0.10149375</v>
      </c>
      <c r="AF61" s="47">
        <f t="shared" si="18"/>
        <v>0.1082414966</v>
      </c>
    </row>
    <row r="62" ht="14.25" customHeight="1">
      <c r="A62" s="9">
        <f t="shared" ref="A62:C62" si="258">(AC61/1)+ SQRT(2*LN($X61)/U61)</f>
        <v>0.109428613</v>
      </c>
      <c r="B62" s="9">
        <f t="shared" si="258"/>
        <v>0.1149681198</v>
      </c>
      <c r="C62" s="102">
        <f t="shared" si="258"/>
        <v>0.1148170252</v>
      </c>
      <c r="D62" s="9" t="str">
        <f t="shared" si="20"/>
        <v>B</v>
      </c>
      <c r="E62" s="38">
        <v>50.0</v>
      </c>
      <c r="F62" s="39">
        <v>0.42758733201812404</v>
      </c>
      <c r="G62" s="40">
        <v>0.9534966232350622</v>
      </c>
      <c r="H62" s="41">
        <v>0.944659084546319</v>
      </c>
      <c r="I62" s="42">
        <f t="shared" si="21"/>
        <v>0</v>
      </c>
      <c r="J62" s="43">
        <f t="shared" si="22"/>
        <v>30000</v>
      </c>
      <c r="K62" s="43">
        <f t="shared" si="23"/>
        <v>0</v>
      </c>
      <c r="L62" s="44">
        <f t="shared" si="6"/>
        <v>30000</v>
      </c>
      <c r="M62" s="42">
        <f t="shared" si="7"/>
        <v>0</v>
      </c>
      <c r="N62" s="43">
        <f t="shared" si="8"/>
        <v>3391</v>
      </c>
      <c r="O62" s="43">
        <f t="shared" si="9"/>
        <v>0</v>
      </c>
      <c r="P62" s="44">
        <f t="shared" si="10"/>
        <v>3391</v>
      </c>
      <c r="Q62" s="45" t="str">
        <f t="shared" ref="Q62:S62" si="259">IF(I62=0,"",M62/I62)</f>
        <v/>
      </c>
      <c r="R62" s="46">
        <f t="shared" si="259"/>
        <v>0.1130333333</v>
      </c>
      <c r="S62" s="46" t="str">
        <f t="shared" si="259"/>
        <v/>
      </c>
      <c r="T62" s="47">
        <f t="shared" si="12"/>
        <v>0.1130333333</v>
      </c>
      <c r="U62" s="42">
        <f t="shared" ref="U62:W62" si="260">SUM(I$13:I62)</f>
        <v>70000</v>
      </c>
      <c r="V62" s="43">
        <f t="shared" si="260"/>
        <v>1270000</v>
      </c>
      <c r="W62" s="43">
        <f t="shared" si="260"/>
        <v>160000</v>
      </c>
      <c r="X62" s="44">
        <f t="shared" si="14"/>
        <v>1500000</v>
      </c>
      <c r="Y62" s="42">
        <f t="shared" ref="Y62:AA62" si="261">SUM(M$13:M62)</f>
        <v>6250</v>
      </c>
      <c r="Z62" s="43">
        <f t="shared" si="261"/>
        <v>140017</v>
      </c>
      <c r="AA62" s="43">
        <f t="shared" si="261"/>
        <v>16239</v>
      </c>
      <c r="AB62" s="44">
        <f t="shared" si="16"/>
        <v>162506</v>
      </c>
      <c r="AC62" s="46">
        <f t="shared" ref="AC62:AE62" si="262">IF(U62=0,"",Y62/U62)</f>
        <v>0.08928571429</v>
      </c>
      <c r="AD62" s="46">
        <f t="shared" si="262"/>
        <v>0.1102496063</v>
      </c>
      <c r="AE62" s="46">
        <f t="shared" si="262"/>
        <v>0.10149375</v>
      </c>
      <c r="AF62" s="47">
        <f t="shared" si="18"/>
        <v>0.1083373333</v>
      </c>
    </row>
    <row r="63" ht="14.25" customHeight="1">
      <c r="A63" s="9">
        <f t="shared" ref="A63:C63" si="263">(AC62/1)+ SQRT(2*LN($X62)/U62)</f>
        <v>0.1094429361</v>
      </c>
      <c r="B63" s="9">
        <f t="shared" si="263"/>
        <v>0.1149819669</v>
      </c>
      <c r="C63" s="102">
        <f t="shared" si="263"/>
        <v>0.114826499</v>
      </c>
      <c r="D63" s="9" t="str">
        <f t="shared" si="20"/>
        <v>B</v>
      </c>
      <c r="E63" s="38">
        <v>51.0</v>
      </c>
      <c r="F63" s="39">
        <v>0.6594346530802818</v>
      </c>
      <c r="G63" s="40">
        <v>0.5768738906716419</v>
      </c>
      <c r="H63" s="41">
        <v>0.9808843217416283</v>
      </c>
      <c r="I63" s="42">
        <f t="shared" si="21"/>
        <v>0</v>
      </c>
      <c r="J63" s="43">
        <f t="shared" si="22"/>
        <v>30000</v>
      </c>
      <c r="K63" s="43">
        <f t="shared" si="23"/>
        <v>0</v>
      </c>
      <c r="L63" s="44">
        <f t="shared" si="6"/>
        <v>30000</v>
      </c>
      <c r="M63" s="42">
        <f t="shared" si="7"/>
        <v>0</v>
      </c>
      <c r="N63" s="43">
        <f t="shared" si="8"/>
        <v>3310</v>
      </c>
      <c r="O63" s="43">
        <f t="shared" si="9"/>
        <v>0</v>
      </c>
      <c r="P63" s="44">
        <f t="shared" si="10"/>
        <v>3310</v>
      </c>
      <c r="Q63" s="45" t="str">
        <f t="shared" ref="Q63:S63" si="264">IF(I63=0,"",M63/I63)</f>
        <v/>
      </c>
      <c r="R63" s="46">
        <f t="shared" si="264"/>
        <v>0.1103333333</v>
      </c>
      <c r="S63" s="46" t="str">
        <f t="shared" si="264"/>
        <v/>
      </c>
      <c r="T63" s="47">
        <f t="shared" si="12"/>
        <v>0.1103333333</v>
      </c>
      <c r="U63" s="42">
        <f t="shared" ref="U63:W63" si="265">SUM(I$13:I63)</f>
        <v>70000</v>
      </c>
      <c r="V63" s="43">
        <f t="shared" si="265"/>
        <v>1300000</v>
      </c>
      <c r="W63" s="43">
        <f t="shared" si="265"/>
        <v>160000</v>
      </c>
      <c r="X63" s="44">
        <f t="shared" si="14"/>
        <v>1530000</v>
      </c>
      <c r="Y63" s="42">
        <f t="shared" ref="Y63:AA63" si="266">SUM(M$13:M63)</f>
        <v>6250</v>
      </c>
      <c r="Z63" s="43">
        <f t="shared" si="266"/>
        <v>143327</v>
      </c>
      <c r="AA63" s="43">
        <f t="shared" si="266"/>
        <v>16239</v>
      </c>
      <c r="AB63" s="44">
        <f t="shared" si="16"/>
        <v>165816</v>
      </c>
      <c r="AC63" s="46">
        <f t="shared" ref="AC63:AE63" si="267">IF(U63=0,"",Y63/U63)</f>
        <v>0.08928571429</v>
      </c>
      <c r="AD63" s="46">
        <f t="shared" si="267"/>
        <v>0.1102515385</v>
      </c>
      <c r="AE63" s="46">
        <f t="shared" si="267"/>
        <v>0.10149375</v>
      </c>
      <c r="AF63" s="47">
        <f t="shared" si="18"/>
        <v>0.1083764706</v>
      </c>
    </row>
    <row r="64" ht="14.25" customHeight="1">
      <c r="A64" s="9">
        <f t="shared" ref="A64:C64" si="268">(AC63/1)+ SQRT(2*LN($X63)/U63)</f>
        <v>0.1094569656</v>
      </c>
      <c r="B64" s="9">
        <f t="shared" si="268"/>
        <v>0.1149322318</v>
      </c>
      <c r="C64" s="102">
        <f t="shared" si="268"/>
        <v>0.1148357787</v>
      </c>
      <c r="D64" s="9" t="str">
        <f t="shared" si="20"/>
        <v>B</v>
      </c>
      <c r="E64" s="38">
        <v>52.0</v>
      </c>
      <c r="F64" s="39">
        <v>0.42883399079216966</v>
      </c>
      <c r="G64" s="40">
        <v>0.3671863077522485</v>
      </c>
      <c r="H64" s="41">
        <v>0.44067449123700475</v>
      </c>
      <c r="I64" s="42">
        <f t="shared" si="21"/>
        <v>0</v>
      </c>
      <c r="J64" s="43">
        <f t="shared" si="22"/>
        <v>30000</v>
      </c>
      <c r="K64" s="43">
        <f t="shared" si="23"/>
        <v>0</v>
      </c>
      <c r="L64" s="44">
        <f t="shared" si="6"/>
        <v>30000</v>
      </c>
      <c r="M64" s="42">
        <f t="shared" si="7"/>
        <v>0</v>
      </c>
      <c r="N64" s="43">
        <f t="shared" si="8"/>
        <v>3281</v>
      </c>
      <c r="O64" s="43">
        <f t="shared" si="9"/>
        <v>0</v>
      </c>
      <c r="P64" s="44">
        <f t="shared" si="10"/>
        <v>3281</v>
      </c>
      <c r="Q64" s="45" t="str">
        <f t="shared" ref="Q64:S64" si="269">IF(I64=0,"",M64/I64)</f>
        <v/>
      </c>
      <c r="R64" s="46">
        <f t="shared" si="269"/>
        <v>0.1093666667</v>
      </c>
      <c r="S64" s="46" t="str">
        <f t="shared" si="269"/>
        <v/>
      </c>
      <c r="T64" s="47">
        <f t="shared" si="12"/>
        <v>0.1093666667</v>
      </c>
      <c r="U64" s="42">
        <f t="shared" ref="U64:W64" si="270">SUM(I$13:I64)</f>
        <v>70000</v>
      </c>
      <c r="V64" s="43">
        <f t="shared" si="270"/>
        <v>1330000</v>
      </c>
      <c r="W64" s="43">
        <f t="shared" si="270"/>
        <v>160000</v>
      </c>
      <c r="X64" s="44">
        <f t="shared" si="14"/>
        <v>1560000</v>
      </c>
      <c r="Y64" s="42">
        <f t="shared" ref="Y64:AA64" si="271">SUM(M$13:M64)</f>
        <v>6250</v>
      </c>
      <c r="Z64" s="43">
        <f t="shared" si="271"/>
        <v>146608</v>
      </c>
      <c r="AA64" s="43">
        <f t="shared" si="271"/>
        <v>16239</v>
      </c>
      <c r="AB64" s="44">
        <f t="shared" si="16"/>
        <v>169097</v>
      </c>
      <c r="AC64" s="46">
        <f t="shared" ref="AC64:AE64" si="272">IF(U64=0,"",Y64/U64)</f>
        <v>0.08928571429</v>
      </c>
      <c r="AD64" s="46">
        <f t="shared" si="272"/>
        <v>0.1102315789</v>
      </c>
      <c r="AE64" s="46">
        <f t="shared" si="272"/>
        <v>0.10149375</v>
      </c>
      <c r="AF64" s="47">
        <f t="shared" si="18"/>
        <v>0.1083955128</v>
      </c>
    </row>
    <row r="65" ht="14.25" customHeight="1">
      <c r="A65" s="9">
        <f t="shared" ref="A65:C65" si="273">(AC64/1)+ SQRT(2*LN($X64)/U64)</f>
        <v>0.1094707132</v>
      </c>
      <c r="B65" s="9">
        <f t="shared" si="273"/>
        <v>0.1148623353</v>
      </c>
      <c r="C65" s="102">
        <f t="shared" si="273"/>
        <v>0.1148448719</v>
      </c>
      <c r="D65" s="9" t="str">
        <f t="shared" si="20"/>
        <v>B</v>
      </c>
      <c r="E65" s="38">
        <v>53.0</v>
      </c>
      <c r="F65" s="39">
        <v>0.7962500473750127</v>
      </c>
      <c r="G65" s="40">
        <v>0.19777003374874824</v>
      </c>
      <c r="H65" s="41">
        <v>0.9929028708081605</v>
      </c>
      <c r="I65" s="42">
        <f t="shared" si="21"/>
        <v>0</v>
      </c>
      <c r="J65" s="43">
        <f t="shared" si="22"/>
        <v>30000</v>
      </c>
      <c r="K65" s="43">
        <f t="shared" si="23"/>
        <v>0</v>
      </c>
      <c r="L65" s="44">
        <f t="shared" si="6"/>
        <v>30000</v>
      </c>
      <c r="M65" s="42">
        <f t="shared" si="7"/>
        <v>0</v>
      </c>
      <c r="N65" s="43">
        <f t="shared" si="8"/>
        <v>3254</v>
      </c>
      <c r="O65" s="43">
        <f t="shared" si="9"/>
        <v>0</v>
      </c>
      <c r="P65" s="44">
        <f t="shared" si="10"/>
        <v>3254</v>
      </c>
      <c r="Q65" s="45" t="str">
        <f t="shared" ref="Q65:S65" si="274">IF(I65=0,"",M65/I65)</f>
        <v/>
      </c>
      <c r="R65" s="46">
        <f t="shared" si="274"/>
        <v>0.1084666667</v>
      </c>
      <c r="S65" s="46" t="str">
        <f t="shared" si="274"/>
        <v/>
      </c>
      <c r="T65" s="47">
        <f t="shared" si="12"/>
        <v>0.1084666667</v>
      </c>
      <c r="U65" s="42">
        <f t="shared" ref="U65:W65" si="275">SUM(I$13:I65)</f>
        <v>70000</v>
      </c>
      <c r="V65" s="43">
        <f t="shared" si="275"/>
        <v>1360000</v>
      </c>
      <c r="W65" s="43">
        <f t="shared" si="275"/>
        <v>160000</v>
      </c>
      <c r="X65" s="44">
        <f t="shared" si="14"/>
        <v>1590000</v>
      </c>
      <c r="Y65" s="42">
        <f t="shared" ref="Y65:AA65" si="276">SUM(M$13:M65)</f>
        <v>6250</v>
      </c>
      <c r="Z65" s="43">
        <f t="shared" si="276"/>
        <v>149862</v>
      </c>
      <c r="AA65" s="43">
        <f t="shared" si="276"/>
        <v>16239</v>
      </c>
      <c r="AB65" s="44">
        <f t="shared" si="16"/>
        <v>172351</v>
      </c>
      <c r="AC65" s="46">
        <f t="shared" ref="AC65:AE65" si="277">IF(U65=0,"",Y65/U65)</f>
        <v>0.08928571429</v>
      </c>
      <c r="AD65" s="46">
        <f t="shared" si="277"/>
        <v>0.1101926471</v>
      </c>
      <c r="AE65" s="46">
        <f t="shared" si="277"/>
        <v>0.10149375</v>
      </c>
      <c r="AF65" s="47">
        <f t="shared" si="18"/>
        <v>0.1083968553</v>
      </c>
    </row>
    <row r="66" ht="14.25" customHeight="1">
      <c r="A66" s="9">
        <f t="shared" ref="A66:C66" si="278">(AC65/1)+ SQRT(2*LN($X65)/U65)</f>
        <v>0.1094841899</v>
      </c>
      <c r="B66" s="9">
        <f t="shared" si="278"/>
        <v>0.1147751015</v>
      </c>
      <c r="C66" s="102">
        <f t="shared" si="278"/>
        <v>0.1148537858</v>
      </c>
      <c r="D66" s="9" t="str">
        <f t="shared" si="20"/>
        <v>C</v>
      </c>
      <c r="E66" s="38">
        <v>54.0</v>
      </c>
      <c r="F66" s="39">
        <v>0.7040349554223396</v>
      </c>
      <c r="G66" s="40">
        <v>0.682295742119415</v>
      </c>
      <c r="H66" s="41">
        <v>0.5970933827249247</v>
      </c>
      <c r="I66" s="42">
        <f t="shared" si="21"/>
        <v>0</v>
      </c>
      <c r="J66" s="43">
        <f t="shared" si="22"/>
        <v>0</v>
      </c>
      <c r="K66" s="43">
        <f t="shared" si="23"/>
        <v>30000</v>
      </c>
      <c r="L66" s="44">
        <f t="shared" si="6"/>
        <v>30000</v>
      </c>
      <c r="M66" s="42">
        <f t="shared" si="7"/>
        <v>0</v>
      </c>
      <c r="N66" s="43">
        <f t="shared" si="8"/>
        <v>0</v>
      </c>
      <c r="O66" s="43">
        <f t="shared" si="9"/>
        <v>3013</v>
      </c>
      <c r="P66" s="44">
        <f t="shared" si="10"/>
        <v>3013</v>
      </c>
      <c r="Q66" s="45" t="str">
        <f t="shared" ref="Q66:S66" si="279">IF(I66=0,"",M66/I66)</f>
        <v/>
      </c>
      <c r="R66" s="46" t="str">
        <f t="shared" si="279"/>
        <v/>
      </c>
      <c r="S66" s="46">
        <f t="shared" si="279"/>
        <v>0.1004333333</v>
      </c>
      <c r="T66" s="47">
        <f t="shared" si="12"/>
        <v>0.1004333333</v>
      </c>
      <c r="U66" s="42">
        <f t="shared" ref="U66:W66" si="280">SUM(I$13:I66)</f>
        <v>70000</v>
      </c>
      <c r="V66" s="43">
        <f t="shared" si="280"/>
        <v>1360000</v>
      </c>
      <c r="W66" s="43">
        <f t="shared" si="280"/>
        <v>190000</v>
      </c>
      <c r="X66" s="44">
        <f t="shared" si="14"/>
        <v>1620000</v>
      </c>
      <c r="Y66" s="42">
        <f t="shared" ref="Y66:AA66" si="281">SUM(M$13:M66)</f>
        <v>6250</v>
      </c>
      <c r="Z66" s="43">
        <f t="shared" si="281"/>
        <v>149862</v>
      </c>
      <c r="AA66" s="43">
        <f t="shared" si="281"/>
        <v>19252</v>
      </c>
      <c r="AB66" s="44">
        <f t="shared" si="16"/>
        <v>175364</v>
      </c>
      <c r="AC66" s="46">
        <f t="shared" ref="AC66:AE66" si="282">IF(U66=0,"",Y66/U66)</f>
        <v>0.08928571429</v>
      </c>
      <c r="AD66" s="46">
        <f t="shared" si="282"/>
        <v>0.1101926471</v>
      </c>
      <c r="AE66" s="46">
        <f t="shared" si="282"/>
        <v>0.1013263158</v>
      </c>
      <c r="AF66" s="47">
        <f t="shared" si="18"/>
        <v>0.1082493827</v>
      </c>
    </row>
    <row r="67" ht="14.25" customHeight="1">
      <c r="A67" s="9">
        <f t="shared" ref="A67:C67" si="283">(AC66/1)+ SQRT(2*LN($X66)/U66)</f>
        <v>0.1094974059</v>
      </c>
      <c r="B67" s="9">
        <f t="shared" si="283"/>
        <v>0.1147780999</v>
      </c>
      <c r="C67" s="102">
        <f t="shared" si="283"/>
        <v>0.1135943473</v>
      </c>
      <c r="D67" s="9" t="str">
        <f t="shared" si="20"/>
        <v>B</v>
      </c>
      <c r="E67" s="38">
        <v>55.0</v>
      </c>
      <c r="F67" s="39">
        <v>0.013340648779700648</v>
      </c>
      <c r="G67" s="40">
        <v>0.49982915942260175</v>
      </c>
      <c r="H67" s="41">
        <v>0.1440601078158471</v>
      </c>
      <c r="I67" s="42">
        <f t="shared" si="21"/>
        <v>0</v>
      </c>
      <c r="J67" s="43">
        <f t="shared" si="22"/>
        <v>30000</v>
      </c>
      <c r="K67" s="43">
        <f t="shared" si="23"/>
        <v>0</v>
      </c>
      <c r="L67" s="44">
        <f t="shared" si="6"/>
        <v>30000</v>
      </c>
      <c r="M67" s="42">
        <f t="shared" si="7"/>
        <v>0</v>
      </c>
      <c r="N67" s="43">
        <f t="shared" si="8"/>
        <v>3300</v>
      </c>
      <c r="O67" s="43">
        <f t="shared" si="9"/>
        <v>0</v>
      </c>
      <c r="P67" s="44">
        <f t="shared" si="10"/>
        <v>3300</v>
      </c>
      <c r="Q67" s="45" t="str">
        <f t="shared" ref="Q67:S67" si="284">IF(I67=0,"",M67/I67)</f>
        <v/>
      </c>
      <c r="R67" s="46">
        <f t="shared" si="284"/>
        <v>0.11</v>
      </c>
      <c r="S67" s="46" t="str">
        <f t="shared" si="284"/>
        <v/>
      </c>
      <c r="T67" s="47">
        <f t="shared" si="12"/>
        <v>0.11</v>
      </c>
      <c r="U67" s="42">
        <f t="shared" ref="U67:W67" si="285">SUM(I$13:I67)</f>
        <v>70000</v>
      </c>
      <c r="V67" s="43">
        <f t="shared" si="285"/>
        <v>1390000</v>
      </c>
      <c r="W67" s="43">
        <f t="shared" si="285"/>
        <v>190000</v>
      </c>
      <c r="X67" s="44">
        <f t="shared" si="14"/>
        <v>1650000</v>
      </c>
      <c r="Y67" s="42">
        <f t="shared" ref="Y67:AA67" si="286">SUM(M$13:M67)</f>
        <v>6250</v>
      </c>
      <c r="Z67" s="43">
        <f t="shared" si="286"/>
        <v>153162</v>
      </c>
      <c r="AA67" s="43">
        <f t="shared" si="286"/>
        <v>19252</v>
      </c>
      <c r="AB67" s="44">
        <f t="shared" si="16"/>
        <v>178664</v>
      </c>
      <c r="AC67" s="46">
        <f t="shared" ref="AC67:AE67" si="287">IF(U67=0,"",Y67/U67)</f>
        <v>0.08928571429</v>
      </c>
      <c r="AD67" s="46">
        <f t="shared" si="287"/>
        <v>0.1101884892</v>
      </c>
      <c r="AE67" s="46">
        <f t="shared" si="287"/>
        <v>0.1013263158</v>
      </c>
      <c r="AF67" s="47">
        <f t="shared" si="18"/>
        <v>0.1082812121</v>
      </c>
    </row>
    <row r="68" ht="14.25" customHeight="1">
      <c r="A68" s="9">
        <f t="shared" ref="A68:C68" si="288">(AC67/1)+ SQRT(2*LN($X67)/U67)</f>
        <v>0.109510371</v>
      </c>
      <c r="B68" s="9">
        <f t="shared" si="288"/>
        <v>0.1147270983</v>
      </c>
      <c r="C68" s="102">
        <f t="shared" si="288"/>
        <v>0.1136022168</v>
      </c>
      <c r="D68" s="9" t="str">
        <f t="shared" si="20"/>
        <v>B</v>
      </c>
      <c r="E68" s="38">
        <v>56.0</v>
      </c>
      <c r="F68" s="39">
        <v>0.1236542602056504</v>
      </c>
      <c r="G68" s="40">
        <v>0.4914285913961153</v>
      </c>
      <c r="H68" s="41">
        <v>0.11963361925312777</v>
      </c>
      <c r="I68" s="42">
        <f t="shared" si="21"/>
        <v>0</v>
      </c>
      <c r="J68" s="43">
        <f t="shared" si="22"/>
        <v>30000</v>
      </c>
      <c r="K68" s="43">
        <f t="shared" si="23"/>
        <v>0</v>
      </c>
      <c r="L68" s="44">
        <f t="shared" si="6"/>
        <v>30000</v>
      </c>
      <c r="M68" s="42">
        <f t="shared" si="7"/>
        <v>0</v>
      </c>
      <c r="N68" s="43">
        <f t="shared" si="8"/>
        <v>3299</v>
      </c>
      <c r="O68" s="43">
        <f t="shared" si="9"/>
        <v>0</v>
      </c>
      <c r="P68" s="44">
        <f t="shared" si="10"/>
        <v>3299</v>
      </c>
      <c r="Q68" s="45" t="str">
        <f t="shared" ref="Q68:S68" si="289">IF(I68=0,"",M68/I68)</f>
        <v/>
      </c>
      <c r="R68" s="46">
        <f t="shared" si="289"/>
        <v>0.1099666667</v>
      </c>
      <c r="S68" s="46" t="str">
        <f t="shared" si="289"/>
        <v/>
      </c>
      <c r="T68" s="47">
        <f t="shared" si="12"/>
        <v>0.1099666667</v>
      </c>
      <c r="U68" s="42">
        <f t="shared" ref="U68:W68" si="290">SUM(I$13:I68)</f>
        <v>70000</v>
      </c>
      <c r="V68" s="43">
        <f t="shared" si="290"/>
        <v>1420000</v>
      </c>
      <c r="W68" s="43">
        <f t="shared" si="290"/>
        <v>190000</v>
      </c>
      <c r="X68" s="44">
        <f t="shared" si="14"/>
        <v>1680000</v>
      </c>
      <c r="Y68" s="42">
        <f t="shared" ref="Y68:AA68" si="291">SUM(M$13:M68)</f>
        <v>6250</v>
      </c>
      <c r="Z68" s="43">
        <f t="shared" si="291"/>
        <v>156461</v>
      </c>
      <c r="AA68" s="43">
        <f t="shared" si="291"/>
        <v>19252</v>
      </c>
      <c r="AB68" s="44">
        <f t="shared" si="16"/>
        <v>181963</v>
      </c>
      <c r="AC68" s="46">
        <f t="shared" ref="AC68:AE68" si="292">IF(U68=0,"",Y68/U68)</f>
        <v>0.08928571429</v>
      </c>
      <c r="AD68" s="46">
        <f t="shared" si="292"/>
        <v>0.1101838028</v>
      </c>
      <c r="AE68" s="46">
        <f t="shared" si="292"/>
        <v>0.1013263158</v>
      </c>
      <c r="AF68" s="47">
        <f t="shared" si="18"/>
        <v>0.1083113095</v>
      </c>
    </row>
    <row r="69" ht="14.25" customHeight="1">
      <c r="A69" s="9">
        <f t="shared" ref="A69:C69" si="293">(AC68/1)+ SQRT(2*LN($X68)/U68)</f>
        <v>0.1095230944</v>
      </c>
      <c r="B69" s="9">
        <f t="shared" si="293"/>
        <v>0.1146770378</v>
      </c>
      <c r="C69" s="102">
        <f t="shared" si="293"/>
        <v>0.1136099396</v>
      </c>
      <c r="D69" s="9" t="str">
        <f t="shared" si="20"/>
        <v>B</v>
      </c>
      <c r="E69" s="38">
        <v>57.0</v>
      </c>
      <c r="F69" s="39">
        <v>0.1068913172375765</v>
      </c>
      <c r="G69" s="40">
        <v>0.7502011571520147</v>
      </c>
      <c r="H69" s="41">
        <v>0.333982227482281</v>
      </c>
      <c r="I69" s="42">
        <f t="shared" si="21"/>
        <v>0</v>
      </c>
      <c r="J69" s="43">
        <f t="shared" si="22"/>
        <v>30000</v>
      </c>
      <c r="K69" s="43">
        <f t="shared" si="23"/>
        <v>0</v>
      </c>
      <c r="L69" s="44">
        <f t="shared" si="6"/>
        <v>30000</v>
      </c>
      <c r="M69" s="42">
        <f t="shared" si="7"/>
        <v>0</v>
      </c>
      <c r="N69" s="43">
        <f t="shared" si="8"/>
        <v>3337</v>
      </c>
      <c r="O69" s="43">
        <f t="shared" si="9"/>
        <v>0</v>
      </c>
      <c r="P69" s="44">
        <f t="shared" si="10"/>
        <v>3337</v>
      </c>
      <c r="Q69" s="45" t="str">
        <f t="shared" ref="Q69:S69" si="294">IF(I69=0,"",M69/I69)</f>
        <v/>
      </c>
      <c r="R69" s="46">
        <f t="shared" si="294"/>
        <v>0.1112333333</v>
      </c>
      <c r="S69" s="46" t="str">
        <f t="shared" si="294"/>
        <v/>
      </c>
      <c r="T69" s="47">
        <f t="shared" si="12"/>
        <v>0.1112333333</v>
      </c>
      <c r="U69" s="42">
        <f t="shared" ref="U69:W69" si="295">SUM(I$13:I69)</f>
        <v>70000</v>
      </c>
      <c r="V69" s="43">
        <f t="shared" si="295"/>
        <v>1450000</v>
      </c>
      <c r="W69" s="43">
        <f t="shared" si="295"/>
        <v>190000</v>
      </c>
      <c r="X69" s="44">
        <f t="shared" si="14"/>
        <v>1710000</v>
      </c>
      <c r="Y69" s="42">
        <f t="shared" ref="Y69:AA69" si="296">SUM(M$13:M69)</f>
        <v>6250</v>
      </c>
      <c r="Z69" s="43">
        <f t="shared" si="296"/>
        <v>159798</v>
      </c>
      <c r="AA69" s="43">
        <f t="shared" si="296"/>
        <v>19252</v>
      </c>
      <c r="AB69" s="44">
        <f t="shared" si="16"/>
        <v>185300</v>
      </c>
      <c r="AC69" s="46">
        <f t="shared" ref="AC69:AE69" si="297">IF(U69=0,"",Y69/U69)</f>
        <v>0.08928571429</v>
      </c>
      <c r="AD69" s="46">
        <f t="shared" si="297"/>
        <v>0.1102055172</v>
      </c>
      <c r="AE69" s="46">
        <f t="shared" si="297"/>
        <v>0.1013263158</v>
      </c>
      <c r="AF69" s="47">
        <f t="shared" si="18"/>
        <v>0.1083625731</v>
      </c>
    </row>
    <row r="70" ht="14.25" customHeight="1">
      <c r="A70" s="9">
        <f t="shared" ref="A70:C70" si="298">(AC69/1)+ SQRT(2*LN($X69)/U69)</f>
        <v>0.1095355848</v>
      </c>
      <c r="B70" s="9">
        <f t="shared" si="298"/>
        <v>0.114654772</v>
      </c>
      <c r="C70" s="102">
        <f t="shared" si="298"/>
        <v>0.113617521</v>
      </c>
      <c r="D70" s="9" t="str">
        <f t="shared" si="20"/>
        <v>B</v>
      </c>
      <c r="E70" s="38">
        <v>58.0</v>
      </c>
      <c r="F70" s="39">
        <v>0.1035172787283326</v>
      </c>
      <c r="G70" s="40">
        <v>0.23134266036686824</v>
      </c>
      <c r="H70" s="41">
        <v>0.9569557807963893</v>
      </c>
      <c r="I70" s="42">
        <f t="shared" si="21"/>
        <v>0</v>
      </c>
      <c r="J70" s="43">
        <f t="shared" si="22"/>
        <v>30000</v>
      </c>
      <c r="K70" s="43">
        <f t="shared" si="23"/>
        <v>0</v>
      </c>
      <c r="L70" s="44">
        <f t="shared" si="6"/>
        <v>30000</v>
      </c>
      <c r="M70" s="42">
        <f t="shared" si="7"/>
        <v>0</v>
      </c>
      <c r="N70" s="43">
        <f t="shared" si="8"/>
        <v>3260</v>
      </c>
      <c r="O70" s="43">
        <f t="shared" si="9"/>
        <v>0</v>
      </c>
      <c r="P70" s="44">
        <f t="shared" si="10"/>
        <v>3260</v>
      </c>
      <c r="Q70" s="45" t="str">
        <f t="shared" ref="Q70:S70" si="299">IF(I70=0,"",M70/I70)</f>
        <v/>
      </c>
      <c r="R70" s="46">
        <f t="shared" si="299"/>
        <v>0.1086666667</v>
      </c>
      <c r="S70" s="46" t="str">
        <f t="shared" si="299"/>
        <v/>
      </c>
      <c r="T70" s="47">
        <f t="shared" si="12"/>
        <v>0.1086666667</v>
      </c>
      <c r="U70" s="42">
        <f t="shared" ref="U70:W70" si="300">SUM(I$13:I70)</f>
        <v>70000</v>
      </c>
      <c r="V70" s="43">
        <f t="shared" si="300"/>
        <v>1480000</v>
      </c>
      <c r="W70" s="43">
        <f t="shared" si="300"/>
        <v>190000</v>
      </c>
      <c r="X70" s="44">
        <f t="shared" si="14"/>
        <v>1740000</v>
      </c>
      <c r="Y70" s="42">
        <f t="shared" ref="Y70:AA70" si="301">SUM(M$13:M70)</f>
        <v>6250</v>
      </c>
      <c r="Z70" s="43">
        <f t="shared" si="301"/>
        <v>163058</v>
      </c>
      <c r="AA70" s="43">
        <f t="shared" si="301"/>
        <v>19252</v>
      </c>
      <c r="AB70" s="44">
        <f t="shared" si="16"/>
        <v>188560</v>
      </c>
      <c r="AC70" s="46">
        <f t="shared" ref="AC70:AE70" si="302">IF(U70=0,"",Y70/U70)</f>
        <v>0.08928571429</v>
      </c>
      <c r="AD70" s="46">
        <f t="shared" si="302"/>
        <v>0.1101743243</v>
      </c>
      <c r="AE70" s="46">
        <f t="shared" si="302"/>
        <v>0.1013263158</v>
      </c>
      <c r="AF70" s="47">
        <f t="shared" si="18"/>
        <v>0.1083678161</v>
      </c>
    </row>
    <row r="71" ht="14.25" customHeight="1">
      <c r="A71" s="9">
        <f t="shared" ref="A71:C71" si="303">(AC70/1)+ SQRT(2*LN($X70)/U70)</f>
        <v>0.1095478505</v>
      </c>
      <c r="B71" s="9">
        <f t="shared" si="303"/>
        <v>0.1145809219</v>
      </c>
      <c r="C71" s="102">
        <f t="shared" si="303"/>
        <v>0.113624966</v>
      </c>
      <c r="D71" s="9" t="str">
        <f t="shared" si="20"/>
        <v>B</v>
      </c>
      <c r="E71" s="38">
        <v>59.0</v>
      </c>
      <c r="F71" s="39">
        <v>0.4804902732606352</v>
      </c>
      <c r="G71" s="40">
        <v>0.5137663061763984</v>
      </c>
      <c r="H71" s="41">
        <v>0.4530556501391858</v>
      </c>
      <c r="I71" s="42">
        <f t="shared" si="21"/>
        <v>0</v>
      </c>
      <c r="J71" s="43">
        <f t="shared" si="22"/>
        <v>30000</v>
      </c>
      <c r="K71" s="43">
        <f t="shared" si="23"/>
        <v>0</v>
      </c>
      <c r="L71" s="44">
        <f t="shared" si="6"/>
        <v>30000</v>
      </c>
      <c r="M71" s="42">
        <f t="shared" si="7"/>
        <v>0</v>
      </c>
      <c r="N71" s="43">
        <f t="shared" si="8"/>
        <v>3302</v>
      </c>
      <c r="O71" s="43">
        <f t="shared" si="9"/>
        <v>0</v>
      </c>
      <c r="P71" s="44">
        <f t="shared" si="10"/>
        <v>3302</v>
      </c>
      <c r="Q71" s="45" t="str">
        <f t="shared" ref="Q71:S71" si="304">IF(I71=0,"",M71/I71)</f>
        <v/>
      </c>
      <c r="R71" s="46">
        <f t="shared" si="304"/>
        <v>0.1100666667</v>
      </c>
      <c r="S71" s="46" t="str">
        <f t="shared" si="304"/>
        <v/>
      </c>
      <c r="T71" s="47">
        <f t="shared" si="12"/>
        <v>0.1100666667</v>
      </c>
      <c r="U71" s="42">
        <f t="shared" ref="U71:W71" si="305">SUM(I$13:I71)</f>
        <v>70000</v>
      </c>
      <c r="V71" s="43">
        <f t="shared" si="305"/>
        <v>1510000</v>
      </c>
      <c r="W71" s="43">
        <f t="shared" si="305"/>
        <v>190000</v>
      </c>
      <c r="X71" s="44">
        <f t="shared" si="14"/>
        <v>1770000</v>
      </c>
      <c r="Y71" s="42">
        <f t="shared" ref="Y71:AA71" si="306">SUM(M$13:M71)</f>
        <v>6250</v>
      </c>
      <c r="Z71" s="43">
        <f t="shared" si="306"/>
        <v>166360</v>
      </c>
      <c r="AA71" s="43">
        <f t="shared" si="306"/>
        <v>19252</v>
      </c>
      <c r="AB71" s="44">
        <f t="shared" si="16"/>
        <v>191862</v>
      </c>
      <c r="AC71" s="46">
        <f t="shared" ref="AC71:AE71" si="307">IF(U71=0,"",Y71/U71)</f>
        <v>0.08928571429</v>
      </c>
      <c r="AD71" s="46">
        <f t="shared" si="307"/>
        <v>0.1101721854</v>
      </c>
      <c r="AE71" s="46">
        <f t="shared" si="307"/>
        <v>0.1013263158</v>
      </c>
      <c r="AF71" s="47">
        <f t="shared" si="18"/>
        <v>0.1083966102</v>
      </c>
    </row>
    <row r="72" ht="14.25" customHeight="1">
      <c r="A72" s="9">
        <f t="shared" ref="A72:C72" si="308">(AC71/1)+ SQRT(2*LN($X71)/U71)</f>
        <v>0.1095598992</v>
      </c>
      <c r="B72" s="9">
        <f t="shared" si="308"/>
        <v>0.1145373835</v>
      </c>
      <c r="C72" s="102">
        <f t="shared" si="308"/>
        <v>0.1136322793</v>
      </c>
      <c r="D72" s="9" t="str">
        <f t="shared" si="20"/>
        <v>B</v>
      </c>
      <c r="E72" s="38">
        <v>60.0</v>
      </c>
      <c r="F72" s="39">
        <v>0.06231772853416995</v>
      </c>
      <c r="G72" s="40">
        <v>0.6010548777536038</v>
      </c>
      <c r="H72" s="41">
        <v>0.3315854579555686</v>
      </c>
      <c r="I72" s="42">
        <f t="shared" si="21"/>
        <v>0</v>
      </c>
      <c r="J72" s="43">
        <f t="shared" si="22"/>
        <v>30000</v>
      </c>
      <c r="K72" s="43">
        <f t="shared" si="23"/>
        <v>0</v>
      </c>
      <c r="L72" s="44">
        <f t="shared" si="6"/>
        <v>30000</v>
      </c>
      <c r="M72" s="42">
        <f t="shared" si="7"/>
        <v>0</v>
      </c>
      <c r="N72" s="43">
        <f t="shared" si="8"/>
        <v>3314</v>
      </c>
      <c r="O72" s="43">
        <f t="shared" si="9"/>
        <v>0</v>
      </c>
      <c r="P72" s="44">
        <f t="shared" si="10"/>
        <v>3314</v>
      </c>
      <c r="Q72" s="45" t="str">
        <f t="shared" ref="Q72:S72" si="309">IF(I72=0,"",M72/I72)</f>
        <v/>
      </c>
      <c r="R72" s="46">
        <f t="shared" si="309"/>
        <v>0.1104666667</v>
      </c>
      <c r="S72" s="46" t="str">
        <f t="shared" si="309"/>
        <v/>
      </c>
      <c r="T72" s="47">
        <f t="shared" si="12"/>
        <v>0.1104666667</v>
      </c>
      <c r="U72" s="42">
        <f t="shared" ref="U72:W72" si="310">SUM(I$13:I72)</f>
        <v>70000</v>
      </c>
      <c r="V72" s="43">
        <f t="shared" si="310"/>
        <v>1540000</v>
      </c>
      <c r="W72" s="43">
        <f t="shared" si="310"/>
        <v>190000</v>
      </c>
      <c r="X72" s="44">
        <f t="shared" si="14"/>
        <v>1800000</v>
      </c>
      <c r="Y72" s="42">
        <f t="shared" ref="Y72:AA72" si="311">SUM(M$13:M72)</f>
        <v>6250</v>
      </c>
      <c r="Z72" s="43">
        <f t="shared" si="311"/>
        <v>169674</v>
      </c>
      <c r="AA72" s="43">
        <f t="shared" si="311"/>
        <v>19252</v>
      </c>
      <c r="AB72" s="44">
        <f t="shared" si="16"/>
        <v>195176</v>
      </c>
      <c r="AC72" s="46">
        <f t="shared" ref="AC72:AE72" si="312">IF(U72=0,"",Y72/U72)</f>
        <v>0.08928571429</v>
      </c>
      <c r="AD72" s="46">
        <f t="shared" si="312"/>
        <v>0.1101779221</v>
      </c>
      <c r="AE72" s="46">
        <f t="shared" si="312"/>
        <v>0.1013263158</v>
      </c>
      <c r="AF72" s="47">
        <f t="shared" si="18"/>
        <v>0.1084311111</v>
      </c>
    </row>
    <row r="73" ht="14.25" customHeight="1">
      <c r="A73" s="9">
        <f t="shared" ref="A73:C73" si="313">(AC72/1)+ SQRT(2*LN($X72)/U72)</f>
        <v>0.1095717385</v>
      </c>
      <c r="B73" s="9">
        <f t="shared" si="313"/>
        <v>0.114502917</v>
      </c>
      <c r="C73" s="102">
        <f t="shared" si="313"/>
        <v>0.1136394655</v>
      </c>
      <c r="D73" s="9" t="str">
        <f t="shared" si="20"/>
        <v>B</v>
      </c>
      <c r="E73" s="38">
        <v>61.0</v>
      </c>
      <c r="F73" s="39">
        <v>0.30040763454036046</v>
      </c>
      <c r="G73" s="40">
        <v>0.7822150592476252</v>
      </c>
      <c r="H73" s="41">
        <v>0.0248736075771403</v>
      </c>
      <c r="I73" s="42">
        <f t="shared" si="21"/>
        <v>0</v>
      </c>
      <c r="J73" s="43">
        <f t="shared" si="22"/>
        <v>30000</v>
      </c>
      <c r="K73" s="43">
        <f t="shared" si="23"/>
        <v>0</v>
      </c>
      <c r="L73" s="44">
        <f t="shared" si="6"/>
        <v>30000</v>
      </c>
      <c r="M73" s="42">
        <f t="shared" si="7"/>
        <v>0</v>
      </c>
      <c r="N73" s="43">
        <f t="shared" si="8"/>
        <v>3342</v>
      </c>
      <c r="O73" s="43">
        <f t="shared" si="9"/>
        <v>0</v>
      </c>
      <c r="P73" s="44">
        <f t="shared" si="10"/>
        <v>3342</v>
      </c>
      <c r="Q73" s="45" t="str">
        <f t="shared" ref="Q73:S73" si="314">IF(I73=0,"",M73/I73)</f>
        <v/>
      </c>
      <c r="R73" s="46">
        <f t="shared" si="314"/>
        <v>0.1114</v>
      </c>
      <c r="S73" s="46" t="str">
        <f t="shared" si="314"/>
        <v/>
      </c>
      <c r="T73" s="47">
        <f t="shared" si="12"/>
        <v>0.1114</v>
      </c>
      <c r="U73" s="42">
        <f t="shared" ref="U73:W73" si="315">SUM(I$13:I73)</f>
        <v>70000</v>
      </c>
      <c r="V73" s="43">
        <f t="shared" si="315"/>
        <v>1570000</v>
      </c>
      <c r="W73" s="43">
        <f t="shared" si="315"/>
        <v>190000</v>
      </c>
      <c r="X73" s="44">
        <f t="shared" si="14"/>
        <v>1830000</v>
      </c>
      <c r="Y73" s="42">
        <f t="shared" ref="Y73:AA73" si="316">SUM(M$13:M73)</f>
        <v>6250</v>
      </c>
      <c r="Z73" s="43">
        <f t="shared" si="316"/>
        <v>173016</v>
      </c>
      <c r="AA73" s="43">
        <f t="shared" si="316"/>
        <v>19252</v>
      </c>
      <c r="AB73" s="44">
        <f t="shared" si="16"/>
        <v>198518</v>
      </c>
      <c r="AC73" s="46">
        <f t="shared" ref="AC73:AE73" si="317">IF(U73=0,"",Y73/U73)</f>
        <v>0.08928571429</v>
      </c>
      <c r="AD73" s="46">
        <f t="shared" si="317"/>
        <v>0.1102012739</v>
      </c>
      <c r="AE73" s="46">
        <f t="shared" si="317"/>
        <v>0.1013263158</v>
      </c>
      <c r="AF73" s="47">
        <f t="shared" si="18"/>
        <v>0.1084797814</v>
      </c>
    </row>
    <row r="74" ht="14.25" customHeight="1">
      <c r="A74" s="9">
        <f t="shared" ref="A74:C74" si="318">(AC73/1)+ SQRT(2*LN($X73)/U73)</f>
        <v>0.1095833753</v>
      </c>
      <c r="B74" s="9">
        <f t="shared" si="318"/>
        <v>0.114487205</v>
      </c>
      <c r="C74" s="102">
        <f t="shared" si="318"/>
        <v>0.1136465288</v>
      </c>
      <c r="D74" s="9" t="str">
        <f t="shared" si="20"/>
        <v>B</v>
      </c>
      <c r="E74" s="38">
        <v>62.0</v>
      </c>
      <c r="F74" s="39">
        <v>0.9835777043705373</v>
      </c>
      <c r="G74" s="40">
        <v>0.8760488939401204</v>
      </c>
      <c r="H74" s="41">
        <v>0.6798892823793622</v>
      </c>
      <c r="I74" s="42">
        <f t="shared" si="21"/>
        <v>0</v>
      </c>
      <c r="J74" s="43">
        <f t="shared" si="22"/>
        <v>30000</v>
      </c>
      <c r="K74" s="43">
        <f t="shared" si="23"/>
        <v>0</v>
      </c>
      <c r="L74" s="44">
        <f t="shared" si="6"/>
        <v>30000</v>
      </c>
      <c r="M74" s="42">
        <f t="shared" si="7"/>
        <v>0</v>
      </c>
      <c r="N74" s="43">
        <f t="shared" si="8"/>
        <v>3363</v>
      </c>
      <c r="O74" s="43">
        <f t="shared" si="9"/>
        <v>0</v>
      </c>
      <c r="P74" s="44">
        <f t="shared" si="10"/>
        <v>3363</v>
      </c>
      <c r="Q74" s="45" t="str">
        <f t="shared" ref="Q74:S74" si="319">IF(I74=0,"",M74/I74)</f>
        <v/>
      </c>
      <c r="R74" s="46">
        <f t="shared" si="319"/>
        <v>0.1121</v>
      </c>
      <c r="S74" s="46" t="str">
        <f t="shared" si="319"/>
        <v/>
      </c>
      <c r="T74" s="47">
        <f t="shared" si="12"/>
        <v>0.1121</v>
      </c>
      <c r="U74" s="42">
        <f t="shared" ref="U74:W74" si="320">SUM(I$13:I74)</f>
        <v>70000</v>
      </c>
      <c r="V74" s="43">
        <f t="shared" si="320"/>
        <v>1600000</v>
      </c>
      <c r="W74" s="43">
        <f t="shared" si="320"/>
        <v>190000</v>
      </c>
      <c r="X74" s="44">
        <f t="shared" si="14"/>
        <v>1860000</v>
      </c>
      <c r="Y74" s="42">
        <f t="shared" ref="Y74:AA74" si="321">SUM(M$13:M74)</f>
        <v>6250</v>
      </c>
      <c r="Z74" s="43">
        <f t="shared" si="321"/>
        <v>176379</v>
      </c>
      <c r="AA74" s="43">
        <f t="shared" si="321"/>
        <v>19252</v>
      </c>
      <c r="AB74" s="44">
        <f t="shared" si="16"/>
        <v>201881</v>
      </c>
      <c r="AC74" s="46">
        <f t="shared" ref="AC74:AE74" si="322">IF(U74=0,"",Y74/U74)</f>
        <v>0.08928571429</v>
      </c>
      <c r="AD74" s="46">
        <f t="shared" si="322"/>
        <v>0.110236875</v>
      </c>
      <c r="AE74" s="46">
        <f t="shared" si="322"/>
        <v>0.1013263158</v>
      </c>
      <c r="AF74" s="47">
        <f t="shared" si="18"/>
        <v>0.108538172</v>
      </c>
    </row>
    <row r="75" ht="14.25" customHeight="1">
      <c r="A75" s="9">
        <f t="shared" ref="A75:C75" si="323">(AC74/1)+ SQRT(2*LN($X74)/U74)</f>
        <v>0.1095948164</v>
      </c>
      <c r="B75" s="9">
        <f t="shared" si="323"/>
        <v>0.1144848285</v>
      </c>
      <c r="C75" s="102">
        <f t="shared" si="323"/>
        <v>0.1136534732</v>
      </c>
      <c r="D75" s="9" t="str">
        <f t="shared" si="20"/>
        <v>B</v>
      </c>
      <c r="E75" s="38">
        <v>63.0</v>
      </c>
      <c r="F75" s="39">
        <v>0.831594799744468</v>
      </c>
      <c r="G75" s="40">
        <v>0.27598501331487124</v>
      </c>
      <c r="H75" s="41">
        <v>0.13111658002056636</v>
      </c>
      <c r="I75" s="42">
        <f t="shared" si="21"/>
        <v>0</v>
      </c>
      <c r="J75" s="43">
        <f t="shared" si="22"/>
        <v>30000</v>
      </c>
      <c r="K75" s="43">
        <f t="shared" si="23"/>
        <v>0</v>
      </c>
      <c r="L75" s="44">
        <f t="shared" si="6"/>
        <v>30000</v>
      </c>
      <c r="M75" s="42">
        <f t="shared" si="7"/>
        <v>0</v>
      </c>
      <c r="N75" s="43">
        <f t="shared" si="8"/>
        <v>3268</v>
      </c>
      <c r="O75" s="43">
        <f t="shared" si="9"/>
        <v>0</v>
      </c>
      <c r="P75" s="44">
        <f t="shared" si="10"/>
        <v>3268</v>
      </c>
      <c r="Q75" s="45" t="str">
        <f t="shared" ref="Q75:S75" si="324">IF(I75=0,"",M75/I75)</f>
        <v/>
      </c>
      <c r="R75" s="46">
        <f t="shared" si="324"/>
        <v>0.1089333333</v>
      </c>
      <c r="S75" s="46" t="str">
        <f t="shared" si="324"/>
        <v/>
      </c>
      <c r="T75" s="47">
        <f t="shared" si="12"/>
        <v>0.1089333333</v>
      </c>
      <c r="U75" s="42">
        <f t="shared" ref="U75:W75" si="325">SUM(I$13:I75)</f>
        <v>70000</v>
      </c>
      <c r="V75" s="43">
        <f t="shared" si="325"/>
        <v>1630000</v>
      </c>
      <c r="W75" s="43">
        <f t="shared" si="325"/>
        <v>190000</v>
      </c>
      <c r="X75" s="44">
        <f t="shared" si="14"/>
        <v>1890000</v>
      </c>
      <c r="Y75" s="42">
        <f t="shared" ref="Y75:AA75" si="326">SUM(M$13:M75)</f>
        <v>6250</v>
      </c>
      <c r="Z75" s="43">
        <f t="shared" si="326"/>
        <v>179647</v>
      </c>
      <c r="AA75" s="43">
        <f t="shared" si="326"/>
        <v>19252</v>
      </c>
      <c r="AB75" s="44">
        <f t="shared" si="16"/>
        <v>205149</v>
      </c>
      <c r="AC75" s="46">
        <f t="shared" ref="AC75:AE75" si="327">IF(U75=0,"",Y75/U75)</f>
        <v>0.08928571429</v>
      </c>
      <c r="AD75" s="46">
        <f t="shared" si="327"/>
        <v>0.1102128834</v>
      </c>
      <c r="AE75" s="46">
        <f t="shared" si="327"/>
        <v>0.1013263158</v>
      </c>
      <c r="AF75" s="47">
        <f t="shared" si="18"/>
        <v>0.1085444444</v>
      </c>
    </row>
    <row r="76" ht="14.25" customHeight="1">
      <c r="A76" s="9">
        <f t="shared" ref="A76:C76" si="328">(AC75/1)+ SQRT(2*LN($X75)/U75)</f>
        <v>0.1096060682</v>
      </c>
      <c r="B76" s="9">
        <f t="shared" si="328"/>
        <v>0.1144238955</v>
      </c>
      <c r="C76" s="102">
        <f t="shared" si="328"/>
        <v>0.1136603028</v>
      </c>
      <c r="D76" s="9" t="str">
        <f t="shared" si="20"/>
        <v>B</v>
      </c>
      <c r="E76" s="38">
        <v>64.0</v>
      </c>
      <c r="F76" s="39">
        <v>0.3215603864423917</v>
      </c>
      <c r="G76" s="40">
        <v>0.4021655331796714</v>
      </c>
      <c r="H76" s="41">
        <v>0.3889124103330005</v>
      </c>
      <c r="I76" s="42">
        <f t="shared" si="21"/>
        <v>0</v>
      </c>
      <c r="J76" s="43">
        <f t="shared" si="22"/>
        <v>30000</v>
      </c>
      <c r="K76" s="43">
        <f t="shared" si="23"/>
        <v>0</v>
      </c>
      <c r="L76" s="44">
        <f t="shared" si="6"/>
        <v>30000</v>
      </c>
      <c r="M76" s="42">
        <f t="shared" si="7"/>
        <v>0</v>
      </c>
      <c r="N76" s="43">
        <f t="shared" si="8"/>
        <v>3286</v>
      </c>
      <c r="O76" s="43">
        <f t="shared" si="9"/>
        <v>0</v>
      </c>
      <c r="P76" s="44">
        <f t="shared" si="10"/>
        <v>3286</v>
      </c>
      <c r="Q76" s="45" t="str">
        <f t="shared" ref="Q76:S76" si="329">IF(I76=0,"",M76/I76)</f>
        <v/>
      </c>
      <c r="R76" s="46">
        <f t="shared" si="329"/>
        <v>0.1095333333</v>
      </c>
      <c r="S76" s="46" t="str">
        <f t="shared" si="329"/>
        <v/>
      </c>
      <c r="T76" s="47">
        <f t="shared" si="12"/>
        <v>0.1095333333</v>
      </c>
      <c r="U76" s="42">
        <f t="shared" ref="U76:W76" si="330">SUM(I$13:I76)</f>
        <v>70000</v>
      </c>
      <c r="V76" s="43">
        <f t="shared" si="330"/>
        <v>1660000</v>
      </c>
      <c r="W76" s="43">
        <f t="shared" si="330"/>
        <v>190000</v>
      </c>
      <c r="X76" s="44">
        <f t="shared" si="14"/>
        <v>1920000</v>
      </c>
      <c r="Y76" s="42">
        <f t="shared" ref="Y76:AA76" si="331">SUM(M$13:M76)</f>
        <v>6250</v>
      </c>
      <c r="Z76" s="43">
        <f t="shared" si="331"/>
        <v>182933</v>
      </c>
      <c r="AA76" s="43">
        <f t="shared" si="331"/>
        <v>19252</v>
      </c>
      <c r="AB76" s="44">
        <f t="shared" si="16"/>
        <v>208435</v>
      </c>
      <c r="AC76" s="46">
        <f t="shared" ref="AC76:AE76" si="332">IF(U76=0,"",Y76/U76)</f>
        <v>0.08928571429</v>
      </c>
      <c r="AD76" s="46">
        <f t="shared" si="332"/>
        <v>0.1102006024</v>
      </c>
      <c r="AE76" s="46">
        <f t="shared" si="332"/>
        <v>0.1013263158</v>
      </c>
      <c r="AF76" s="47">
        <f t="shared" si="18"/>
        <v>0.1085598958</v>
      </c>
    </row>
    <row r="77" ht="14.25" customHeight="1">
      <c r="A77" s="9">
        <f t="shared" ref="A77:C77" si="333">(AC76/1)+ SQRT(2*LN($X76)/U76)</f>
        <v>0.1096171367</v>
      </c>
      <c r="B77" s="9">
        <f t="shared" si="333"/>
        <v>0.1143756626</v>
      </c>
      <c r="C77" s="102">
        <f t="shared" si="333"/>
        <v>0.1136670211</v>
      </c>
      <c r="D77" s="9" t="str">
        <f t="shared" si="20"/>
        <v>B</v>
      </c>
      <c r="E77" s="38">
        <v>65.0</v>
      </c>
      <c r="F77" s="39">
        <v>0.7209499255529659</v>
      </c>
      <c r="G77" s="40">
        <v>0.15903684958592934</v>
      </c>
      <c r="H77" s="41">
        <v>0.14706596914284165</v>
      </c>
      <c r="I77" s="42">
        <f t="shared" si="21"/>
        <v>0</v>
      </c>
      <c r="J77" s="43">
        <f t="shared" si="22"/>
        <v>30000</v>
      </c>
      <c r="K77" s="43">
        <f t="shared" si="23"/>
        <v>0</v>
      </c>
      <c r="L77" s="44">
        <f t="shared" si="6"/>
        <v>30000</v>
      </c>
      <c r="M77" s="42">
        <f t="shared" si="7"/>
        <v>0</v>
      </c>
      <c r="N77" s="43">
        <f t="shared" si="8"/>
        <v>3246</v>
      </c>
      <c r="O77" s="43">
        <f t="shared" si="9"/>
        <v>0</v>
      </c>
      <c r="P77" s="44">
        <f t="shared" si="10"/>
        <v>3246</v>
      </c>
      <c r="Q77" s="45" t="str">
        <f t="shared" ref="Q77:S77" si="334">IF(I77=0,"",M77/I77)</f>
        <v/>
      </c>
      <c r="R77" s="46">
        <f t="shared" si="334"/>
        <v>0.1082</v>
      </c>
      <c r="S77" s="46" t="str">
        <f t="shared" si="334"/>
        <v/>
      </c>
      <c r="T77" s="47">
        <f t="shared" si="12"/>
        <v>0.1082</v>
      </c>
      <c r="U77" s="42">
        <f t="shared" ref="U77:W77" si="335">SUM(I$13:I77)</f>
        <v>70000</v>
      </c>
      <c r="V77" s="43">
        <f t="shared" si="335"/>
        <v>1690000</v>
      </c>
      <c r="W77" s="43">
        <f t="shared" si="335"/>
        <v>190000</v>
      </c>
      <c r="X77" s="44">
        <f t="shared" si="14"/>
        <v>1950000</v>
      </c>
      <c r="Y77" s="42">
        <f t="shared" ref="Y77:AA77" si="336">SUM(M$13:M77)</f>
        <v>6250</v>
      </c>
      <c r="Z77" s="43">
        <f t="shared" si="336"/>
        <v>186179</v>
      </c>
      <c r="AA77" s="43">
        <f t="shared" si="336"/>
        <v>19252</v>
      </c>
      <c r="AB77" s="44">
        <f t="shared" si="16"/>
        <v>211681</v>
      </c>
      <c r="AC77" s="46">
        <f t="shared" ref="AC77:AE77" si="337">IF(U77=0,"",Y77/U77)</f>
        <v>0.08928571429</v>
      </c>
      <c r="AD77" s="46">
        <f t="shared" si="337"/>
        <v>0.1101650888</v>
      </c>
      <c r="AE77" s="46">
        <f t="shared" si="337"/>
        <v>0.1013263158</v>
      </c>
      <c r="AF77" s="47">
        <f t="shared" si="18"/>
        <v>0.108554359</v>
      </c>
    </row>
    <row r="78" ht="14.25" customHeight="1">
      <c r="A78" s="9">
        <f t="shared" ref="A78:C78" si="338">(AC77/1)+ SQRT(2*LN($X77)/U77)</f>
        <v>0.1096280276</v>
      </c>
      <c r="B78" s="9">
        <f t="shared" si="338"/>
        <v>0.1143051428</v>
      </c>
      <c r="C78" s="102">
        <f t="shared" si="338"/>
        <v>0.1136736317</v>
      </c>
      <c r="D78" s="9" t="str">
        <f t="shared" si="20"/>
        <v>B</v>
      </c>
      <c r="E78" s="38">
        <v>66.0</v>
      </c>
      <c r="F78" s="39">
        <v>0.4348611950843516</v>
      </c>
      <c r="G78" s="40">
        <v>0.09238915923123958</v>
      </c>
      <c r="H78" s="41">
        <v>0.1278941396424369</v>
      </c>
      <c r="I78" s="42">
        <f t="shared" si="21"/>
        <v>0</v>
      </c>
      <c r="J78" s="43">
        <f t="shared" si="22"/>
        <v>30000</v>
      </c>
      <c r="K78" s="43">
        <f t="shared" si="23"/>
        <v>0</v>
      </c>
      <c r="L78" s="44">
        <f t="shared" si="6"/>
        <v>30000</v>
      </c>
      <c r="M78" s="42">
        <f t="shared" si="7"/>
        <v>0</v>
      </c>
      <c r="N78" s="43">
        <f t="shared" si="8"/>
        <v>3228</v>
      </c>
      <c r="O78" s="43">
        <f t="shared" si="9"/>
        <v>0</v>
      </c>
      <c r="P78" s="44">
        <f t="shared" si="10"/>
        <v>3228</v>
      </c>
      <c r="Q78" s="45" t="str">
        <f t="shared" ref="Q78:S78" si="339">IF(I78=0,"",M78/I78)</f>
        <v/>
      </c>
      <c r="R78" s="46">
        <f t="shared" si="339"/>
        <v>0.1076</v>
      </c>
      <c r="S78" s="46" t="str">
        <f t="shared" si="339"/>
        <v/>
      </c>
      <c r="T78" s="47">
        <f t="shared" si="12"/>
        <v>0.1076</v>
      </c>
      <c r="U78" s="42">
        <f t="shared" ref="U78:W78" si="340">SUM(I$13:I78)</f>
        <v>70000</v>
      </c>
      <c r="V78" s="43">
        <f t="shared" si="340"/>
        <v>1720000</v>
      </c>
      <c r="W78" s="43">
        <f t="shared" si="340"/>
        <v>190000</v>
      </c>
      <c r="X78" s="44">
        <f t="shared" si="14"/>
        <v>1980000</v>
      </c>
      <c r="Y78" s="42">
        <f t="shared" ref="Y78:AA78" si="341">SUM(M$13:M78)</f>
        <v>6250</v>
      </c>
      <c r="Z78" s="43">
        <f t="shared" si="341"/>
        <v>189407</v>
      </c>
      <c r="AA78" s="43">
        <f t="shared" si="341"/>
        <v>19252</v>
      </c>
      <c r="AB78" s="44">
        <f t="shared" si="16"/>
        <v>214909</v>
      </c>
      <c r="AC78" s="46">
        <f t="shared" ref="AC78:AE78" si="342">IF(U78=0,"",Y78/U78)</f>
        <v>0.08928571429</v>
      </c>
      <c r="AD78" s="46">
        <f t="shared" si="342"/>
        <v>0.1101203488</v>
      </c>
      <c r="AE78" s="46">
        <f t="shared" si="342"/>
        <v>0.1013263158</v>
      </c>
      <c r="AF78" s="47">
        <f t="shared" si="18"/>
        <v>0.108539899</v>
      </c>
    </row>
    <row r="79" ht="14.25" customHeight="1">
      <c r="A79" s="9">
        <f t="shared" ref="A79:C79" si="343">(AC78/1)+ SQRT(2*LN($X78)/U78)</f>
        <v>0.1096387466</v>
      </c>
      <c r="B79" s="9">
        <f t="shared" si="343"/>
        <v>0.1142263013</v>
      </c>
      <c r="C79" s="102">
        <f t="shared" si="343"/>
        <v>0.1136801379</v>
      </c>
      <c r="D79" s="9" t="str">
        <f t="shared" si="20"/>
        <v>B</v>
      </c>
      <c r="E79" s="38">
        <v>67.0</v>
      </c>
      <c r="F79" s="39">
        <v>0.7625941793183313</v>
      </c>
      <c r="G79" s="40">
        <v>0.5442003564761905</v>
      </c>
      <c r="H79" s="41">
        <v>0.8038646462077546</v>
      </c>
      <c r="I79" s="42">
        <f t="shared" si="21"/>
        <v>0</v>
      </c>
      <c r="J79" s="43">
        <f t="shared" si="22"/>
        <v>30000</v>
      </c>
      <c r="K79" s="43">
        <f t="shared" si="23"/>
        <v>0</v>
      </c>
      <c r="L79" s="44">
        <f t="shared" si="6"/>
        <v>30000</v>
      </c>
      <c r="M79" s="42">
        <f t="shared" si="7"/>
        <v>0</v>
      </c>
      <c r="N79" s="43">
        <f t="shared" si="8"/>
        <v>3306</v>
      </c>
      <c r="O79" s="43">
        <f t="shared" si="9"/>
        <v>0</v>
      </c>
      <c r="P79" s="44">
        <f t="shared" si="10"/>
        <v>3306</v>
      </c>
      <c r="Q79" s="45" t="str">
        <f t="shared" ref="Q79:S79" si="344">IF(I79=0,"",M79/I79)</f>
        <v/>
      </c>
      <c r="R79" s="46">
        <f t="shared" si="344"/>
        <v>0.1102</v>
      </c>
      <c r="S79" s="46" t="str">
        <f t="shared" si="344"/>
        <v/>
      </c>
      <c r="T79" s="47">
        <f t="shared" si="12"/>
        <v>0.1102</v>
      </c>
      <c r="U79" s="42">
        <f t="shared" ref="U79:W79" si="345">SUM(I$13:I79)</f>
        <v>70000</v>
      </c>
      <c r="V79" s="43">
        <f t="shared" si="345"/>
        <v>1750000</v>
      </c>
      <c r="W79" s="43">
        <f t="shared" si="345"/>
        <v>190000</v>
      </c>
      <c r="X79" s="44">
        <f t="shared" si="14"/>
        <v>2010000</v>
      </c>
      <c r="Y79" s="42">
        <f t="shared" ref="Y79:AA79" si="346">SUM(M$13:M79)</f>
        <v>6250</v>
      </c>
      <c r="Z79" s="43">
        <f t="shared" si="346"/>
        <v>192713</v>
      </c>
      <c r="AA79" s="43">
        <f t="shared" si="346"/>
        <v>19252</v>
      </c>
      <c r="AB79" s="44">
        <f t="shared" si="16"/>
        <v>218215</v>
      </c>
      <c r="AC79" s="46">
        <f t="shared" ref="AC79:AE79" si="347">IF(U79=0,"",Y79/U79)</f>
        <v>0.08928571429</v>
      </c>
      <c r="AD79" s="46">
        <f t="shared" si="347"/>
        <v>0.1101217143</v>
      </c>
      <c r="AE79" s="46">
        <f t="shared" si="347"/>
        <v>0.1013263158</v>
      </c>
      <c r="AF79" s="47">
        <f t="shared" si="18"/>
        <v>0.1085646766</v>
      </c>
    </row>
    <row r="80" ht="14.25" customHeight="1">
      <c r="A80" s="9">
        <f t="shared" ref="A80:C80" si="348">(AC79/1)+ SQRT(2*LN($X79)/U79)</f>
        <v>0.1096492989</v>
      </c>
      <c r="B80" s="9">
        <f t="shared" si="348"/>
        <v>0.1141944312</v>
      </c>
      <c r="C80" s="102">
        <f t="shared" si="348"/>
        <v>0.1136865429</v>
      </c>
      <c r="D80" s="9" t="str">
        <f t="shared" si="20"/>
        <v>B</v>
      </c>
      <c r="E80" s="38">
        <v>68.0</v>
      </c>
      <c r="F80" s="39">
        <v>0.9188914639977601</v>
      </c>
      <c r="G80" s="40">
        <v>0.05965515463271254</v>
      </c>
      <c r="H80" s="41">
        <v>0.06348212944296971</v>
      </c>
      <c r="I80" s="42">
        <f t="shared" si="21"/>
        <v>0</v>
      </c>
      <c r="J80" s="43">
        <f t="shared" si="22"/>
        <v>30000</v>
      </c>
      <c r="K80" s="43">
        <f t="shared" si="23"/>
        <v>0</v>
      </c>
      <c r="L80" s="44">
        <f t="shared" si="6"/>
        <v>30000</v>
      </c>
      <c r="M80" s="42">
        <f t="shared" si="7"/>
        <v>0</v>
      </c>
      <c r="N80" s="43">
        <f t="shared" si="8"/>
        <v>3216</v>
      </c>
      <c r="O80" s="43">
        <f t="shared" si="9"/>
        <v>0</v>
      </c>
      <c r="P80" s="44">
        <f t="shared" si="10"/>
        <v>3216</v>
      </c>
      <c r="Q80" s="45" t="str">
        <f t="shared" ref="Q80:S80" si="349">IF(I80=0,"",M80/I80)</f>
        <v/>
      </c>
      <c r="R80" s="46">
        <f t="shared" si="349"/>
        <v>0.1072</v>
      </c>
      <c r="S80" s="46" t="str">
        <f t="shared" si="349"/>
        <v/>
      </c>
      <c r="T80" s="47">
        <f t="shared" si="12"/>
        <v>0.1072</v>
      </c>
      <c r="U80" s="42">
        <f t="shared" ref="U80:W80" si="350">SUM(I$13:I80)</f>
        <v>70000</v>
      </c>
      <c r="V80" s="43">
        <f t="shared" si="350"/>
        <v>1780000</v>
      </c>
      <c r="W80" s="43">
        <f t="shared" si="350"/>
        <v>190000</v>
      </c>
      <c r="X80" s="44">
        <f t="shared" si="14"/>
        <v>2040000</v>
      </c>
      <c r="Y80" s="42">
        <f t="shared" ref="Y80:AA80" si="351">SUM(M$13:M80)</f>
        <v>6250</v>
      </c>
      <c r="Z80" s="43">
        <f t="shared" si="351"/>
        <v>195929</v>
      </c>
      <c r="AA80" s="43">
        <f t="shared" si="351"/>
        <v>19252</v>
      </c>
      <c r="AB80" s="44">
        <f t="shared" si="16"/>
        <v>221431</v>
      </c>
      <c r="AC80" s="46">
        <f t="shared" ref="AC80:AE80" si="352">IF(U80=0,"",Y80/U80)</f>
        <v>0.08928571429</v>
      </c>
      <c r="AD80" s="46">
        <f t="shared" si="352"/>
        <v>0.1100724719</v>
      </c>
      <c r="AE80" s="46">
        <f t="shared" si="352"/>
        <v>0.1013263158</v>
      </c>
      <c r="AF80" s="47">
        <f t="shared" si="18"/>
        <v>0.1085446078</v>
      </c>
    </row>
    <row r="81" ht="14.25" customHeight="1">
      <c r="A81" s="9">
        <f t="shared" ref="A81:C81" si="353">(AC80/1)+ SQRT(2*LN($X80)/U80)</f>
        <v>0.1096596895</v>
      </c>
      <c r="B81" s="9">
        <f t="shared" si="353"/>
        <v>0.1141127829</v>
      </c>
      <c r="C81" s="102">
        <f t="shared" si="353"/>
        <v>0.1136928497</v>
      </c>
      <c r="D81" s="9" t="str">
        <f t="shared" si="20"/>
        <v>B</v>
      </c>
      <c r="E81" s="38">
        <v>69.0</v>
      </c>
      <c r="F81" s="39">
        <v>0.4470724792911973</v>
      </c>
      <c r="G81" s="40">
        <v>0.3764961772408515</v>
      </c>
      <c r="H81" s="41">
        <v>0.9323025222748664</v>
      </c>
      <c r="I81" s="42">
        <f t="shared" si="21"/>
        <v>0</v>
      </c>
      <c r="J81" s="43">
        <f t="shared" si="22"/>
        <v>30000</v>
      </c>
      <c r="K81" s="43">
        <f t="shared" si="23"/>
        <v>0</v>
      </c>
      <c r="L81" s="44">
        <f t="shared" si="6"/>
        <v>30000</v>
      </c>
      <c r="M81" s="42">
        <f t="shared" si="7"/>
        <v>0</v>
      </c>
      <c r="N81" s="43">
        <f t="shared" si="8"/>
        <v>3283</v>
      </c>
      <c r="O81" s="43">
        <f t="shared" si="9"/>
        <v>0</v>
      </c>
      <c r="P81" s="44">
        <f t="shared" si="10"/>
        <v>3283</v>
      </c>
      <c r="Q81" s="45" t="str">
        <f t="shared" ref="Q81:S81" si="354">IF(I81=0,"",M81/I81)</f>
        <v/>
      </c>
      <c r="R81" s="46">
        <f t="shared" si="354"/>
        <v>0.1094333333</v>
      </c>
      <c r="S81" s="46" t="str">
        <f t="shared" si="354"/>
        <v/>
      </c>
      <c r="T81" s="47">
        <f t="shared" si="12"/>
        <v>0.1094333333</v>
      </c>
      <c r="U81" s="42">
        <f t="shared" ref="U81:W81" si="355">SUM(I$13:I81)</f>
        <v>70000</v>
      </c>
      <c r="V81" s="43">
        <f t="shared" si="355"/>
        <v>1810000</v>
      </c>
      <c r="W81" s="43">
        <f t="shared" si="355"/>
        <v>190000</v>
      </c>
      <c r="X81" s="44">
        <f t="shared" si="14"/>
        <v>2070000</v>
      </c>
      <c r="Y81" s="42">
        <f t="shared" ref="Y81:AA81" si="356">SUM(M$13:M81)</f>
        <v>6250</v>
      </c>
      <c r="Z81" s="43">
        <f t="shared" si="356"/>
        <v>199212</v>
      </c>
      <c r="AA81" s="43">
        <f t="shared" si="356"/>
        <v>19252</v>
      </c>
      <c r="AB81" s="44">
        <f t="shared" si="16"/>
        <v>224714</v>
      </c>
      <c r="AC81" s="46">
        <f t="shared" ref="AC81:AE81" si="357">IF(U81=0,"",Y81/U81)</f>
        <v>0.08928571429</v>
      </c>
      <c r="AD81" s="46">
        <f t="shared" si="357"/>
        <v>0.1100618785</v>
      </c>
      <c r="AE81" s="46">
        <f t="shared" si="357"/>
        <v>0.1013263158</v>
      </c>
      <c r="AF81" s="47">
        <f t="shared" si="18"/>
        <v>0.1085574879</v>
      </c>
    </row>
    <row r="82" ht="14.25" customHeight="1">
      <c r="A82" s="9">
        <f t="shared" ref="A82:C82" si="358">(AC81/1)+ SQRT(2*LN($X81)/U81)</f>
        <v>0.1096699233</v>
      </c>
      <c r="B82" s="9">
        <f t="shared" si="358"/>
        <v>0.1140705788</v>
      </c>
      <c r="C82" s="102">
        <f t="shared" si="358"/>
        <v>0.1136990614</v>
      </c>
      <c r="D82" s="9" t="str">
        <f t="shared" si="20"/>
        <v>B</v>
      </c>
      <c r="E82" s="38">
        <v>70.0</v>
      </c>
      <c r="F82" s="39">
        <v>0.28690392077845417</v>
      </c>
      <c r="G82" s="40">
        <v>0.28563895088705793</v>
      </c>
      <c r="H82" s="41">
        <v>0.007956121685617101</v>
      </c>
      <c r="I82" s="42">
        <f t="shared" si="21"/>
        <v>0</v>
      </c>
      <c r="J82" s="43">
        <f t="shared" si="22"/>
        <v>30000</v>
      </c>
      <c r="K82" s="43">
        <f t="shared" si="23"/>
        <v>0</v>
      </c>
      <c r="L82" s="44">
        <f t="shared" si="6"/>
        <v>30000</v>
      </c>
      <c r="M82" s="42">
        <f t="shared" si="7"/>
        <v>0</v>
      </c>
      <c r="N82" s="43">
        <f t="shared" si="8"/>
        <v>3269</v>
      </c>
      <c r="O82" s="43">
        <f t="shared" si="9"/>
        <v>0</v>
      </c>
      <c r="P82" s="44">
        <f t="shared" si="10"/>
        <v>3269</v>
      </c>
      <c r="Q82" s="45" t="str">
        <f t="shared" ref="Q82:S82" si="359">IF(I82=0,"",M82/I82)</f>
        <v/>
      </c>
      <c r="R82" s="46">
        <f t="shared" si="359"/>
        <v>0.1089666667</v>
      </c>
      <c r="S82" s="46" t="str">
        <f t="shared" si="359"/>
        <v/>
      </c>
      <c r="T82" s="47">
        <f t="shared" si="12"/>
        <v>0.1089666667</v>
      </c>
      <c r="U82" s="42">
        <f t="shared" ref="U82:W82" si="360">SUM(I$13:I82)</f>
        <v>70000</v>
      </c>
      <c r="V82" s="43">
        <f t="shared" si="360"/>
        <v>1840000</v>
      </c>
      <c r="W82" s="43">
        <f t="shared" si="360"/>
        <v>190000</v>
      </c>
      <c r="X82" s="44">
        <f t="shared" si="14"/>
        <v>2100000</v>
      </c>
      <c r="Y82" s="42">
        <f t="shared" ref="Y82:AA82" si="361">SUM(M$13:M82)</f>
        <v>6250</v>
      </c>
      <c r="Z82" s="43">
        <f t="shared" si="361"/>
        <v>202481</v>
      </c>
      <c r="AA82" s="43">
        <f t="shared" si="361"/>
        <v>19252</v>
      </c>
      <c r="AB82" s="44">
        <f t="shared" si="16"/>
        <v>227983</v>
      </c>
      <c r="AC82" s="46">
        <f t="shared" ref="AC82:AE82" si="362">IF(U82=0,"",Y82/U82)</f>
        <v>0.08928571429</v>
      </c>
      <c r="AD82" s="46">
        <f t="shared" si="362"/>
        <v>0.1100440217</v>
      </c>
      <c r="AE82" s="46">
        <f t="shared" si="362"/>
        <v>0.1013263158</v>
      </c>
      <c r="AF82" s="47">
        <f t="shared" si="18"/>
        <v>0.1085633333</v>
      </c>
    </row>
    <row r="83" ht="14.25" customHeight="1">
      <c r="A83" s="9">
        <f t="shared" ref="A83:C83" si="363">(AC82/1)+ SQRT(2*LN($X82)/U82)</f>
        <v>0.1096800047</v>
      </c>
      <c r="B83" s="9">
        <f t="shared" si="363"/>
        <v>0.1140218745</v>
      </c>
      <c r="C83" s="102">
        <f t="shared" si="363"/>
        <v>0.1137051806</v>
      </c>
      <c r="D83" s="9" t="str">
        <f t="shared" si="20"/>
        <v>B</v>
      </c>
      <c r="E83" s="38">
        <v>71.0</v>
      </c>
      <c r="F83" s="39">
        <v>0.7691213527431149</v>
      </c>
      <c r="G83" s="40">
        <v>0.9760032019919544</v>
      </c>
      <c r="H83" s="41">
        <v>0.5845156527878</v>
      </c>
      <c r="I83" s="42">
        <f t="shared" si="21"/>
        <v>0</v>
      </c>
      <c r="J83" s="43">
        <f t="shared" si="22"/>
        <v>30000</v>
      </c>
      <c r="K83" s="43">
        <f t="shared" si="23"/>
        <v>0</v>
      </c>
      <c r="L83" s="44">
        <f t="shared" si="6"/>
        <v>30000</v>
      </c>
      <c r="M83" s="42">
        <f t="shared" si="7"/>
        <v>0</v>
      </c>
      <c r="N83" s="43">
        <f t="shared" si="8"/>
        <v>3408</v>
      </c>
      <c r="O83" s="43">
        <f t="shared" si="9"/>
        <v>0</v>
      </c>
      <c r="P83" s="44">
        <f t="shared" si="10"/>
        <v>3408</v>
      </c>
      <c r="Q83" s="45" t="str">
        <f t="shared" ref="Q83:S83" si="364">IF(I83=0,"",M83/I83)</f>
        <v/>
      </c>
      <c r="R83" s="46">
        <f t="shared" si="364"/>
        <v>0.1136</v>
      </c>
      <c r="S83" s="46" t="str">
        <f t="shared" si="364"/>
        <v/>
      </c>
      <c r="T83" s="47">
        <f t="shared" si="12"/>
        <v>0.1136</v>
      </c>
      <c r="U83" s="42">
        <f t="shared" ref="U83:W83" si="365">SUM(I$13:I83)</f>
        <v>70000</v>
      </c>
      <c r="V83" s="43">
        <f t="shared" si="365"/>
        <v>1870000</v>
      </c>
      <c r="W83" s="43">
        <f t="shared" si="365"/>
        <v>190000</v>
      </c>
      <c r="X83" s="44">
        <f t="shared" si="14"/>
        <v>2130000</v>
      </c>
      <c r="Y83" s="42">
        <f t="shared" ref="Y83:AA83" si="366">SUM(M$13:M83)</f>
        <v>6250</v>
      </c>
      <c r="Z83" s="43">
        <f t="shared" si="366"/>
        <v>205889</v>
      </c>
      <c r="AA83" s="43">
        <f t="shared" si="366"/>
        <v>19252</v>
      </c>
      <c r="AB83" s="44">
        <f t="shared" si="16"/>
        <v>231391</v>
      </c>
      <c r="AC83" s="46">
        <f t="shared" ref="AC83:AE83" si="367">IF(U83=0,"",Y83/U83)</f>
        <v>0.08928571429</v>
      </c>
      <c r="AD83" s="46">
        <f t="shared" si="367"/>
        <v>0.1101010695</v>
      </c>
      <c r="AE83" s="46">
        <f t="shared" si="367"/>
        <v>0.1013263158</v>
      </c>
      <c r="AF83" s="47">
        <f t="shared" si="18"/>
        <v>0.1086342723</v>
      </c>
    </row>
    <row r="84" ht="14.25" customHeight="1">
      <c r="A84" s="9">
        <f t="shared" ref="A84:C84" si="368">(AC83/1)+ SQRT(2*LN($X83)/U83)</f>
        <v>0.1096899383</v>
      </c>
      <c r="B84" s="9">
        <f t="shared" si="368"/>
        <v>0.1140488073</v>
      </c>
      <c r="C84" s="102">
        <f t="shared" si="368"/>
        <v>0.11371121</v>
      </c>
      <c r="D84" s="9" t="str">
        <f t="shared" si="20"/>
        <v>B</v>
      </c>
      <c r="E84" s="38">
        <v>72.0</v>
      </c>
      <c r="F84" s="39">
        <v>0.5914840869932004</v>
      </c>
      <c r="G84" s="40">
        <v>0.8857365428599546</v>
      </c>
      <c r="H84" s="41">
        <v>0.20147625269824476</v>
      </c>
      <c r="I84" s="42">
        <f t="shared" si="21"/>
        <v>0</v>
      </c>
      <c r="J84" s="43">
        <f t="shared" si="22"/>
        <v>30000</v>
      </c>
      <c r="K84" s="43">
        <f t="shared" si="23"/>
        <v>0</v>
      </c>
      <c r="L84" s="44">
        <f t="shared" si="6"/>
        <v>30000</v>
      </c>
      <c r="M84" s="42">
        <f t="shared" si="7"/>
        <v>0</v>
      </c>
      <c r="N84" s="43">
        <f t="shared" si="8"/>
        <v>3365</v>
      </c>
      <c r="O84" s="43">
        <f t="shared" si="9"/>
        <v>0</v>
      </c>
      <c r="P84" s="44">
        <f t="shared" si="10"/>
        <v>3365</v>
      </c>
      <c r="Q84" s="45" t="str">
        <f t="shared" ref="Q84:S84" si="369">IF(I84=0,"",M84/I84)</f>
        <v/>
      </c>
      <c r="R84" s="46">
        <f t="shared" si="369"/>
        <v>0.1121666667</v>
      </c>
      <c r="S84" s="46" t="str">
        <f t="shared" si="369"/>
        <v/>
      </c>
      <c r="T84" s="47">
        <f t="shared" si="12"/>
        <v>0.1121666667</v>
      </c>
      <c r="U84" s="42">
        <f t="shared" ref="U84:W84" si="370">SUM(I$13:I84)</f>
        <v>70000</v>
      </c>
      <c r="V84" s="43">
        <f t="shared" si="370"/>
        <v>1900000</v>
      </c>
      <c r="W84" s="43">
        <f t="shared" si="370"/>
        <v>190000</v>
      </c>
      <c r="X84" s="44">
        <f t="shared" si="14"/>
        <v>2160000</v>
      </c>
      <c r="Y84" s="42">
        <f t="shared" ref="Y84:AA84" si="371">SUM(M$13:M84)</f>
        <v>6250</v>
      </c>
      <c r="Z84" s="43">
        <f t="shared" si="371"/>
        <v>209254</v>
      </c>
      <c r="AA84" s="43">
        <f t="shared" si="371"/>
        <v>19252</v>
      </c>
      <c r="AB84" s="44">
        <f t="shared" si="16"/>
        <v>234756</v>
      </c>
      <c r="AC84" s="46">
        <f t="shared" ref="AC84:AE84" si="372">IF(U84=0,"",Y84/U84)</f>
        <v>0.08928571429</v>
      </c>
      <c r="AD84" s="46">
        <f t="shared" si="372"/>
        <v>0.1101336842</v>
      </c>
      <c r="AE84" s="46">
        <f t="shared" si="372"/>
        <v>0.1013263158</v>
      </c>
      <c r="AF84" s="47">
        <f t="shared" si="18"/>
        <v>0.1086833333</v>
      </c>
    </row>
    <row r="85" ht="14.25" customHeight="1">
      <c r="A85" s="9">
        <f t="shared" ref="A85:C85" si="373">(AC84/1)+ SQRT(2*LN($X84)/U84)</f>
        <v>0.1096997282</v>
      </c>
      <c r="B85" s="9">
        <f t="shared" si="373"/>
        <v>0.1140520108</v>
      </c>
      <c r="C85" s="102">
        <f t="shared" si="373"/>
        <v>0.1137171523</v>
      </c>
      <c r="D85" s="9" t="str">
        <f t="shared" si="20"/>
        <v>B</v>
      </c>
      <c r="E85" s="38">
        <v>73.0</v>
      </c>
      <c r="F85" s="39">
        <v>0.7750420686607433</v>
      </c>
      <c r="G85" s="40">
        <v>0.3345936294382724</v>
      </c>
      <c r="H85" s="41">
        <v>0.0027230057953294695</v>
      </c>
      <c r="I85" s="42">
        <f t="shared" si="21"/>
        <v>0</v>
      </c>
      <c r="J85" s="43">
        <f t="shared" si="22"/>
        <v>30000</v>
      </c>
      <c r="K85" s="43">
        <f t="shared" si="23"/>
        <v>0</v>
      </c>
      <c r="L85" s="44">
        <f t="shared" si="6"/>
        <v>30000</v>
      </c>
      <c r="M85" s="42">
        <f t="shared" si="7"/>
        <v>0</v>
      </c>
      <c r="N85" s="43">
        <f t="shared" si="8"/>
        <v>3277</v>
      </c>
      <c r="O85" s="43">
        <f t="shared" si="9"/>
        <v>0</v>
      </c>
      <c r="P85" s="44">
        <f t="shared" si="10"/>
        <v>3277</v>
      </c>
      <c r="Q85" s="45" t="str">
        <f t="shared" ref="Q85:S85" si="374">IF(I85=0,"",M85/I85)</f>
        <v/>
      </c>
      <c r="R85" s="46">
        <f t="shared" si="374"/>
        <v>0.1092333333</v>
      </c>
      <c r="S85" s="46" t="str">
        <f t="shared" si="374"/>
        <v/>
      </c>
      <c r="T85" s="47">
        <f t="shared" si="12"/>
        <v>0.1092333333</v>
      </c>
      <c r="U85" s="42">
        <f t="shared" ref="U85:W85" si="375">SUM(I$13:I85)</f>
        <v>70000</v>
      </c>
      <c r="V85" s="43">
        <f t="shared" si="375"/>
        <v>1930000</v>
      </c>
      <c r="W85" s="43">
        <f t="shared" si="375"/>
        <v>190000</v>
      </c>
      <c r="X85" s="44">
        <f t="shared" si="14"/>
        <v>2190000</v>
      </c>
      <c r="Y85" s="42">
        <f t="shared" ref="Y85:AA85" si="376">SUM(M$13:M85)</f>
        <v>6250</v>
      </c>
      <c r="Z85" s="43">
        <f t="shared" si="376"/>
        <v>212531</v>
      </c>
      <c r="AA85" s="43">
        <f t="shared" si="376"/>
        <v>19252</v>
      </c>
      <c r="AB85" s="44">
        <f t="shared" si="16"/>
        <v>238033</v>
      </c>
      <c r="AC85" s="46">
        <f t="shared" ref="AC85:AE85" si="377">IF(U85=0,"",Y85/U85)</f>
        <v>0.08928571429</v>
      </c>
      <c r="AD85" s="46">
        <f t="shared" si="377"/>
        <v>0.1101196891</v>
      </c>
      <c r="AE85" s="46">
        <f t="shared" si="377"/>
        <v>0.1013263158</v>
      </c>
      <c r="AF85" s="47">
        <f t="shared" si="18"/>
        <v>0.1086908676</v>
      </c>
    </row>
    <row r="86" ht="14.25" customHeight="1">
      <c r="A86" s="9">
        <f t="shared" ref="A86:C86" si="378">(AC85/1)+ SQRT(2*LN($X85)/U85)</f>
        <v>0.1097093785</v>
      </c>
      <c r="B86" s="9">
        <f t="shared" si="378"/>
        <v>0.1140092809</v>
      </c>
      <c r="C86" s="102">
        <f t="shared" si="378"/>
        <v>0.1137230098</v>
      </c>
      <c r="D86" s="9" t="str">
        <f t="shared" si="20"/>
        <v>B</v>
      </c>
      <c r="E86" s="38">
        <v>74.0</v>
      </c>
      <c r="F86" s="39">
        <v>0.030755585543528752</v>
      </c>
      <c r="G86" s="40">
        <v>0.39571796271561144</v>
      </c>
      <c r="H86" s="41">
        <v>0.2865256321571824</v>
      </c>
      <c r="I86" s="42">
        <f t="shared" si="21"/>
        <v>0</v>
      </c>
      <c r="J86" s="43">
        <f t="shared" si="22"/>
        <v>30000</v>
      </c>
      <c r="K86" s="43">
        <f t="shared" si="23"/>
        <v>0</v>
      </c>
      <c r="L86" s="44">
        <f t="shared" si="6"/>
        <v>30000</v>
      </c>
      <c r="M86" s="42">
        <f t="shared" si="7"/>
        <v>0</v>
      </c>
      <c r="N86" s="43">
        <f t="shared" si="8"/>
        <v>3286</v>
      </c>
      <c r="O86" s="43">
        <f t="shared" si="9"/>
        <v>0</v>
      </c>
      <c r="P86" s="44">
        <f t="shared" si="10"/>
        <v>3286</v>
      </c>
      <c r="Q86" s="45" t="str">
        <f t="shared" ref="Q86:S86" si="379">IF(I86=0,"",M86/I86)</f>
        <v/>
      </c>
      <c r="R86" s="46">
        <f t="shared" si="379"/>
        <v>0.1095333333</v>
      </c>
      <c r="S86" s="46" t="str">
        <f t="shared" si="379"/>
        <v/>
      </c>
      <c r="T86" s="47">
        <f t="shared" si="12"/>
        <v>0.1095333333</v>
      </c>
      <c r="U86" s="42">
        <f t="shared" ref="U86:W86" si="380">SUM(I$13:I86)</f>
        <v>70000</v>
      </c>
      <c r="V86" s="43">
        <f t="shared" si="380"/>
        <v>1960000</v>
      </c>
      <c r="W86" s="43">
        <f t="shared" si="380"/>
        <v>190000</v>
      </c>
      <c r="X86" s="44">
        <f t="shared" si="14"/>
        <v>2220000</v>
      </c>
      <c r="Y86" s="42">
        <f t="shared" ref="Y86:AA86" si="381">SUM(M$13:M86)</f>
        <v>6250</v>
      </c>
      <c r="Z86" s="43">
        <f t="shared" si="381"/>
        <v>215817</v>
      </c>
      <c r="AA86" s="43">
        <f t="shared" si="381"/>
        <v>19252</v>
      </c>
      <c r="AB86" s="44">
        <f t="shared" si="16"/>
        <v>241319</v>
      </c>
      <c r="AC86" s="46">
        <f t="shared" ref="AC86:AE86" si="382">IF(U86=0,"",Y86/U86)</f>
        <v>0.08928571429</v>
      </c>
      <c r="AD86" s="46">
        <f t="shared" si="382"/>
        <v>0.1101107143</v>
      </c>
      <c r="AE86" s="46">
        <f t="shared" si="382"/>
        <v>0.1013263158</v>
      </c>
      <c r="AF86" s="47">
        <f t="shared" si="18"/>
        <v>0.1087022523</v>
      </c>
    </row>
    <row r="87" ht="14.25" customHeight="1">
      <c r="A87" s="9">
        <f t="shared" ref="A87:C87" si="383">(AC86/1)+ SQRT(2*LN($X86)/U86)</f>
        <v>0.109718893</v>
      </c>
      <c r="B87" s="9">
        <f t="shared" si="383"/>
        <v>0.1139722221</v>
      </c>
      <c r="C87" s="102">
        <f t="shared" si="383"/>
        <v>0.1137287849</v>
      </c>
      <c r="D87" s="9" t="str">
        <f t="shared" si="20"/>
        <v>B</v>
      </c>
      <c r="E87" s="38">
        <v>75.0</v>
      </c>
      <c r="F87" s="39">
        <v>0.9302776812386134</v>
      </c>
      <c r="G87" s="40">
        <v>0.9428551914183632</v>
      </c>
      <c r="H87" s="41">
        <v>0.3351762103211616</v>
      </c>
      <c r="I87" s="42">
        <f t="shared" si="21"/>
        <v>0</v>
      </c>
      <c r="J87" s="43">
        <f t="shared" si="22"/>
        <v>30000</v>
      </c>
      <c r="K87" s="43">
        <f t="shared" si="23"/>
        <v>0</v>
      </c>
      <c r="L87" s="44">
        <f t="shared" si="6"/>
        <v>30000</v>
      </c>
      <c r="M87" s="42">
        <f t="shared" si="7"/>
        <v>0</v>
      </c>
      <c r="N87" s="43">
        <f t="shared" si="8"/>
        <v>3386</v>
      </c>
      <c r="O87" s="43">
        <f t="shared" si="9"/>
        <v>0</v>
      </c>
      <c r="P87" s="44">
        <f t="shared" si="10"/>
        <v>3386</v>
      </c>
      <c r="Q87" s="45" t="str">
        <f t="shared" ref="Q87:S87" si="384">IF(I87=0,"",M87/I87)</f>
        <v/>
      </c>
      <c r="R87" s="46">
        <f t="shared" si="384"/>
        <v>0.1128666667</v>
      </c>
      <c r="S87" s="46" t="str">
        <f t="shared" si="384"/>
        <v/>
      </c>
      <c r="T87" s="47">
        <f t="shared" si="12"/>
        <v>0.1128666667</v>
      </c>
      <c r="U87" s="42">
        <f t="shared" ref="U87:W87" si="385">SUM(I$13:I87)</f>
        <v>70000</v>
      </c>
      <c r="V87" s="43">
        <f t="shared" si="385"/>
        <v>1990000</v>
      </c>
      <c r="W87" s="43">
        <f t="shared" si="385"/>
        <v>190000</v>
      </c>
      <c r="X87" s="44">
        <f t="shared" si="14"/>
        <v>2250000</v>
      </c>
      <c r="Y87" s="42">
        <f t="shared" ref="Y87:AA87" si="386">SUM(M$13:M87)</f>
        <v>6250</v>
      </c>
      <c r="Z87" s="43">
        <f t="shared" si="386"/>
        <v>219203</v>
      </c>
      <c r="AA87" s="43">
        <f t="shared" si="386"/>
        <v>19252</v>
      </c>
      <c r="AB87" s="44">
        <f t="shared" si="16"/>
        <v>244705</v>
      </c>
      <c r="AC87" s="46">
        <f t="shared" ref="AC87:AE87" si="387">IF(U87=0,"",Y87/U87)</f>
        <v>0.08928571429</v>
      </c>
      <c r="AD87" s="46">
        <f t="shared" si="387"/>
        <v>0.1101522613</v>
      </c>
      <c r="AE87" s="46">
        <f t="shared" si="387"/>
        <v>0.1013263158</v>
      </c>
      <c r="AF87" s="47">
        <f t="shared" si="18"/>
        <v>0.1087577778</v>
      </c>
    </row>
    <row r="88" ht="14.25" customHeight="1">
      <c r="A88" s="9">
        <f t="shared" ref="A88:C88" si="388">(AC87/1)+ SQRT(2*LN($X87)/U87)</f>
        <v>0.1097282755</v>
      </c>
      <c r="B88" s="9">
        <f t="shared" si="388"/>
        <v>0.1139863114</v>
      </c>
      <c r="C88" s="102">
        <f t="shared" si="388"/>
        <v>0.1137344798</v>
      </c>
      <c r="D88" s="9" t="str">
        <f t="shared" si="20"/>
        <v>B</v>
      </c>
      <c r="E88" s="38">
        <v>76.0</v>
      </c>
      <c r="F88" s="39">
        <v>0.05862788760377635</v>
      </c>
      <c r="G88" s="40">
        <v>0.21280194718457168</v>
      </c>
      <c r="H88" s="41">
        <v>0.7997929825278602</v>
      </c>
      <c r="I88" s="42">
        <f t="shared" si="21"/>
        <v>0</v>
      </c>
      <c r="J88" s="43">
        <f t="shared" si="22"/>
        <v>30000</v>
      </c>
      <c r="K88" s="43">
        <f t="shared" si="23"/>
        <v>0</v>
      </c>
      <c r="L88" s="44">
        <f t="shared" si="6"/>
        <v>30000</v>
      </c>
      <c r="M88" s="42">
        <f t="shared" si="7"/>
        <v>0</v>
      </c>
      <c r="N88" s="43">
        <f t="shared" si="8"/>
        <v>3257</v>
      </c>
      <c r="O88" s="43">
        <f t="shared" si="9"/>
        <v>0</v>
      </c>
      <c r="P88" s="44">
        <f t="shared" si="10"/>
        <v>3257</v>
      </c>
      <c r="Q88" s="45" t="str">
        <f t="shared" ref="Q88:S88" si="389">IF(I88=0,"",M88/I88)</f>
        <v/>
      </c>
      <c r="R88" s="46">
        <f t="shared" si="389"/>
        <v>0.1085666667</v>
      </c>
      <c r="S88" s="46" t="str">
        <f t="shared" si="389"/>
        <v/>
      </c>
      <c r="T88" s="47">
        <f t="shared" si="12"/>
        <v>0.1085666667</v>
      </c>
      <c r="U88" s="42">
        <f t="shared" ref="U88:W88" si="390">SUM(I$13:I88)</f>
        <v>70000</v>
      </c>
      <c r="V88" s="43">
        <f t="shared" si="390"/>
        <v>2020000</v>
      </c>
      <c r="W88" s="43">
        <f t="shared" si="390"/>
        <v>190000</v>
      </c>
      <c r="X88" s="44">
        <f t="shared" si="14"/>
        <v>2280000</v>
      </c>
      <c r="Y88" s="42">
        <f t="shared" ref="Y88:AA88" si="391">SUM(M$13:M88)</f>
        <v>6250</v>
      </c>
      <c r="Z88" s="43">
        <f t="shared" si="391"/>
        <v>222460</v>
      </c>
      <c r="AA88" s="43">
        <f t="shared" si="391"/>
        <v>19252</v>
      </c>
      <c r="AB88" s="44">
        <f t="shared" si="16"/>
        <v>247962</v>
      </c>
      <c r="AC88" s="46">
        <f t="shared" ref="AC88:AE88" si="392">IF(U88=0,"",Y88/U88)</f>
        <v>0.08928571429</v>
      </c>
      <c r="AD88" s="46">
        <f t="shared" si="392"/>
        <v>0.1101287129</v>
      </c>
      <c r="AE88" s="46">
        <f t="shared" si="392"/>
        <v>0.1013263158</v>
      </c>
      <c r="AF88" s="47">
        <f t="shared" si="18"/>
        <v>0.1087552632</v>
      </c>
    </row>
    <row r="89" ht="14.25" customHeight="1">
      <c r="A89" s="9">
        <f t="shared" ref="A89:C89" si="393">(AC88/1)+ SQRT(2*LN($X88)/U88)</f>
        <v>0.1097375294</v>
      </c>
      <c r="B89" s="9">
        <f t="shared" si="393"/>
        <v>0.1139359085</v>
      </c>
      <c r="C89" s="102">
        <f t="shared" si="393"/>
        <v>0.1137400968</v>
      </c>
      <c r="D89" s="9" t="str">
        <f t="shared" si="20"/>
        <v>B</v>
      </c>
      <c r="E89" s="38">
        <v>77.0</v>
      </c>
      <c r="F89" s="39">
        <v>0.729004441743013</v>
      </c>
      <c r="G89" s="40">
        <v>0.7405598646373969</v>
      </c>
      <c r="H89" s="41">
        <v>0.9667856050832465</v>
      </c>
      <c r="I89" s="42">
        <f t="shared" si="21"/>
        <v>0</v>
      </c>
      <c r="J89" s="43">
        <f t="shared" si="22"/>
        <v>30000</v>
      </c>
      <c r="K89" s="43">
        <f t="shared" si="23"/>
        <v>0</v>
      </c>
      <c r="L89" s="44">
        <f t="shared" si="6"/>
        <v>30000</v>
      </c>
      <c r="M89" s="42">
        <f t="shared" si="7"/>
        <v>0</v>
      </c>
      <c r="N89" s="43">
        <f t="shared" si="8"/>
        <v>3335</v>
      </c>
      <c r="O89" s="43">
        <f t="shared" si="9"/>
        <v>0</v>
      </c>
      <c r="P89" s="44">
        <f t="shared" si="10"/>
        <v>3335</v>
      </c>
      <c r="Q89" s="45" t="str">
        <f t="shared" ref="Q89:S89" si="394">IF(I89=0,"",M89/I89)</f>
        <v/>
      </c>
      <c r="R89" s="46">
        <f t="shared" si="394"/>
        <v>0.1111666667</v>
      </c>
      <c r="S89" s="46" t="str">
        <f t="shared" si="394"/>
        <v/>
      </c>
      <c r="T89" s="47">
        <f t="shared" si="12"/>
        <v>0.1111666667</v>
      </c>
      <c r="U89" s="42">
        <f t="shared" ref="U89:W89" si="395">SUM(I$13:I89)</f>
        <v>70000</v>
      </c>
      <c r="V89" s="43">
        <f t="shared" si="395"/>
        <v>2050000</v>
      </c>
      <c r="W89" s="43">
        <f t="shared" si="395"/>
        <v>190000</v>
      </c>
      <c r="X89" s="44">
        <f t="shared" si="14"/>
        <v>2310000</v>
      </c>
      <c r="Y89" s="42">
        <f t="shared" ref="Y89:AA89" si="396">SUM(M$13:M89)</f>
        <v>6250</v>
      </c>
      <c r="Z89" s="43">
        <f t="shared" si="396"/>
        <v>225795</v>
      </c>
      <c r="AA89" s="43">
        <f t="shared" si="396"/>
        <v>19252</v>
      </c>
      <c r="AB89" s="44">
        <f t="shared" si="16"/>
        <v>251297</v>
      </c>
      <c r="AC89" s="46">
        <f t="shared" ref="AC89:AE89" si="397">IF(U89=0,"",Y89/U89)</f>
        <v>0.08928571429</v>
      </c>
      <c r="AD89" s="46">
        <f t="shared" si="397"/>
        <v>0.1101439024</v>
      </c>
      <c r="AE89" s="46">
        <f t="shared" si="397"/>
        <v>0.1013263158</v>
      </c>
      <c r="AF89" s="47">
        <f t="shared" si="18"/>
        <v>0.1087865801</v>
      </c>
    </row>
    <row r="90" ht="14.25" customHeight="1">
      <c r="A90" s="9">
        <f t="shared" ref="A90:C90" si="398">(AC89/1)+ SQRT(2*LN($X89)/U89)</f>
        <v>0.1097466583</v>
      </c>
      <c r="B90" s="9">
        <f t="shared" si="398"/>
        <v>0.1139248248</v>
      </c>
      <c r="C90" s="102">
        <f t="shared" si="398"/>
        <v>0.1137456378</v>
      </c>
      <c r="D90" s="9" t="str">
        <f t="shared" si="20"/>
        <v>B</v>
      </c>
      <c r="E90" s="38">
        <v>78.0</v>
      </c>
      <c r="F90" s="39">
        <v>0.3463101017834438</v>
      </c>
      <c r="G90" s="40">
        <v>0.3006129387091636</v>
      </c>
      <c r="H90" s="41">
        <v>0.4547583111761614</v>
      </c>
      <c r="I90" s="42">
        <f t="shared" si="21"/>
        <v>0</v>
      </c>
      <c r="J90" s="43">
        <f t="shared" si="22"/>
        <v>30000</v>
      </c>
      <c r="K90" s="43">
        <f t="shared" si="23"/>
        <v>0</v>
      </c>
      <c r="L90" s="44">
        <f t="shared" si="6"/>
        <v>30000</v>
      </c>
      <c r="M90" s="42">
        <f t="shared" si="7"/>
        <v>0</v>
      </c>
      <c r="N90" s="43">
        <f t="shared" si="8"/>
        <v>3272</v>
      </c>
      <c r="O90" s="43">
        <f t="shared" si="9"/>
        <v>0</v>
      </c>
      <c r="P90" s="44">
        <f t="shared" si="10"/>
        <v>3272</v>
      </c>
      <c r="Q90" s="45" t="str">
        <f t="shared" ref="Q90:S90" si="399">IF(I90=0,"",M90/I90)</f>
        <v/>
      </c>
      <c r="R90" s="46">
        <f t="shared" si="399"/>
        <v>0.1090666667</v>
      </c>
      <c r="S90" s="46" t="str">
        <f t="shared" si="399"/>
        <v/>
      </c>
      <c r="T90" s="47">
        <f t="shared" si="12"/>
        <v>0.1090666667</v>
      </c>
      <c r="U90" s="42">
        <f t="shared" ref="U90:W90" si="400">SUM(I$13:I90)</f>
        <v>70000</v>
      </c>
      <c r="V90" s="43">
        <f t="shared" si="400"/>
        <v>2080000</v>
      </c>
      <c r="W90" s="43">
        <f t="shared" si="400"/>
        <v>190000</v>
      </c>
      <c r="X90" s="44">
        <f t="shared" si="14"/>
        <v>2340000</v>
      </c>
      <c r="Y90" s="42">
        <f t="shared" ref="Y90:AA90" si="401">SUM(M$13:M90)</f>
        <v>6250</v>
      </c>
      <c r="Z90" s="43">
        <f t="shared" si="401"/>
        <v>229067</v>
      </c>
      <c r="AA90" s="43">
        <f t="shared" si="401"/>
        <v>19252</v>
      </c>
      <c r="AB90" s="44">
        <f t="shared" si="16"/>
        <v>254569</v>
      </c>
      <c r="AC90" s="46">
        <f t="shared" ref="AC90:AE90" si="402">IF(U90=0,"",Y90/U90)</f>
        <v>0.08928571429</v>
      </c>
      <c r="AD90" s="46">
        <f t="shared" si="402"/>
        <v>0.1101283654</v>
      </c>
      <c r="AE90" s="46">
        <f t="shared" si="402"/>
        <v>0.1013263158</v>
      </c>
      <c r="AF90" s="47">
        <f t="shared" si="18"/>
        <v>0.1087901709</v>
      </c>
    </row>
    <row r="91" ht="14.25" customHeight="1">
      <c r="A91" s="9">
        <f t="shared" ref="A91:C91" si="403">(AC90/1)+ SQRT(2*LN($X90)/U90)</f>
        <v>0.1097556654</v>
      </c>
      <c r="B91" s="9">
        <f t="shared" si="403"/>
        <v>0.1138835748</v>
      </c>
      <c r="C91" s="102">
        <f t="shared" si="403"/>
        <v>0.1137511049</v>
      </c>
      <c r="D91" s="9" t="str">
        <f t="shared" si="20"/>
        <v>B</v>
      </c>
      <c r="E91" s="38">
        <v>79.0</v>
      </c>
      <c r="F91" s="39">
        <v>0.9783490568034963</v>
      </c>
      <c r="G91" s="40">
        <v>0.8097442875590116</v>
      </c>
      <c r="H91" s="41">
        <v>0.7831396403165001</v>
      </c>
      <c r="I91" s="42">
        <f t="shared" si="21"/>
        <v>0</v>
      </c>
      <c r="J91" s="43">
        <f t="shared" si="22"/>
        <v>30000</v>
      </c>
      <c r="K91" s="43">
        <f t="shared" si="23"/>
        <v>0</v>
      </c>
      <c r="L91" s="44">
        <f t="shared" si="6"/>
        <v>30000</v>
      </c>
      <c r="M91" s="42">
        <f t="shared" si="7"/>
        <v>0</v>
      </c>
      <c r="N91" s="43">
        <f t="shared" si="8"/>
        <v>3347</v>
      </c>
      <c r="O91" s="43">
        <f t="shared" si="9"/>
        <v>0</v>
      </c>
      <c r="P91" s="44">
        <f t="shared" si="10"/>
        <v>3347</v>
      </c>
      <c r="Q91" s="45" t="str">
        <f t="shared" ref="Q91:S91" si="404">IF(I91=0,"",M91/I91)</f>
        <v/>
      </c>
      <c r="R91" s="46">
        <f t="shared" si="404"/>
        <v>0.1115666667</v>
      </c>
      <c r="S91" s="46" t="str">
        <f t="shared" si="404"/>
        <v/>
      </c>
      <c r="T91" s="47">
        <f t="shared" si="12"/>
        <v>0.1115666667</v>
      </c>
      <c r="U91" s="42">
        <f t="shared" ref="U91:W91" si="405">SUM(I$13:I91)</f>
        <v>70000</v>
      </c>
      <c r="V91" s="43">
        <f t="shared" si="405"/>
        <v>2110000</v>
      </c>
      <c r="W91" s="43">
        <f t="shared" si="405"/>
        <v>190000</v>
      </c>
      <c r="X91" s="44">
        <f t="shared" si="14"/>
        <v>2370000</v>
      </c>
      <c r="Y91" s="42">
        <f t="shared" ref="Y91:AA91" si="406">SUM(M$13:M91)</f>
        <v>6250</v>
      </c>
      <c r="Z91" s="43">
        <f t="shared" si="406"/>
        <v>232414</v>
      </c>
      <c r="AA91" s="43">
        <f t="shared" si="406"/>
        <v>19252</v>
      </c>
      <c r="AB91" s="44">
        <f t="shared" si="16"/>
        <v>257916</v>
      </c>
      <c r="AC91" s="46">
        <f t="shared" ref="AC91:AE91" si="407">IF(U91=0,"",Y91/U91)</f>
        <v>0.08928571429</v>
      </c>
      <c r="AD91" s="46">
        <f t="shared" si="407"/>
        <v>0.1101488152</v>
      </c>
      <c r="AE91" s="46">
        <f t="shared" si="407"/>
        <v>0.1013263158</v>
      </c>
      <c r="AF91" s="47">
        <f t="shared" si="18"/>
        <v>0.1088253165</v>
      </c>
    </row>
    <row r="92" ht="14.25" customHeight="1">
      <c r="A92" s="9">
        <f t="shared" ref="A92:C92" si="408">(AC91/1)+ SQRT(2*LN($X91)/U91)</f>
        <v>0.1097645539</v>
      </c>
      <c r="B92" s="9">
        <f t="shared" si="408"/>
        <v>0.1138788521</v>
      </c>
      <c r="C92" s="102">
        <f t="shared" si="408"/>
        <v>0.1137565</v>
      </c>
      <c r="D92" s="9" t="str">
        <f t="shared" si="20"/>
        <v>B</v>
      </c>
      <c r="E92" s="38">
        <v>80.0</v>
      </c>
      <c r="F92" s="39">
        <v>0.48597469435809215</v>
      </c>
      <c r="G92" s="40">
        <v>0.603973455323388</v>
      </c>
      <c r="H92" s="41">
        <v>0.6503377239467175</v>
      </c>
      <c r="I92" s="42">
        <f t="shared" si="21"/>
        <v>0</v>
      </c>
      <c r="J92" s="43">
        <f t="shared" si="22"/>
        <v>30000</v>
      </c>
      <c r="K92" s="43">
        <f t="shared" si="23"/>
        <v>0</v>
      </c>
      <c r="L92" s="44">
        <f t="shared" si="6"/>
        <v>30000</v>
      </c>
      <c r="M92" s="42">
        <f t="shared" si="7"/>
        <v>0</v>
      </c>
      <c r="N92" s="43">
        <f t="shared" si="8"/>
        <v>3314</v>
      </c>
      <c r="O92" s="43">
        <f t="shared" si="9"/>
        <v>0</v>
      </c>
      <c r="P92" s="44">
        <f t="shared" si="10"/>
        <v>3314</v>
      </c>
      <c r="Q92" s="45" t="str">
        <f t="shared" ref="Q92:S92" si="409">IF(I92=0,"",M92/I92)</f>
        <v/>
      </c>
      <c r="R92" s="46">
        <f t="shared" si="409"/>
        <v>0.1104666667</v>
      </c>
      <c r="S92" s="46" t="str">
        <f t="shared" si="409"/>
        <v/>
      </c>
      <c r="T92" s="47">
        <f t="shared" si="12"/>
        <v>0.1104666667</v>
      </c>
      <c r="U92" s="42">
        <f t="shared" ref="U92:W92" si="410">SUM(I$13:I92)</f>
        <v>70000</v>
      </c>
      <c r="V92" s="43">
        <f t="shared" si="410"/>
        <v>2140000</v>
      </c>
      <c r="W92" s="43">
        <f t="shared" si="410"/>
        <v>190000</v>
      </c>
      <c r="X92" s="44">
        <f t="shared" si="14"/>
        <v>2400000</v>
      </c>
      <c r="Y92" s="42">
        <f t="shared" ref="Y92:AA92" si="411">SUM(M$13:M92)</f>
        <v>6250</v>
      </c>
      <c r="Z92" s="43">
        <f t="shared" si="411"/>
        <v>235728</v>
      </c>
      <c r="AA92" s="43">
        <f t="shared" si="411"/>
        <v>19252</v>
      </c>
      <c r="AB92" s="44">
        <f t="shared" si="16"/>
        <v>261230</v>
      </c>
      <c r="AC92" s="46">
        <f t="shared" ref="AC92:AE92" si="412">IF(U92=0,"",Y92/U92)</f>
        <v>0.08928571429</v>
      </c>
      <c r="AD92" s="46">
        <f t="shared" si="412"/>
        <v>0.110153271</v>
      </c>
      <c r="AE92" s="46">
        <f t="shared" si="412"/>
        <v>0.1013263158</v>
      </c>
      <c r="AF92" s="47">
        <f t="shared" si="18"/>
        <v>0.1088458333</v>
      </c>
    </row>
    <row r="93" ht="14.25" customHeight="1">
      <c r="A93" s="9">
        <f t="shared" ref="A93:C93" si="413">(AC92/1)+ SQRT(2*LN($X92)/U92)</f>
        <v>0.1097733268</v>
      </c>
      <c r="B93" s="9">
        <f t="shared" si="413"/>
        <v>0.1138586573</v>
      </c>
      <c r="C93" s="102">
        <f t="shared" si="413"/>
        <v>0.1137618249</v>
      </c>
      <c r="D93" s="9" t="str">
        <f t="shared" si="20"/>
        <v>B</v>
      </c>
      <c r="E93" s="38">
        <v>81.0</v>
      </c>
      <c r="F93" s="39">
        <v>0.26995315516255525</v>
      </c>
      <c r="G93" s="40">
        <v>0.8172372800555963</v>
      </c>
      <c r="H93" s="41">
        <v>0.6921976638657823</v>
      </c>
      <c r="I93" s="42">
        <f t="shared" si="21"/>
        <v>0</v>
      </c>
      <c r="J93" s="43">
        <f t="shared" si="22"/>
        <v>30000</v>
      </c>
      <c r="K93" s="43">
        <f t="shared" si="23"/>
        <v>0</v>
      </c>
      <c r="L93" s="44">
        <f t="shared" si="6"/>
        <v>30000</v>
      </c>
      <c r="M93" s="42">
        <f t="shared" si="7"/>
        <v>0</v>
      </c>
      <c r="N93" s="43">
        <f t="shared" si="8"/>
        <v>3349</v>
      </c>
      <c r="O93" s="43">
        <f t="shared" si="9"/>
        <v>0</v>
      </c>
      <c r="P93" s="44">
        <f t="shared" si="10"/>
        <v>3349</v>
      </c>
      <c r="Q93" s="45" t="str">
        <f t="shared" ref="Q93:S93" si="414">IF(I93=0,"",M93/I93)</f>
        <v/>
      </c>
      <c r="R93" s="46">
        <f t="shared" si="414"/>
        <v>0.1116333333</v>
      </c>
      <c r="S93" s="46" t="str">
        <f t="shared" si="414"/>
        <v/>
      </c>
      <c r="T93" s="47">
        <f t="shared" si="12"/>
        <v>0.1116333333</v>
      </c>
      <c r="U93" s="42">
        <f t="shared" ref="U93:W93" si="415">SUM(I$13:I93)</f>
        <v>70000</v>
      </c>
      <c r="V93" s="43">
        <f t="shared" si="415"/>
        <v>2170000</v>
      </c>
      <c r="W93" s="43">
        <f t="shared" si="415"/>
        <v>190000</v>
      </c>
      <c r="X93" s="44">
        <f t="shared" si="14"/>
        <v>2430000</v>
      </c>
      <c r="Y93" s="42">
        <f t="shared" ref="Y93:AA93" si="416">SUM(M$13:M93)</f>
        <v>6250</v>
      </c>
      <c r="Z93" s="43">
        <f t="shared" si="416"/>
        <v>239077</v>
      </c>
      <c r="AA93" s="43">
        <f t="shared" si="416"/>
        <v>19252</v>
      </c>
      <c r="AB93" s="44">
        <f t="shared" si="16"/>
        <v>264579</v>
      </c>
      <c r="AC93" s="46">
        <f t="shared" ref="AC93:AE93" si="417">IF(U93=0,"",Y93/U93)</f>
        <v>0.08928571429</v>
      </c>
      <c r="AD93" s="46">
        <f t="shared" si="417"/>
        <v>0.1101737327</v>
      </c>
      <c r="AE93" s="46">
        <f t="shared" si="417"/>
        <v>0.1013263158</v>
      </c>
      <c r="AF93" s="47">
        <f t="shared" si="18"/>
        <v>0.1088802469</v>
      </c>
    </row>
    <row r="94" ht="14.25" customHeight="1">
      <c r="A94" s="9">
        <f t="shared" ref="A94:C94" si="418">(AC93/1)+ SQRT(2*LN($X93)/U93)</f>
        <v>0.109781987</v>
      </c>
      <c r="B94" s="9">
        <f t="shared" si="418"/>
        <v>0.113854972</v>
      </c>
      <c r="C94" s="102">
        <f t="shared" si="418"/>
        <v>0.1137670815</v>
      </c>
      <c r="D94" s="9" t="str">
        <f t="shared" si="20"/>
        <v>B</v>
      </c>
      <c r="E94" s="38">
        <v>82.0</v>
      </c>
      <c r="F94" s="39">
        <v>0.006028274373808595</v>
      </c>
      <c r="G94" s="40">
        <v>0.2509300471073196</v>
      </c>
      <c r="H94" s="41">
        <v>0.20751681311193138</v>
      </c>
      <c r="I94" s="42">
        <f t="shared" si="21"/>
        <v>0</v>
      </c>
      <c r="J94" s="43">
        <f t="shared" si="22"/>
        <v>30000</v>
      </c>
      <c r="K94" s="43">
        <f t="shared" si="23"/>
        <v>0</v>
      </c>
      <c r="L94" s="44">
        <f t="shared" si="6"/>
        <v>30000</v>
      </c>
      <c r="M94" s="42">
        <f t="shared" si="7"/>
        <v>0</v>
      </c>
      <c r="N94" s="43">
        <f t="shared" si="8"/>
        <v>3264</v>
      </c>
      <c r="O94" s="43">
        <f t="shared" si="9"/>
        <v>0</v>
      </c>
      <c r="P94" s="44">
        <f t="shared" si="10"/>
        <v>3264</v>
      </c>
      <c r="Q94" s="45" t="str">
        <f t="shared" ref="Q94:S94" si="419">IF(I94=0,"",M94/I94)</f>
        <v/>
      </c>
      <c r="R94" s="46">
        <f t="shared" si="419"/>
        <v>0.1088</v>
      </c>
      <c r="S94" s="46" t="str">
        <f t="shared" si="419"/>
        <v/>
      </c>
      <c r="T94" s="47">
        <f t="shared" si="12"/>
        <v>0.1088</v>
      </c>
      <c r="U94" s="42">
        <f t="shared" ref="U94:W94" si="420">SUM(I$13:I94)</f>
        <v>70000</v>
      </c>
      <c r="V94" s="43">
        <f t="shared" si="420"/>
        <v>2200000</v>
      </c>
      <c r="W94" s="43">
        <f t="shared" si="420"/>
        <v>190000</v>
      </c>
      <c r="X94" s="44">
        <f t="shared" si="14"/>
        <v>2460000</v>
      </c>
      <c r="Y94" s="42">
        <f t="shared" ref="Y94:AA94" si="421">SUM(M$13:M94)</f>
        <v>6250</v>
      </c>
      <c r="Z94" s="43">
        <f t="shared" si="421"/>
        <v>242341</v>
      </c>
      <c r="AA94" s="43">
        <f t="shared" si="421"/>
        <v>19252</v>
      </c>
      <c r="AB94" s="44">
        <f t="shared" si="16"/>
        <v>267843</v>
      </c>
      <c r="AC94" s="46">
        <f t="shared" ref="AC94:AE94" si="422">IF(U94=0,"",Y94/U94)</f>
        <v>0.08928571429</v>
      </c>
      <c r="AD94" s="46">
        <f t="shared" si="422"/>
        <v>0.110155</v>
      </c>
      <c r="AE94" s="46">
        <f t="shared" si="422"/>
        <v>0.1013263158</v>
      </c>
      <c r="AF94" s="47">
        <f t="shared" si="18"/>
        <v>0.1088792683</v>
      </c>
    </row>
    <row r="95" ht="14.25" customHeight="1">
      <c r="A95" s="9">
        <f t="shared" ref="A95:C95" si="423">(AC94/1)+ SQRT(2*LN($X94)/U94)</f>
        <v>0.1097905373</v>
      </c>
      <c r="B95" s="9">
        <f t="shared" si="423"/>
        <v>0.1138125789</v>
      </c>
      <c r="C95" s="102">
        <f t="shared" si="423"/>
        <v>0.1137722713</v>
      </c>
      <c r="D95" s="9" t="str">
        <f t="shared" si="20"/>
        <v>B</v>
      </c>
      <c r="E95" s="38">
        <v>83.0</v>
      </c>
      <c r="F95" s="39">
        <v>0.30816333775697613</v>
      </c>
      <c r="G95" s="40">
        <v>0.5374489513926297</v>
      </c>
      <c r="H95" s="41">
        <v>0.764998448707744</v>
      </c>
      <c r="I95" s="42">
        <f t="shared" si="21"/>
        <v>0</v>
      </c>
      <c r="J95" s="43">
        <f t="shared" si="22"/>
        <v>30000</v>
      </c>
      <c r="K95" s="43">
        <f t="shared" si="23"/>
        <v>0</v>
      </c>
      <c r="L95" s="44">
        <f t="shared" si="6"/>
        <v>30000</v>
      </c>
      <c r="M95" s="42">
        <f t="shared" si="7"/>
        <v>0</v>
      </c>
      <c r="N95" s="43">
        <f t="shared" si="8"/>
        <v>3305</v>
      </c>
      <c r="O95" s="43">
        <f t="shared" si="9"/>
        <v>0</v>
      </c>
      <c r="P95" s="44">
        <f t="shared" si="10"/>
        <v>3305</v>
      </c>
      <c r="Q95" s="45" t="str">
        <f t="shared" ref="Q95:S95" si="424">IF(I95=0,"",M95/I95)</f>
        <v/>
      </c>
      <c r="R95" s="46">
        <f t="shared" si="424"/>
        <v>0.1101666667</v>
      </c>
      <c r="S95" s="46" t="str">
        <f t="shared" si="424"/>
        <v/>
      </c>
      <c r="T95" s="47">
        <f t="shared" si="12"/>
        <v>0.1101666667</v>
      </c>
      <c r="U95" s="42">
        <f t="shared" ref="U95:W95" si="425">SUM(I$13:I95)</f>
        <v>70000</v>
      </c>
      <c r="V95" s="43">
        <f t="shared" si="425"/>
        <v>2230000</v>
      </c>
      <c r="W95" s="43">
        <f t="shared" si="425"/>
        <v>190000</v>
      </c>
      <c r="X95" s="44">
        <f t="shared" si="14"/>
        <v>2490000</v>
      </c>
      <c r="Y95" s="42">
        <f t="shared" ref="Y95:AA95" si="426">SUM(M$13:M95)</f>
        <v>6250</v>
      </c>
      <c r="Z95" s="43">
        <f t="shared" si="426"/>
        <v>245646</v>
      </c>
      <c r="AA95" s="43">
        <f t="shared" si="426"/>
        <v>19252</v>
      </c>
      <c r="AB95" s="44">
        <f t="shared" si="16"/>
        <v>271148</v>
      </c>
      <c r="AC95" s="46">
        <f t="shared" ref="AC95:AE95" si="427">IF(U95=0,"",Y95/U95)</f>
        <v>0.08928571429</v>
      </c>
      <c r="AD95" s="46">
        <f t="shared" si="427"/>
        <v>0.110155157</v>
      </c>
      <c r="AE95" s="46">
        <f t="shared" si="427"/>
        <v>0.1013263158</v>
      </c>
      <c r="AF95" s="47">
        <f t="shared" si="18"/>
        <v>0.1088947791</v>
      </c>
    </row>
    <row r="96" ht="14.25" customHeight="1">
      <c r="A96" s="9">
        <f t="shared" ref="A96:C96" si="428">(AC95/1)+ SQRT(2*LN($X95)/U95)</f>
        <v>0.1097989806</v>
      </c>
      <c r="B96" s="9">
        <f t="shared" si="428"/>
        <v>0.1137895459</v>
      </c>
      <c r="C96" s="102">
        <f t="shared" si="428"/>
        <v>0.1137773962</v>
      </c>
      <c r="D96" s="9" t="str">
        <f t="shared" si="20"/>
        <v>B</v>
      </c>
      <c r="E96" s="38">
        <v>84.0</v>
      </c>
      <c r="F96" s="39">
        <v>0.024018343509170204</v>
      </c>
      <c r="G96" s="40">
        <v>0.1392857603966262</v>
      </c>
      <c r="H96" s="41">
        <v>0.835601419464208</v>
      </c>
      <c r="I96" s="42">
        <f t="shared" si="21"/>
        <v>0</v>
      </c>
      <c r="J96" s="43">
        <f t="shared" si="22"/>
        <v>30000</v>
      </c>
      <c r="K96" s="43">
        <f t="shared" si="23"/>
        <v>0</v>
      </c>
      <c r="L96" s="44">
        <f t="shared" si="6"/>
        <v>30000</v>
      </c>
      <c r="M96" s="42">
        <f t="shared" si="7"/>
        <v>0</v>
      </c>
      <c r="N96" s="43">
        <f t="shared" si="8"/>
        <v>3241</v>
      </c>
      <c r="O96" s="43">
        <f t="shared" si="9"/>
        <v>0</v>
      </c>
      <c r="P96" s="44">
        <f t="shared" si="10"/>
        <v>3241</v>
      </c>
      <c r="Q96" s="45" t="str">
        <f t="shared" ref="Q96:S96" si="429">IF(I96=0,"",M96/I96)</f>
        <v/>
      </c>
      <c r="R96" s="46">
        <f t="shared" si="429"/>
        <v>0.1080333333</v>
      </c>
      <c r="S96" s="46" t="str">
        <f t="shared" si="429"/>
        <v/>
      </c>
      <c r="T96" s="47">
        <f t="shared" si="12"/>
        <v>0.1080333333</v>
      </c>
      <c r="U96" s="42">
        <f t="shared" ref="U96:W96" si="430">SUM(I$13:I96)</f>
        <v>70000</v>
      </c>
      <c r="V96" s="43">
        <f t="shared" si="430"/>
        <v>2260000</v>
      </c>
      <c r="W96" s="43">
        <f t="shared" si="430"/>
        <v>190000</v>
      </c>
      <c r="X96" s="44">
        <f t="shared" si="14"/>
        <v>2520000</v>
      </c>
      <c r="Y96" s="42">
        <f t="shared" ref="Y96:AA96" si="431">SUM(M$13:M96)</f>
        <v>6250</v>
      </c>
      <c r="Z96" s="43">
        <f t="shared" si="431"/>
        <v>248887</v>
      </c>
      <c r="AA96" s="43">
        <f t="shared" si="431"/>
        <v>19252</v>
      </c>
      <c r="AB96" s="44">
        <f t="shared" si="16"/>
        <v>274389</v>
      </c>
      <c r="AC96" s="46">
        <f t="shared" ref="AC96:AE96" si="432">IF(U96=0,"",Y96/U96)</f>
        <v>0.08928571429</v>
      </c>
      <c r="AD96" s="46">
        <f t="shared" si="432"/>
        <v>0.1101269912</v>
      </c>
      <c r="AE96" s="46">
        <f t="shared" si="432"/>
        <v>0.1013263158</v>
      </c>
      <c r="AF96" s="47">
        <f t="shared" si="18"/>
        <v>0.1088845238</v>
      </c>
    </row>
    <row r="97" ht="14.25" customHeight="1">
      <c r="A97" s="9">
        <f t="shared" ref="A97:C97" si="433">(AC96/1)+ SQRT(2*LN($X96)/U96)</f>
        <v>0.1098073192</v>
      </c>
      <c r="B97" s="9">
        <f t="shared" si="433"/>
        <v>0.113738645</v>
      </c>
      <c r="C97" s="102">
        <f t="shared" si="433"/>
        <v>0.1137824576</v>
      </c>
      <c r="D97" s="9" t="str">
        <f t="shared" si="20"/>
        <v>C</v>
      </c>
      <c r="E97" s="38">
        <v>85.0</v>
      </c>
      <c r="F97" s="39">
        <v>0.3181416917428195</v>
      </c>
      <c r="G97" s="40">
        <v>0.2351072569789161</v>
      </c>
      <c r="H97" s="41">
        <v>0.029852004744422178</v>
      </c>
      <c r="I97" s="42">
        <f t="shared" si="21"/>
        <v>0</v>
      </c>
      <c r="J97" s="43">
        <f t="shared" si="22"/>
        <v>0</v>
      </c>
      <c r="K97" s="43">
        <f t="shared" si="23"/>
        <v>30000</v>
      </c>
      <c r="L97" s="44">
        <f t="shared" si="6"/>
        <v>30000</v>
      </c>
      <c r="M97" s="42">
        <f t="shared" si="7"/>
        <v>0</v>
      </c>
      <c r="N97" s="43">
        <f t="shared" si="8"/>
        <v>0</v>
      </c>
      <c r="O97" s="43">
        <f t="shared" si="9"/>
        <v>2902</v>
      </c>
      <c r="P97" s="44">
        <f t="shared" si="10"/>
        <v>2902</v>
      </c>
      <c r="Q97" s="45" t="str">
        <f t="shared" ref="Q97:S97" si="434">IF(I97=0,"",M97/I97)</f>
        <v/>
      </c>
      <c r="R97" s="46" t="str">
        <f t="shared" si="434"/>
        <v/>
      </c>
      <c r="S97" s="46">
        <f t="shared" si="434"/>
        <v>0.09673333333</v>
      </c>
      <c r="T97" s="47">
        <f t="shared" si="12"/>
        <v>0.09673333333</v>
      </c>
      <c r="U97" s="42">
        <f t="shared" ref="U97:W97" si="435">SUM(I$13:I97)</f>
        <v>70000</v>
      </c>
      <c r="V97" s="43">
        <f t="shared" si="435"/>
        <v>2260000</v>
      </c>
      <c r="W97" s="43">
        <f t="shared" si="435"/>
        <v>220000</v>
      </c>
      <c r="X97" s="44">
        <f t="shared" si="14"/>
        <v>2550000</v>
      </c>
      <c r="Y97" s="42">
        <f t="shared" ref="Y97:AA97" si="436">SUM(M$13:M97)</f>
        <v>6250</v>
      </c>
      <c r="Z97" s="43">
        <f t="shared" si="436"/>
        <v>248887</v>
      </c>
      <c r="AA97" s="43">
        <f t="shared" si="436"/>
        <v>22154</v>
      </c>
      <c r="AB97" s="44">
        <f t="shared" si="16"/>
        <v>277291</v>
      </c>
      <c r="AC97" s="46">
        <f t="shared" ref="AC97:AE97" si="437">IF(U97=0,"",Y97/U97)</f>
        <v>0.08928571429</v>
      </c>
      <c r="AD97" s="46">
        <f t="shared" si="437"/>
        <v>0.1101269912</v>
      </c>
      <c r="AE97" s="46">
        <f t="shared" si="437"/>
        <v>0.1007</v>
      </c>
      <c r="AF97" s="47">
        <f t="shared" si="18"/>
        <v>0.1087415686</v>
      </c>
    </row>
    <row r="98" ht="14.25" customHeight="1">
      <c r="A98" s="9">
        <f t="shared" ref="A98:C98" si="438">(AC97/1)+ SQRT(2*LN($X97)/U97)</f>
        <v>0.1098155559</v>
      </c>
      <c r="B98" s="9">
        <f t="shared" si="438"/>
        <v>0.1137400946</v>
      </c>
      <c r="C98" s="102">
        <f t="shared" si="438"/>
        <v>0.1122803925</v>
      </c>
      <c r="D98" s="9" t="str">
        <f t="shared" si="20"/>
        <v>B</v>
      </c>
      <c r="E98" s="38">
        <v>86.0</v>
      </c>
      <c r="F98" s="39">
        <v>0.8885010343526113</v>
      </c>
      <c r="G98" s="40">
        <v>0.5167547738215845</v>
      </c>
      <c r="H98" s="41">
        <v>0.23468028359458015</v>
      </c>
      <c r="I98" s="42">
        <f t="shared" si="21"/>
        <v>0</v>
      </c>
      <c r="J98" s="43">
        <f t="shared" si="22"/>
        <v>30000</v>
      </c>
      <c r="K98" s="43">
        <f t="shared" si="23"/>
        <v>0</v>
      </c>
      <c r="L98" s="44">
        <f t="shared" si="6"/>
        <v>30000</v>
      </c>
      <c r="M98" s="42">
        <f t="shared" si="7"/>
        <v>0</v>
      </c>
      <c r="N98" s="43">
        <f t="shared" si="8"/>
        <v>3302</v>
      </c>
      <c r="O98" s="43">
        <f t="shared" si="9"/>
        <v>0</v>
      </c>
      <c r="P98" s="44">
        <f t="shared" si="10"/>
        <v>3302</v>
      </c>
      <c r="Q98" s="45" t="str">
        <f t="shared" ref="Q98:S98" si="439">IF(I98=0,"",M98/I98)</f>
        <v/>
      </c>
      <c r="R98" s="46">
        <f t="shared" si="439"/>
        <v>0.1100666667</v>
      </c>
      <c r="S98" s="46" t="str">
        <f t="shared" si="439"/>
        <v/>
      </c>
      <c r="T98" s="47">
        <f t="shared" si="12"/>
        <v>0.1100666667</v>
      </c>
      <c r="U98" s="42">
        <f t="shared" ref="U98:W98" si="440">SUM(I$13:I98)</f>
        <v>70000</v>
      </c>
      <c r="V98" s="43">
        <f t="shared" si="440"/>
        <v>2290000</v>
      </c>
      <c r="W98" s="43">
        <f t="shared" si="440"/>
        <v>220000</v>
      </c>
      <c r="X98" s="44">
        <f t="shared" si="14"/>
        <v>2580000</v>
      </c>
      <c r="Y98" s="42">
        <f t="shared" ref="Y98:AA98" si="441">SUM(M$13:M98)</f>
        <v>6250</v>
      </c>
      <c r="Z98" s="43">
        <f t="shared" si="441"/>
        <v>252189</v>
      </c>
      <c r="AA98" s="43">
        <f t="shared" si="441"/>
        <v>22154</v>
      </c>
      <c r="AB98" s="44">
        <f t="shared" si="16"/>
        <v>280593</v>
      </c>
      <c r="AC98" s="46">
        <f t="shared" ref="AC98:AE98" si="442">IF(U98=0,"",Y98/U98)</f>
        <v>0.08928571429</v>
      </c>
      <c r="AD98" s="46">
        <f t="shared" si="442"/>
        <v>0.1101262009</v>
      </c>
      <c r="AE98" s="46">
        <f t="shared" si="442"/>
        <v>0.1007</v>
      </c>
      <c r="AF98" s="47">
        <f t="shared" si="18"/>
        <v>0.1087569767</v>
      </c>
    </row>
    <row r="99" ht="14.25" customHeight="1">
      <c r="A99" s="9">
        <f t="shared" ref="A99:C99" si="443">(AC98/1)+ SQRT(2*LN($X98)/U98)</f>
        <v>0.109823693</v>
      </c>
      <c r="B99" s="9">
        <f t="shared" si="443"/>
        <v>0.1137169824</v>
      </c>
      <c r="C99" s="102">
        <f t="shared" si="443"/>
        <v>0.1122849824</v>
      </c>
      <c r="D99" s="9" t="str">
        <f t="shared" si="20"/>
        <v>B</v>
      </c>
      <c r="E99" s="38">
        <v>87.0</v>
      </c>
      <c r="F99" s="39">
        <v>0.6485793799093615</v>
      </c>
      <c r="G99" s="40">
        <v>0.4930525626798289</v>
      </c>
      <c r="H99" s="41">
        <v>0.3126389750117887</v>
      </c>
      <c r="I99" s="42">
        <f t="shared" si="21"/>
        <v>0</v>
      </c>
      <c r="J99" s="43">
        <f t="shared" si="22"/>
        <v>30000</v>
      </c>
      <c r="K99" s="43">
        <f t="shared" si="23"/>
        <v>0</v>
      </c>
      <c r="L99" s="44">
        <f t="shared" si="6"/>
        <v>30000</v>
      </c>
      <c r="M99" s="42">
        <f t="shared" si="7"/>
        <v>0</v>
      </c>
      <c r="N99" s="43">
        <f t="shared" si="8"/>
        <v>3299</v>
      </c>
      <c r="O99" s="43">
        <f t="shared" si="9"/>
        <v>0</v>
      </c>
      <c r="P99" s="44">
        <f t="shared" si="10"/>
        <v>3299</v>
      </c>
      <c r="Q99" s="45" t="str">
        <f t="shared" ref="Q99:S99" si="444">IF(I99=0,"",M99/I99)</f>
        <v/>
      </c>
      <c r="R99" s="46">
        <f t="shared" si="444"/>
        <v>0.1099666667</v>
      </c>
      <c r="S99" s="46" t="str">
        <f t="shared" si="444"/>
        <v/>
      </c>
      <c r="T99" s="47">
        <f t="shared" si="12"/>
        <v>0.1099666667</v>
      </c>
      <c r="U99" s="42">
        <f t="shared" ref="U99:W99" si="445">SUM(I$13:I99)</f>
        <v>70000</v>
      </c>
      <c r="V99" s="43">
        <f t="shared" si="445"/>
        <v>2320000</v>
      </c>
      <c r="W99" s="43">
        <f t="shared" si="445"/>
        <v>220000</v>
      </c>
      <c r="X99" s="44">
        <f t="shared" si="14"/>
        <v>2610000</v>
      </c>
      <c r="Y99" s="42">
        <f t="shared" ref="Y99:AA99" si="446">SUM(M$13:M99)</f>
        <v>6250</v>
      </c>
      <c r="Z99" s="43">
        <f t="shared" si="446"/>
        <v>255488</v>
      </c>
      <c r="AA99" s="43">
        <f t="shared" si="446"/>
        <v>22154</v>
      </c>
      <c r="AB99" s="44">
        <f t="shared" si="16"/>
        <v>283892</v>
      </c>
      <c r="AC99" s="46">
        <f t="shared" ref="AC99:AE99" si="447">IF(U99=0,"",Y99/U99)</f>
        <v>0.08928571429</v>
      </c>
      <c r="AD99" s="46">
        <f t="shared" si="447"/>
        <v>0.1101241379</v>
      </c>
      <c r="AE99" s="46">
        <f t="shared" si="447"/>
        <v>0.1007</v>
      </c>
      <c r="AF99" s="47">
        <f t="shared" si="18"/>
        <v>0.1087708812</v>
      </c>
    </row>
    <row r="100" ht="14.25" customHeight="1">
      <c r="A100" s="9">
        <f t="shared" ref="A100:C100" si="448">(AC99/1)+ SQRT(2*LN($X99)/U99)</f>
        <v>0.1098317329</v>
      </c>
      <c r="B100" s="9">
        <f t="shared" si="448"/>
        <v>0.1136930242</v>
      </c>
      <c r="C100" s="102">
        <f t="shared" si="448"/>
        <v>0.1122895175</v>
      </c>
      <c r="D100" s="9" t="str">
        <f t="shared" si="20"/>
        <v>B</v>
      </c>
      <c r="E100" s="38">
        <v>88.0</v>
      </c>
      <c r="F100" s="39">
        <v>0.10046354405298519</v>
      </c>
      <c r="G100" s="40">
        <v>0.6983177256961565</v>
      </c>
      <c r="H100" s="41">
        <v>0.33135131823650465</v>
      </c>
      <c r="I100" s="42">
        <f t="shared" si="21"/>
        <v>0</v>
      </c>
      <c r="J100" s="43">
        <f t="shared" si="22"/>
        <v>30000</v>
      </c>
      <c r="K100" s="43">
        <f t="shared" si="23"/>
        <v>0</v>
      </c>
      <c r="L100" s="44">
        <f t="shared" si="6"/>
        <v>30000</v>
      </c>
      <c r="M100" s="42">
        <f t="shared" si="7"/>
        <v>0</v>
      </c>
      <c r="N100" s="43">
        <f t="shared" si="8"/>
        <v>3328</v>
      </c>
      <c r="O100" s="43">
        <f t="shared" si="9"/>
        <v>0</v>
      </c>
      <c r="P100" s="44">
        <f t="shared" si="10"/>
        <v>3328</v>
      </c>
      <c r="Q100" s="45" t="str">
        <f t="shared" ref="Q100:S100" si="449">IF(I100=0,"",M100/I100)</f>
        <v/>
      </c>
      <c r="R100" s="46">
        <f t="shared" si="449"/>
        <v>0.1109333333</v>
      </c>
      <c r="S100" s="46" t="str">
        <f t="shared" si="449"/>
        <v/>
      </c>
      <c r="T100" s="47">
        <f t="shared" si="12"/>
        <v>0.1109333333</v>
      </c>
      <c r="U100" s="42">
        <f t="shared" ref="U100:W100" si="450">SUM(I$13:I100)</f>
        <v>70000</v>
      </c>
      <c r="V100" s="43">
        <f t="shared" si="450"/>
        <v>2350000</v>
      </c>
      <c r="W100" s="43">
        <f t="shared" si="450"/>
        <v>220000</v>
      </c>
      <c r="X100" s="44">
        <f t="shared" si="14"/>
        <v>2640000</v>
      </c>
      <c r="Y100" s="42">
        <f t="shared" ref="Y100:AA100" si="451">SUM(M$13:M100)</f>
        <v>6250</v>
      </c>
      <c r="Z100" s="43">
        <f t="shared" si="451"/>
        <v>258816</v>
      </c>
      <c r="AA100" s="43">
        <f t="shared" si="451"/>
        <v>22154</v>
      </c>
      <c r="AB100" s="44">
        <f t="shared" si="16"/>
        <v>287220</v>
      </c>
      <c r="AC100" s="46">
        <f t="shared" ref="AC100:AE100" si="452">IF(U100=0,"",Y100/U100)</f>
        <v>0.08928571429</v>
      </c>
      <c r="AD100" s="46">
        <f t="shared" si="452"/>
        <v>0.1101344681</v>
      </c>
      <c r="AE100" s="46">
        <f t="shared" si="452"/>
        <v>0.1007</v>
      </c>
      <c r="AF100" s="47">
        <f t="shared" si="18"/>
        <v>0.1087954545</v>
      </c>
    </row>
    <row r="101" ht="14.25" customHeight="1">
      <c r="A101" s="9">
        <f t="shared" ref="A101:C101" si="453">(AC100/1)+ SQRT(2*LN($X100)/U100)</f>
        <v>0.1098396777</v>
      </c>
      <c r="B101" s="9">
        <f t="shared" si="453"/>
        <v>0.1136818722</v>
      </c>
      <c r="C101" s="102">
        <f t="shared" si="453"/>
        <v>0.112293999</v>
      </c>
      <c r="D101" s="9" t="str">
        <f t="shared" si="20"/>
        <v>B</v>
      </c>
      <c r="E101" s="38">
        <v>89.0</v>
      </c>
      <c r="F101" s="39">
        <v>0.8052717113250777</v>
      </c>
      <c r="G101" s="40">
        <v>0.4691241927639589</v>
      </c>
      <c r="H101" s="41">
        <v>0.15508711917457563</v>
      </c>
      <c r="I101" s="42">
        <f t="shared" si="21"/>
        <v>0</v>
      </c>
      <c r="J101" s="43">
        <f t="shared" si="22"/>
        <v>30000</v>
      </c>
      <c r="K101" s="43">
        <f t="shared" si="23"/>
        <v>0</v>
      </c>
      <c r="L101" s="44">
        <f t="shared" si="6"/>
        <v>30000</v>
      </c>
      <c r="M101" s="42">
        <f t="shared" si="7"/>
        <v>0</v>
      </c>
      <c r="N101" s="43">
        <f t="shared" si="8"/>
        <v>3296</v>
      </c>
      <c r="O101" s="43">
        <f t="shared" si="9"/>
        <v>0</v>
      </c>
      <c r="P101" s="44">
        <f t="shared" si="10"/>
        <v>3296</v>
      </c>
      <c r="Q101" s="45" t="str">
        <f t="shared" ref="Q101:S101" si="454">IF(I101=0,"",M101/I101)</f>
        <v/>
      </c>
      <c r="R101" s="46">
        <f t="shared" si="454"/>
        <v>0.1098666667</v>
      </c>
      <c r="S101" s="46" t="str">
        <f t="shared" si="454"/>
        <v/>
      </c>
      <c r="T101" s="47">
        <f t="shared" si="12"/>
        <v>0.1098666667</v>
      </c>
      <c r="U101" s="42">
        <f t="shared" ref="U101:W101" si="455">SUM(I$13:I101)</f>
        <v>70000</v>
      </c>
      <c r="V101" s="43">
        <f t="shared" si="455"/>
        <v>2380000</v>
      </c>
      <c r="W101" s="43">
        <f t="shared" si="455"/>
        <v>220000</v>
      </c>
      <c r="X101" s="44">
        <f t="shared" si="14"/>
        <v>2670000</v>
      </c>
      <c r="Y101" s="42">
        <f t="shared" ref="Y101:AA101" si="456">SUM(M$13:M101)</f>
        <v>6250</v>
      </c>
      <c r="Z101" s="43">
        <f t="shared" si="456"/>
        <v>262112</v>
      </c>
      <c r="AA101" s="43">
        <f t="shared" si="456"/>
        <v>22154</v>
      </c>
      <c r="AB101" s="44">
        <f t="shared" si="16"/>
        <v>290516</v>
      </c>
      <c r="AC101" s="46">
        <f t="shared" ref="AC101:AE101" si="457">IF(U101=0,"",Y101/U101)</f>
        <v>0.08928571429</v>
      </c>
      <c r="AD101" s="46">
        <f t="shared" si="457"/>
        <v>0.1101310924</v>
      </c>
      <c r="AE101" s="46">
        <f t="shared" si="457"/>
        <v>0.1007</v>
      </c>
      <c r="AF101" s="47">
        <f t="shared" si="18"/>
        <v>0.1088074906</v>
      </c>
    </row>
    <row r="102" ht="14.25" customHeight="1">
      <c r="A102" s="9">
        <f t="shared" ref="A102:C102" si="458">(AC101/1)+ SQRT(2*LN($X101)/U101)</f>
        <v>0.1098475298</v>
      </c>
      <c r="B102" s="9">
        <f t="shared" si="458"/>
        <v>0.1136574147</v>
      </c>
      <c r="C102" s="102">
        <f t="shared" si="458"/>
        <v>0.1122984282</v>
      </c>
      <c r="D102" s="9" t="str">
        <f t="shared" si="20"/>
        <v>B</v>
      </c>
      <c r="E102" s="38">
        <v>90.0</v>
      </c>
      <c r="F102" s="39">
        <v>0.7152278057455254</v>
      </c>
      <c r="G102" s="40">
        <v>0.926336892730871</v>
      </c>
      <c r="H102" s="41">
        <v>0.6181866132084343</v>
      </c>
      <c r="I102" s="42">
        <f t="shared" si="21"/>
        <v>0</v>
      </c>
      <c r="J102" s="43">
        <f t="shared" si="22"/>
        <v>30000</v>
      </c>
      <c r="K102" s="43">
        <f t="shared" si="23"/>
        <v>0</v>
      </c>
      <c r="L102" s="44">
        <f t="shared" si="6"/>
        <v>30000</v>
      </c>
      <c r="M102" s="42">
        <f t="shared" si="7"/>
        <v>0</v>
      </c>
      <c r="N102" s="43">
        <f t="shared" si="8"/>
        <v>3379</v>
      </c>
      <c r="O102" s="43">
        <f t="shared" si="9"/>
        <v>0</v>
      </c>
      <c r="P102" s="44">
        <f t="shared" si="10"/>
        <v>3379</v>
      </c>
      <c r="Q102" s="45" t="str">
        <f t="shared" ref="Q102:S102" si="459">IF(I102=0,"",M102/I102)</f>
        <v/>
      </c>
      <c r="R102" s="46">
        <f t="shared" si="459"/>
        <v>0.1126333333</v>
      </c>
      <c r="S102" s="46" t="str">
        <f t="shared" si="459"/>
        <v/>
      </c>
      <c r="T102" s="47">
        <f t="shared" si="12"/>
        <v>0.1126333333</v>
      </c>
      <c r="U102" s="42">
        <f t="shared" ref="U102:W102" si="460">SUM(I$13:I102)</f>
        <v>70000</v>
      </c>
      <c r="V102" s="43">
        <f t="shared" si="460"/>
        <v>2410000</v>
      </c>
      <c r="W102" s="43">
        <f t="shared" si="460"/>
        <v>220000</v>
      </c>
      <c r="X102" s="44">
        <f t="shared" si="14"/>
        <v>2700000</v>
      </c>
      <c r="Y102" s="42">
        <f t="shared" ref="Y102:AA102" si="461">SUM(M$13:M102)</f>
        <v>6250</v>
      </c>
      <c r="Z102" s="43">
        <f t="shared" si="461"/>
        <v>265491</v>
      </c>
      <c r="AA102" s="43">
        <f t="shared" si="461"/>
        <v>22154</v>
      </c>
      <c r="AB102" s="44">
        <f t="shared" si="16"/>
        <v>293895</v>
      </c>
      <c r="AC102" s="46">
        <f t="shared" ref="AC102:AE102" si="462">IF(U102=0,"",Y102/U102)</f>
        <v>0.08928571429</v>
      </c>
      <c r="AD102" s="46">
        <f t="shared" si="462"/>
        <v>0.1101622407</v>
      </c>
      <c r="AE102" s="46">
        <f t="shared" si="462"/>
        <v>0.1007</v>
      </c>
      <c r="AF102" s="47">
        <f t="shared" si="18"/>
        <v>0.10885</v>
      </c>
    </row>
    <row r="103" ht="14.25" customHeight="1">
      <c r="A103" s="9">
        <f t="shared" ref="A103:C103" si="463">(AC102/1)+ SQRT(2*LN($X102)/U102)</f>
        <v>0.1098552912</v>
      </c>
      <c r="B103" s="9">
        <f t="shared" si="463"/>
        <v>0.1136678689</v>
      </c>
      <c r="C103" s="102">
        <f t="shared" si="463"/>
        <v>0.1123028062</v>
      </c>
      <c r="D103" s="9" t="str">
        <f t="shared" si="20"/>
        <v>B</v>
      </c>
      <c r="E103" s="38">
        <v>91.0</v>
      </c>
      <c r="F103" s="39">
        <v>0.5654722184162289</v>
      </c>
      <c r="G103" s="40">
        <v>0.29672057058124457</v>
      </c>
      <c r="H103" s="41">
        <v>0.7309646799016747</v>
      </c>
      <c r="I103" s="42">
        <f t="shared" si="21"/>
        <v>0</v>
      </c>
      <c r="J103" s="43">
        <f t="shared" si="22"/>
        <v>30000</v>
      </c>
      <c r="K103" s="43">
        <f t="shared" si="23"/>
        <v>0</v>
      </c>
      <c r="L103" s="44">
        <f t="shared" si="6"/>
        <v>30000</v>
      </c>
      <c r="M103" s="42">
        <f t="shared" si="7"/>
        <v>0</v>
      </c>
      <c r="N103" s="43">
        <f t="shared" si="8"/>
        <v>3271</v>
      </c>
      <c r="O103" s="43">
        <f t="shared" si="9"/>
        <v>0</v>
      </c>
      <c r="P103" s="44">
        <f t="shared" si="10"/>
        <v>3271</v>
      </c>
      <c r="Q103" s="45" t="str">
        <f t="shared" ref="Q103:S103" si="464">IF(I103=0,"",M103/I103)</f>
        <v/>
      </c>
      <c r="R103" s="46">
        <f t="shared" si="464"/>
        <v>0.1090333333</v>
      </c>
      <c r="S103" s="46" t="str">
        <f t="shared" si="464"/>
        <v/>
      </c>
      <c r="T103" s="47">
        <f t="shared" si="12"/>
        <v>0.1090333333</v>
      </c>
      <c r="U103" s="42">
        <f t="shared" ref="U103:W103" si="465">SUM(I$13:I103)</f>
        <v>70000</v>
      </c>
      <c r="V103" s="43">
        <f t="shared" si="465"/>
        <v>2440000</v>
      </c>
      <c r="W103" s="43">
        <f t="shared" si="465"/>
        <v>220000</v>
      </c>
      <c r="X103" s="44">
        <f t="shared" si="14"/>
        <v>2730000</v>
      </c>
      <c r="Y103" s="42">
        <f t="shared" ref="Y103:AA103" si="466">SUM(M$13:M103)</f>
        <v>6250</v>
      </c>
      <c r="Z103" s="43">
        <f t="shared" si="466"/>
        <v>268762</v>
      </c>
      <c r="AA103" s="43">
        <f t="shared" si="466"/>
        <v>22154</v>
      </c>
      <c r="AB103" s="44">
        <f t="shared" si="16"/>
        <v>297166</v>
      </c>
      <c r="AC103" s="46">
        <f t="shared" ref="AC103:AE103" si="467">IF(U103=0,"",Y103/U103)</f>
        <v>0.08928571429</v>
      </c>
      <c r="AD103" s="46">
        <f t="shared" si="467"/>
        <v>0.1101483607</v>
      </c>
      <c r="AE103" s="46">
        <f t="shared" si="467"/>
        <v>0.1007</v>
      </c>
      <c r="AF103" s="47">
        <f t="shared" si="18"/>
        <v>0.1088520147</v>
      </c>
    </row>
    <row r="104" ht="14.25" customHeight="1">
      <c r="A104" s="9">
        <f t="shared" ref="A104:C104" si="468">(AC103/1)+ SQRT(2*LN($X103)/U103)</f>
        <v>0.109862964</v>
      </c>
      <c r="B104" s="9">
        <f t="shared" si="468"/>
        <v>0.1136336708</v>
      </c>
      <c r="C104" s="102">
        <f t="shared" si="468"/>
        <v>0.1123071342</v>
      </c>
      <c r="D104" s="9" t="str">
        <f t="shared" si="20"/>
        <v>B</v>
      </c>
      <c r="E104" s="38">
        <v>92.0</v>
      </c>
      <c r="F104" s="39">
        <v>0.5867373998797978</v>
      </c>
      <c r="G104" s="40">
        <v>0.9262766764916484</v>
      </c>
      <c r="H104" s="41">
        <v>0.7071793822123724</v>
      </c>
      <c r="I104" s="42">
        <f t="shared" si="21"/>
        <v>0</v>
      </c>
      <c r="J104" s="43">
        <f t="shared" si="22"/>
        <v>30000</v>
      </c>
      <c r="K104" s="43">
        <f t="shared" si="23"/>
        <v>0</v>
      </c>
      <c r="L104" s="44">
        <f t="shared" si="6"/>
        <v>30000</v>
      </c>
      <c r="M104" s="42">
        <f t="shared" si="7"/>
        <v>0</v>
      </c>
      <c r="N104" s="43">
        <f t="shared" si="8"/>
        <v>3379</v>
      </c>
      <c r="O104" s="43">
        <f t="shared" si="9"/>
        <v>0</v>
      </c>
      <c r="P104" s="44">
        <f t="shared" si="10"/>
        <v>3379</v>
      </c>
      <c r="Q104" s="45" t="str">
        <f t="shared" ref="Q104:S104" si="469">IF(I104=0,"",M104/I104)</f>
        <v/>
      </c>
      <c r="R104" s="46">
        <f t="shared" si="469"/>
        <v>0.1126333333</v>
      </c>
      <c r="S104" s="46" t="str">
        <f t="shared" si="469"/>
        <v/>
      </c>
      <c r="T104" s="47">
        <f t="shared" si="12"/>
        <v>0.1126333333</v>
      </c>
      <c r="U104" s="42">
        <f t="shared" ref="U104:W104" si="470">SUM(I$13:I104)</f>
        <v>70000</v>
      </c>
      <c r="V104" s="43">
        <f t="shared" si="470"/>
        <v>2470000</v>
      </c>
      <c r="W104" s="43">
        <f t="shared" si="470"/>
        <v>220000</v>
      </c>
      <c r="X104" s="44">
        <f t="shared" si="14"/>
        <v>2760000</v>
      </c>
      <c r="Y104" s="42">
        <f t="shared" ref="Y104:AA104" si="471">SUM(M$13:M104)</f>
        <v>6250</v>
      </c>
      <c r="Z104" s="43">
        <f t="shared" si="471"/>
        <v>272141</v>
      </c>
      <c r="AA104" s="43">
        <f t="shared" si="471"/>
        <v>22154</v>
      </c>
      <c r="AB104" s="44">
        <f t="shared" si="16"/>
        <v>300545</v>
      </c>
      <c r="AC104" s="46">
        <f t="shared" ref="AC104:AE104" si="472">IF(U104=0,"",Y104/U104)</f>
        <v>0.08928571429</v>
      </c>
      <c r="AD104" s="46">
        <f t="shared" si="472"/>
        <v>0.1101785425</v>
      </c>
      <c r="AE104" s="46">
        <f t="shared" si="472"/>
        <v>0.1007</v>
      </c>
      <c r="AF104" s="47">
        <f t="shared" si="18"/>
        <v>0.1088931159</v>
      </c>
    </row>
    <row r="105" ht="14.25" customHeight="1">
      <c r="A105" s="9">
        <f t="shared" ref="A105:C105" si="473">(AC104/1)+ SQRT(2*LN($X104)/U104)</f>
        <v>0.1098705501</v>
      </c>
      <c r="B105" s="9">
        <f t="shared" si="473"/>
        <v>0.1136438993</v>
      </c>
      <c r="C105" s="102">
        <f t="shared" si="473"/>
        <v>0.1123114134</v>
      </c>
      <c r="D105" s="9" t="str">
        <f t="shared" si="20"/>
        <v>B</v>
      </c>
      <c r="E105" s="38">
        <v>93.0</v>
      </c>
      <c r="F105" s="39">
        <v>0.9089122897301941</v>
      </c>
      <c r="G105" s="40">
        <v>0.11383310303295957</v>
      </c>
      <c r="H105" s="41">
        <v>0.5805723401547492</v>
      </c>
      <c r="I105" s="42">
        <f t="shared" si="21"/>
        <v>0</v>
      </c>
      <c r="J105" s="43">
        <f t="shared" si="22"/>
        <v>30000</v>
      </c>
      <c r="K105" s="43">
        <f t="shared" si="23"/>
        <v>0</v>
      </c>
      <c r="L105" s="44">
        <f t="shared" si="6"/>
        <v>30000</v>
      </c>
      <c r="M105" s="42">
        <f t="shared" si="7"/>
        <v>0</v>
      </c>
      <c r="N105" s="43">
        <f t="shared" si="8"/>
        <v>3235</v>
      </c>
      <c r="O105" s="43">
        <f t="shared" si="9"/>
        <v>0</v>
      </c>
      <c r="P105" s="44">
        <f t="shared" si="10"/>
        <v>3235</v>
      </c>
      <c r="Q105" s="45" t="str">
        <f t="shared" ref="Q105:S105" si="474">IF(I105=0,"",M105/I105)</f>
        <v/>
      </c>
      <c r="R105" s="46">
        <f t="shared" si="474"/>
        <v>0.1078333333</v>
      </c>
      <c r="S105" s="46" t="str">
        <f t="shared" si="474"/>
        <v/>
      </c>
      <c r="T105" s="47">
        <f t="shared" si="12"/>
        <v>0.1078333333</v>
      </c>
      <c r="U105" s="42">
        <f t="shared" ref="U105:W105" si="475">SUM(I$13:I105)</f>
        <v>70000</v>
      </c>
      <c r="V105" s="43">
        <f t="shared" si="475"/>
        <v>2500000</v>
      </c>
      <c r="W105" s="43">
        <f t="shared" si="475"/>
        <v>220000</v>
      </c>
      <c r="X105" s="44">
        <f t="shared" si="14"/>
        <v>2790000</v>
      </c>
      <c r="Y105" s="42">
        <f t="shared" ref="Y105:AA105" si="476">SUM(M$13:M105)</f>
        <v>6250</v>
      </c>
      <c r="Z105" s="43">
        <f t="shared" si="476"/>
        <v>275376</v>
      </c>
      <c r="AA105" s="43">
        <f t="shared" si="476"/>
        <v>22154</v>
      </c>
      <c r="AB105" s="44">
        <f t="shared" si="16"/>
        <v>303780</v>
      </c>
      <c r="AC105" s="46">
        <f t="shared" ref="AC105:AE105" si="477">IF(U105=0,"",Y105/U105)</f>
        <v>0.08928571429</v>
      </c>
      <c r="AD105" s="46">
        <f t="shared" si="477"/>
        <v>0.1101504</v>
      </c>
      <c r="AE105" s="46">
        <f t="shared" si="477"/>
        <v>0.1007</v>
      </c>
      <c r="AF105" s="47">
        <f t="shared" si="18"/>
        <v>0.1088817204</v>
      </c>
    </row>
    <row r="106" ht="14.25" customHeight="1">
      <c r="A106" s="9">
        <f t="shared" ref="A106:C106" si="478">(AC105/1)+ SQRT(2*LN($X105)/U105)</f>
        <v>0.1098780514</v>
      </c>
      <c r="B106" s="9">
        <f t="shared" si="478"/>
        <v>0.1135961571</v>
      </c>
      <c r="C106" s="102">
        <f t="shared" si="478"/>
        <v>0.1123156447</v>
      </c>
      <c r="D106" s="9" t="str">
        <f t="shared" si="20"/>
        <v>B</v>
      </c>
      <c r="E106" s="38">
        <v>94.0</v>
      </c>
      <c r="F106" s="39">
        <v>0.4038675260830822</v>
      </c>
      <c r="G106" s="40">
        <v>0.37599147345760264</v>
      </c>
      <c r="H106" s="41">
        <v>0.5421154094497416</v>
      </c>
      <c r="I106" s="42">
        <f t="shared" si="21"/>
        <v>0</v>
      </c>
      <c r="J106" s="43">
        <f t="shared" si="22"/>
        <v>30000</v>
      </c>
      <c r="K106" s="43">
        <f t="shared" si="23"/>
        <v>0</v>
      </c>
      <c r="L106" s="44">
        <f t="shared" si="6"/>
        <v>30000</v>
      </c>
      <c r="M106" s="42">
        <f t="shared" si="7"/>
        <v>0</v>
      </c>
      <c r="N106" s="43">
        <f t="shared" si="8"/>
        <v>3283</v>
      </c>
      <c r="O106" s="43">
        <f t="shared" si="9"/>
        <v>0</v>
      </c>
      <c r="P106" s="44">
        <f t="shared" si="10"/>
        <v>3283</v>
      </c>
      <c r="Q106" s="45" t="str">
        <f t="shared" ref="Q106:S106" si="479">IF(I106=0,"",M106/I106)</f>
        <v/>
      </c>
      <c r="R106" s="46">
        <f t="shared" si="479"/>
        <v>0.1094333333</v>
      </c>
      <c r="S106" s="46" t="str">
        <f t="shared" si="479"/>
        <v/>
      </c>
      <c r="T106" s="47">
        <f t="shared" si="12"/>
        <v>0.1094333333</v>
      </c>
      <c r="U106" s="42">
        <f t="shared" ref="U106:W106" si="480">SUM(I$13:I106)</f>
        <v>70000</v>
      </c>
      <c r="V106" s="43">
        <f t="shared" si="480"/>
        <v>2530000</v>
      </c>
      <c r="W106" s="43">
        <f t="shared" si="480"/>
        <v>220000</v>
      </c>
      <c r="X106" s="44">
        <f t="shared" si="14"/>
        <v>2820000</v>
      </c>
      <c r="Y106" s="42">
        <f t="shared" ref="Y106:AA106" si="481">SUM(M$13:M106)</f>
        <v>6250</v>
      </c>
      <c r="Z106" s="43">
        <f t="shared" si="481"/>
        <v>278659</v>
      </c>
      <c r="AA106" s="43">
        <f t="shared" si="481"/>
        <v>22154</v>
      </c>
      <c r="AB106" s="44">
        <f t="shared" si="16"/>
        <v>307063</v>
      </c>
      <c r="AC106" s="46">
        <f t="shared" ref="AC106:AE106" si="482">IF(U106=0,"",Y106/U106)</f>
        <v>0.08928571429</v>
      </c>
      <c r="AD106" s="46">
        <f t="shared" si="482"/>
        <v>0.1101418972</v>
      </c>
      <c r="AE106" s="46">
        <f t="shared" si="482"/>
        <v>0.1007</v>
      </c>
      <c r="AF106" s="47">
        <f t="shared" si="18"/>
        <v>0.1088875887</v>
      </c>
    </row>
    <row r="107" ht="14.25" customHeight="1">
      <c r="A107" s="9">
        <f t="shared" ref="A107:C107" si="483">(AC106/1)+ SQRT(2*LN($X106)/U106)</f>
        <v>0.1098854698</v>
      </c>
      <c r="B107" s="9">
        <f t="shared" si="483"/>
        <v>0.1135683979</v>
      </c>
      <c r="C107" s="102">
        <f t="shared" si="483"/>
        <v>0.1123198292</v>
      </c>
      <c r="D107" s="9" t="str">
        <f t="shared" si="20"/>
        <v>B</v>
      </c>
      <c r="E107" s="38">
        <v>95.0</v>
      </c>
      <c r="F107" s="39">
        <v>0.9999454944102402</v>
      </c>
      <c r="G107" s="40">
        <v>0.46122937684378496</v>
      </c>
      <c r="H107" s="41">
        <v>0.34434699734304997</v>
      </c>
      <c r="I107" s="42">
        <f t="shared" si="21"/>
        <v>0</v>
      </c>
      <c r="J107" s="43">
        <f t="shared" si="22"/>
        <v>30000</v>
      </c>
      <c r="K107" s="43">
        <f t="shared" si="23"/>
        <v>0</v>
      </c>
      <c r="L107" s="44">
        <f t="shared" si="6"/>
        <v>30000</v>
      </c>
      <c r="M107" s="42">
        <f t="shared" si="7"/>
        <v>0</v>
      </c>
      <c r="N107" s="43">
        <f t="shared" si="8"/>
        <v>3295</v>
      </c>
      <c r="O107" s="43">
        <f t="shared" si="9"/>
        <v>0</v>
      </c>
      <c r="P107" s="44">
        <f t="shared" si="10"/>
        <v>3295</v>
      </c>
      <c r="Q107" s="45" t="str">
        <f t="shared" ref="Q107:S107" si="484">IF(I107=0,"",M107/I107)</f>
        <v/>
      </c>
      <c r="R107" s="46">
        <f t="shared" si="484"/>
        <v>0.1098333333</v>
      </c>
      <c r="S107" s="46" t="str">
        <f t="shared" si="484"/>
        <v/>
      </c>
      <c r="T107" s="47">
        <f t="shared" si="12"/>
        <v>0.1098333333</v>
      </c>
      <c r="U107" s="42">
        <f t="shared" ref="U107:W107" si="485">SUM(I$13:I107)</f>
        <v>70000</v>
      </c>
      <c r="V107" s="43">
        <f t="shared" si="485"/>
        <v>2560000</v>
      </c>
      <c r="W107" s="43">
        <f t="shared" si="485"/>
        <v>220000</v>
      </c>
      <c r="X107" s="44">
        <f t="shared" si="14"/>
        <v>2850000</v>
      </c>
      <c r="Y107" s="42">
        <f t="shared" ref="Y107:AA107" si="486">SUM(M$13:M107)</f>
        <v>6250</v>
      </c>
      <c r="Z107" s="43">
        <f t="shared" si="486"/>
        <v>281954</v>
      </c>
      <c r="AA107" s="43">
        <f t="shared" si="486"/>
        <v>22154</v>
      </c>
      <c r="AB107" s="44">
        <f t="shared" si="16"/>
        <v>310358</v>
      </c>
      <c r="AC107" s="46">
        <f t="shared" ref="AC107:AE107" si="487">IF(U107=0,"",Y107/U107)</f>
        <v>0.08928571429</v>
      </c>
      <c r="AD107" s="46">
        <f t="shared" si="487"/>
        <v>0.1101382813</v>
      </c>
      <c r="AE107" s="46">
        <f t="shared" si="487"/>
        <v>0.1007</v>
      </c>
      <c r="AF107" s="47">
        <f t="shared" si="18"/>
        <v>0.1088975439</v>
      </c>
    </row>
    <row r="108" ht="14.25" customHeight="1">
      <c r="A108" s="9">
        <f t="shared" ref="A108:C108" si="488">(AC107/1)+ SQRT(2*LN($X107)/U107)</f>
        <v>0.1098928071</v>
      </c>
      <c r="B108" s="9">
        <f t="shared" si="488"/>
        <v>0.1135458589</v>
      </c>
      <c r="C108" s="102">
        <f t="shared" si="488"/>
        <v>0.112323968</v>
      </c>
      <c r="D108" s="9" t="str">
        <f t="shared" si="20"/>
        <v>B</v>
      </c>
      <c r="E108" s="38">
        <v>96.0</v>
      </c>
      <c r="F108" s="39">
        <v>0.01540699729919115</v>
      </c>
      <c r="G108" s="40">
        <v>0.8118659273458014</v>
      </c>
      <c r="H108" s="41">
        <v>0.7172780764125252</v>
      </c>
      <c r="I108" s="42">
        <f t="shared" si="21"/>
        <v>0</v>
      </c>
      <c r="J108" s="43">
        <f t="shared" si="22"/>
        <v>30000</v>
      </c>
      <c r="K108" s="43">
        <f t="shared" si="23"/>
        <v>0</v>
      </c>
      <c r="L108" s="44">
        <f t="shared" si="6"/>
        <v>30000</v>
      </c>
      <c r="M108" s="42">
        <f t="shared" si="7"/>
        <v>0</v>
      </c>
      <c r="N108" s="43">
        <f t="shared" si="8"/>
        <v>3348</v>
      </c>
      <c r="O108" s="43">
        <f t="shared" si="9"/>
        <v>0</v>
      </c>
      <c r="P108" s="44">
        <f t="shared" si="10"/>
        <v>3348</v>
      </c>
      <c r="Q108" s="45" t="str">
        <f t="shared" ref="Q108:S108" si="489">IF(I108=0,"",M108/I108)</f>
        <v/>
      </c>
      <c r="R108" s="46">
        <f t="shared" si="489"/>
        <v>0.1116</v>
      </c>
      <c r="S108" s="46" t="str">
        <f t="shared" si="489"/>
        <v/>
      </c>
      <c r="T108" s="47">
        <f t="shared" si="12"/>
        <v>0.1116</v>
      </c>
      <c r="U108" s="42">
        <f t="shared" ref="U108:W108" si="490">SUM(I$13:I108)</f>
        <v>70000</v>
      </c>
      <c r="V108" s="43">
        <f t="shared" si="490"/>
        <v>2590000</v>
      </c>
      <c r="W108" s="43">
        <f t="shared" si="490"/>
        <v>220000</v>
      </c>
      <c r="X108" s="44">
        <f t="shared" si="14"/>
        <v>2880000</v>
      </c>
      <c r="Y108" s="42">
        <f t="shared" ref="Y108:AA108" si="491">SUM(M$13:M108)</f>
        <v>6250</v>
      </c>
      <c r="Z108" s="43">
        <f t="shared" si="491"/>
        <v>285302</v>
      </c>
      <c r="AA108" s="43">
        <f t="shared" si="491"/>
        <v>22154</v>
      </c>
      <c r="AB108" s="44">
        <f t="shared" si="16"/>
        <v>313706</v>
      </c>
      <c r="AC108" s="46">
        <f t="shared" ref="AC108:AE108" si="492">IF(U108=0,"",Y108/U108)</f>
        <v>0.08928571429</v>
      </c>
      <c r="AD108" s="46">
        <f t="shared" si="492"/>
        <v>0.1101552124</v>
      </c>
      <c r="AE108" s="46">
        <f t="shared" si="492"/>
        <v>0.1007</v>
      </c>
      <c r="AF108" s="47">
        <f t="shared" si="18"/>
        <v>0.1089256944</v>
      </c>
    </row>
    <row r="109" ht="14.25" customHeight="1">
      <c r="A109" s="9">
        <f t="shared" ref="A109:C109" si="493">(AC108/1)+ SQRT(2*LN($X108)/U108)</f>
        <v>0.1099000649</v>
      </c>
      <c r="B109" s="9">
        <f t="shared" si="493"/>
        <v>0.1135441907</v>
      </c>
      <c r="C109" s="102">
        <f t="shared" si="493"/>
        <v>0.112328062</v>
      </c>
      <c r="D109" s="9" t="str">
        <f t="shared" si="20"/>
        <v>B</v>
      </c>
      <c r="E109" s="38">
        <v>97.0</v>
      </c>
      <c r="F109" s="39">
        <v>0.44863320658864525</v>
      </c>
      <c r="G109" s="40">
        <v>0.7269412893488993</v>
      </c>
      <c r="H109" s="41">
        <v>0.8031274720846726</v>
      </c>
      <c r="I109" s="42">
        <f t="shared" si="21"/>
        <v>0</v>
      </c>
      <c r="J109" s="43">
        <f t="shared" si="22"/>
        <v>30000</v>
      </c>
      <c r="K109" s="43">
        <f t="shared" si="23"/>
        <v>0</v>
      </c>
      <c r="L109" s="44">
        <f t="shared" si="6"/>
        <v>30000</v>
      </c>
      <c r="M109" s="42">
        <f t="shared" si="7"/>
        <v>0</v>
      </c>
      <c r="N109" s="43">
        <f t="shared" si="8"/>
        <v>3333</v>
      </c>
      <c r="O109" s="43">
        <f t="shared" si="9"/>
        <v>0</v>
      </c>
      <c r="P109" s="44">
        <f t="shared" si="10"/>
        <v>3333</v>
      </c>
      <c r="Q109" s="45" t="str">
        <f t="shared" ref="Q109:S109" si="494">IF(I109=0,"",M109/I109)</f>
        <v/>
      </c>
      <c r="R109" s="46">
        <f t="shared" si="494"/>
        <v>0.1111</v>
      </c>
      <c r="S109" s="46" t="str">
        <f t="shared" si="494"/>
        <v/>
      </c>
      <c r="T109" s="47">
        <f t="shared" si="12"/>
        <v>0.1111</v>
      </c>
      <c r="U109" s="42">
        <f t="shared" ref="U109:W109" si="495">SUM(I$13:I109)</f>
        <v>70000</v>
      </c>
      <c r="V109" s="43">
        <f t="shared" si="495"/>
        <v>2620000</v>
      </c>
      <c r="W109" s="43">
        <f t="shared" si="495"/>
        <v>220000</v>
      </c>
      <c r="X109" s="44">
        <f t="shared" si="14"/>
        <v>2910000</v>
      </c>
      <c r="Y109" s="42">
        <f t="shared" ref="Y109:AA109" si="496">SUM(M$13:M109)</f>
        <v>6250</v>
      </c>
      <c r="Z109" s="43">
        <f t="shared" si="496"/>
        <v>288635</v>
      </c>
      <c r="AA109" s="43">
        <f t="shared" si="496"/>
        <v>22154</v>
      </c>
      <c r="AB109" s="44">
        <f t="shared" si="16"/>
        <v>317039</v>
      </c>
      <c r="AC109" s="46">
        <f t="shared" ref="AC109:AE109" si="497">IF(U109=0,"",Y109/U109)</f>
        <v>0.08928571429</v>
      </c>
      <c r="AD109" s="46">
        <f t="shared" si="497"/>
        <v>0.1101660305</v>
      </c>
      <c r="AE109" s="46">
        <f t="shared" si="497"/>
        <v>0.1007</v>
      </c>
      <c r="AF109" s="47">
        <f t="shared" si="18"/>
        <v>0.10894811</v>
      </c>
    </row>
    <row r="110" ht="14.25" customHeight="1">
      <c r="A110" s="9">
        <f t="shared" ref="A110:C110" si="498">(AC109/1)+ SQRT(2*LN($X109)/U109)</f>
        <v>0.1099072451</v>
      </c>
      <c r="B110" s="9">
        <f t="shared" si="498"/>
        <v>0.1135367241</v>
      </c>
      <c r="C110" s="102">
        <f t="shared" si="498"/>
        <v>0.1123321122</v>
      </c>
      <c r="D110" s="9" t="str">
        <f t="shared" si="20"/>
        <v>B</v>
      </c>
      <c r="E110" s="38">
        <v>98.0</v>
      </c>
      <c r="F110" s="39">
        <v>0.3639248785843745</v>
      </c>
      <c r="G110" s="40">
        <v>0.021605342652735837</v>
      </c>
      <c r="H110" s="41">
        <v>0.042592682877134025</v>
      </c>
      <c r="I110" s="42">
        <f t="shared" si="21"/>
        <v>0</v>
      </c>
      <c r="J110" s="43">
        <f t="shared" si="22"/>
        <v>30000</v>
      </c>
      <c r="K110" s="43">
        <f t="shared" si="23"/>
        <v>0</v>
      </c>
      <c r="L110" s="44">
        <f t="shared" si="6"/>
        <v>30000</v>
      </c>
      <c r="M110" s="42">
        <f t="shared" si="7"/>
        <v>0</v>
      </c>
      <c r="N110" s="43">
        <f t="shared" si="8"/>
        <v>3191</v>
      </c>
      <c r="O110" s="43">
        <f t="shared" si="9"/>
        <v>0</v>
      </c>
      <c r="P110" s="44">
        <f t="shared" si="10"/>
        <v>3191</v>
      </c>
      <c r="Q110" s="45" t="str">
        <f t="shared" ref="Q110:S110" si="499">IF(I110=0,"",M110/I110)</f>
        <v/>
      </c>
      <c r="R110" s="46">
        <f t="shared" si="499"/>
        <v>0.1063666667</v>
      </c>
      <c r="S110" s="46" t="str">
        <f t="shared" si="499"/>
        <v/>
      </c>
      <c r="T110" s="47">
        <f t="shared" si="12"/>
        <v>0.1063666667</v>
      </c>
      <c r="U110" s="42">
        <f t="shared" ref="U110:W110" si="500">SUM(I$13:I110)</f>
        <v>70000</v>
      </c>
      <c r="V110" s="43">
        <f t="shared" si="500"/>
        <v>2650000</v>
      </c>
      <c r="W110" s="43">
        <f t="shared" si="500"/>
        <v>220000</v>
      </c>
      <c r="X110" s="44">
        <f t="shared" si="14"/>
        <v>2940000</v>
      </c>
      <c r="Y110" s="42">
        <f t="shared" ref="Y110:AA110" si="501">SUM(M$13:M110)</f>
        <v>6250</v>
      </c>
      <c r="Z110" s="43">
        <f t="shared" si="501"/>
        <v>291826</v>
      </c>
      <c r="AA110" s="43">
        <f t="shared" si="501"/>
        <v>22154</v>
      </c>
      <c r="AB110" s="44">
        <f t="shared" si="16"/>
        <v>320230</v>
      </c>
      <c r="AC110" s="46">
        <f t="shared" ref="AC110:AE110" si="502">IF(U110=0,"",Y110/U110)</f>
        <v>0.08928571429</v>
      </c>
      <c r="AD110" s="46">
        <f t="shared" si="502"/>
        <v>0.1101230189</v>
      </c>
      <c r="AE110" s="46">
        <f t="shared" si="502"/>
        <v>0.1007</v>
      </c>
      <c r="AF110" s="47">
        <f t="shared" si="18"/>
        <v>0.1089217687</v>
      </c>
    </row>
    <row r="111" ht="14.25" customHeight="1">
      <c r="A111" s="9">
        <f t="shared" ref="A111:C111" si="503">(AC110/1)+ SQRT(2*LN($X110)/U110)</f>
        <v>0.1099143491</v>
      </c>
      <c r="B111" s="9">
        <f t="shared" si="503"/>
        <v>0.1134757334</v>
      </c>
      <c r="C111" s="102">
        <f t="shared" si="503"/>
        <v>0.1123361194</v>
      </c>
      <c r="D111" s="9" t="str">
        <f t="shared" si="20"/>
        <v>B</v>
      </c>
      <c r="E111" s="38">
        <v>99.0</v>
      </c>
      <c r="F111" s="39">
        <v>0.259076022288833</v>
      </c>
      <c r="G111" s="40">
        <v>0.8775147900035113</v>
      </c>
      <c r="H111" s="41">
        <v>0.6279368569442003</v>
      </c>
      <c r="I111" s="42">
        <f t="shared" si="21"/>
        <v>0</v>
      </c>
      <c r="J111" s="43">
        <f t="shared" si="22"/>
        <v>30000</v>
      </c>
      <c r="K111" s="43">
        <f t="shared" si="23"/>
        <v>0</v>
      </c>
      <c r="L111" s="44">
        <f t="shared" si="6"/>
        <v>30000</v>
      </c>
      <c r="M111" s="42">
        <f t="shared" si="7"/>
        <v>0</v>
      </c>
      <c r="N111" s="43">
        <f t="shared" si="8"/>
        <v>3363</v>
      </c>
      <c r="O111" s="43">
        <f t="shared" si="9"/>
        <v>0</v>
      </c>
      <c r="P111" s="44">
        <f t="shared" si="10"/>
        <v>3363</v>
      </c>
      <c r="Q111" s="45" t="str">
        <f t="shared" ref="Q111:S111" si="504">IF(I111=0,"",M111/I111)</f>
        <v/>
      </c>
      <c r="R111" s="46">
        <f t="shared" si="504"/>
        <v>0.1121</v>
      </c>
      <c r="S111" s="46" t="str">
        <f t="shared" si="504"/>
        <v/>
      </c>
      <c r="T111" s="47">
        <f t="shared" si="12"/>
        <v>0.1121</v>
      </c>
      <c r="U111" s="42">
        <f t="shared" ref="U111:W111" si="505">SUM(I$13:I111)</f>
        <v>70000</v>
      </c>
      <c r="V111" s="43">
        <f t="shared" si="505"/>
        <v>2680000</v>
      </c>
      <c r="W111" s="43">
        <f t="shared" si="505"/>
        <v>220000</v>
      </c>
      <c r="X111" s="44">
        <f t="shared" si="14"/>
        <v>2970000</v>
      </c>
      <c r="Y111" s="42">
        <f t="shared" ref="Y111:AA111" si="506">SUM(M$13:M111)</f>
        <v>6250</v>
      </c>
      <c r="Z111" s="43">
        <f t="shared" si="506"/>
        <v>295189</v>
      </c>
      <c r="AA111" s="43">
        <f t="shared" si="506"/>
        <v>22154</v>
      </c>
      <c r="AB111" s="44">
        <f t="shared" si="16"/>
        <v>323593</v>
      </c>
      <c r="AC111" s="46">
        <f t="shared" ref="AC111:AE111" si="507">IF(U111=0,"",Y111/U111)</f>
        <v>0.08928571429</v>
      </c>
      <c r="AD111" s="46">
        <f t="shared" si="507"/>
        <v>0.1101451493</v>
      </c>
      <c r="AE111" s="46">
        <f t="shared" si="507"/>
        <v>0.1007</v>
      </c>
      <c r="AF111" s="47">
        <f t="shared" si="18"/>
        <v>0.1089538721</v>
      </c>
    </row>
    <row r="112" ht="14.25" customHeight="1">
      <c r="A112" s="105">
        <f t="shared" ref="A112:C112" si="508">(AC111/1)+ SQRT(2*LN($X111)/U111)</f>
        <v>0.1099213786</v>
      </c>
      <c r="B112" s="105">
        <f t="shared" si="508"/>
        <v>0.1134801818</v>
      </c>
      <c r="C112" s="104">
        <f t="shared" si="508"/>
        <v>0.1123400845</v>
      </c>
      <c r="D112" s="105" t="str">
        <f t="shared" si="20"/>
        <v>B</v>
      </c>
      <c r="E112" s="48">
        <v>100.0</v>
      </c>
      <c r="F112" s="49">
        <v>0.7953174061759334</v>
      </c>
      <c r="G112" s="50">
        <v>0.5381926733624928</v>
      </c>
      <c r="H112" s="51">
        <v>0.45843732587333197</v>
      </c>
      <c r="I112" s="52">
        <f t="shared" si="21"/>
        <v>0</v>
      </c>
      <c r="J112" s="53">
        <f t="shared" si="22"/>
        <v>30000</v>
      </c>
      <c r="K112" s="53">
        <f t="shared" si="23"/>
        <v>0</v>
      </c>
      <c r="L112" s="54">
        <f t="shared" si="6"/>
        <v>30000</v>
      </c>
      <c r="M112" s="52">
        <f t="shared" si="7"/>
        <v>0</v>
      </c>
      <c r="N112" s="53">
        <f t="shared" si="8"/>
        <v>3305</v>
      </c>
      <c r="O112" s="53">
        <f t="shared" si="9"/>
        <v>0</v>
      </c>
      <c r="P112" s="54">
        <f t="shared" si="10"/>
        <v>3305</v>
      </c>
      <c r="Q112" s="55" t="str">
        <f t="shared" ref="Q112:S112" si="509">IF(I112=0,"",M112/I112)</f>
        <v/>
      </c>
      <c r="R112" s="56">
        <f t="shared" si="509"/>
        <v>0.1101666667</v>
      </c>
      <c r="S112" s="56" t="str">
        <f t="shared" si="509"/>
        <v/>
      </c>
      <c r="T112" s="57">
        <f t="shared" si="12"/>
        <v>0.1101666667</v>
      </c>
      <c r="U112" s="52">
        <f t="shared" ref="U112:W112" si="510">SUM(I$13:I112)</f>
        <v>70000</v>
      </c>
      <c r="V112" s="53">
        <f t="shared" si="510"/>
        <v>2710000</v>
      </c>
      <c r="W112" s="53">
        <f t="shared" si="510"/>
        <v>220000</v>
      </c>
      <c r="X112" s="54">
        <f t="shared" si="14"/>
        <v>3000000</v>
      </c>
      <c r="Y112" s="52">
        <f t="shared" ref="Y112:AA112" si="511">SUM(M$13:M112)</f>
        <v>6250</v>
      </c>
      <c r="Z112" s="53">
        <f t="shared" si="511"/>
        <v>298494</v>
      </c>
      <c r="AA112" s="53">
        <f t="shared" si="511"/>
        <v>22154</v>
      </c>
      <c r="AB112" s="54">
        <f t="shared" si="16"/>
        <v>326898</v>
      </c>
      <c r="AC112" s="56">
        <f t="shared" ref="AC112:AE112" si="512">IF(U112=0,"",Y112/U112)</f>
        <v>0.08928571429</v>
      </c>
      <c r="AD112" s="56">
        <f t="shared" si="512"/>
        <v>0.1101453875</v>
      </c>
      <c r="AE112" s="56">
        <f t="shared" si="512"/>
        <v>0.1007</v>
      </c>
      <c r="AF112" s="57">
        <f t="shared" si="18"/>
        <v>0.108966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1:C1"/>
    <mergeCell ref="E1:G1"/>
    <mergeCell ref="J1:K1"/>
    <mergeCell ref="A2:C4"/>
    <mergeCell ref="E2:F2"/>
    <mergeCell ref="E3:F3"/>
    <mergeCell ref="E4:E6"/>
    <mergeCell ref="Y11:AB11"/>
    <mergeCell ref="AC11:AF11"/>
    <mergeCell ref="I10:T10"/>
    <mergeCell ref="U10:AF10"/>
    <mergeCell ref="F11:H11"/>
    <mergeCell ref="I11:L11"/>
    <mergeCell ref="M11:P11"/>
    <mergeCell ref="Q11:T11"/>
    <mergeCell ref="U11:X11"/>
    <mergeCell ref="A12:C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9.71"/>
    <col customWidth="1" min="3" max="4" width="10.29"/>
    <col customWidth="1" min="5" max="5" width="8.71"/>
    <col customWidth="1" min="6" max="6" width="16.71"/>
    <col customWidth="1" min="7" max="7" width="15.43"/>
    <col customWidth="1" min="8" max="8" width="9.71"/>
    <col customWidth="1" min="9" max="16" width="8.71"/>
    <col customWidth="1" min="17" max="17" width="11.0"/>
    <col customWidth="1" min="18" max="20" width="9.71"/>
    <col customWidth="1" min="21" max="28" width="8.71"/>
  </cols>
  <sheetData>
    <row r="1" ht="14.25" customHeight="1">
      <c r="A1" s="1" t="s">
        <v>0</v>
      </c>
      <c r="B1" s="2"/>
      <c r="C1" s="3"/>
      <c r="F1" s="58" t="s">
        <v>1</v>
      </c>
      <c r="G1" s="59"/>
      <c r="J1" s="60" t="s">
        <v>20</v>
      </c>
    </row>
    <row r="2" ht="14.25" customHeight="1">
      <c r="A2" s="5" t="s">
        <v>2</v>
      </c>
      <c r="B2" s="3"/>
      <c r="C2" s="6">
        <v>30000.0</v>
      </c>
      <c r="F2" s="61" t="s">
        <v>3</v>
      </c>
      <c r="G2" s="62">
        <f>SUM(Q112:S112)</f>
        <v>3000000</v>
      </c>
      <c r="J2" s="63" t="s">
        <v>21</v>
      </c>
      <c r="K2" s="25"/>
      <c r="L2" s="25"/>
      <c r="M2" s="25"/>
      <c r="N2" s="25"/>
      <c r="O2" s="25"/>
      <c r="P2" s="25"/>
      <c r="Q2" s="25"/>
      <c r="R2" s="26"/>
    </row>
    <row r="3" ht="14.25" customHeight="1">
      <c r="A3" s="5" t="s">
        <v>4</v>
      </c>
      <c r="B3" s="3"/>
      <c r="C3" s="6">
        <v>3.0</v>
      </c>
      <c r="F3" s="61" t="s">
        <v>5</v>
      </c>
      <c r="G3" s="62">
        <f>SUM(U112:W112)</f>
        <v>423491</v>
      </c>
      <c r="J3" s="64"/>
      <c r="R3" s="65"/>
    </row>
    <row r="4" ht="14.25" customHeight="1">
      <c r="A4" s="10" t="s">
        <v>6</v>
      </c>
      <c r="B4" s="11" t="s">
        <v>7</v>
      </c>
      <c r="C4" s="12">
        <v>0.09</v>
      </c>
      <c r="F4" s="61" t="s">
        <v>8</v>
      </c>
      <c r="G4" s="66">
        <f>G3/G2</f>
        <v>0.1411636667</v>
      </c>
      <c r="J4" s="67"/>
      <c r="K4" s="68"/>
      <c r="L4" s="68"/>
      <c r="M4" s="68"/>
      <c r="N4" s="68"/>
      <c r="O4" s="68"/>
      <c r="P4" s="68"/>
      <c r="Q4" s="68"/>
      <c r="R4" s="69"/>
    </row>
    <row r="5" ht="14.25" customHeight="1">
      <c r="A5" s="14"/>
      <c r="B5" s="6" t="s">
        <v>9</v>
      </c>
      <c r="C5" s="70">
        <v>0.15</v>
      </c>
      <c r="F5" s="71"/>
      <c r="G5" s="72"/>
    </row>
    <row r="6" ht="14.25" customHeight="1">
      <c r="A6" s="16"/>
      <c r="B6" s="17" t="s">
        <v>10</v>
      </c>
      <c r="C6" s="18">
        <v>0.1</v>
      </c>
      <c r="I6" s="73"/>
      <c r="J6" s="73"/>
      <c r="K6" s="73"/>
      <c r="L6" s="73"/>
      <c r="M6" s="73"/>
      <c r="N6" s="73"/>
      <c r="O6" s="73"/>
      <c r="P6" s="73"/>
      <c r="Q6" s="73"/>
      <c r="R6" s="73"/>
    </row>
    <row r="7" ht="14.25" customHeight="1">
      <c r="A7" s="19" t="s">
        <v>11</v>
      </c>
      <c r="B7" s="20"/>
      <c r="C7" s="20"/>
      <c r="F7" s="74" t="s">
        <v>22</v>
      </c>
      <c r="G7" s="75" t="s">
        <v>9</v>
      </c>
    </row>
    <row r="8" ht="14.25" customHeight="1">
      <c r="A8" s="19" t="s">
        <v>12</v>
      </c>
      <c r="B8" s="20"/>
      <c r="C8" s="20"/>
    </row>
    <row r="9" ht="14.25" customHeight="1"/>
    <row r="10" ht="14.25" customHeight="1">
      <c r="A10" s="9"/>
      <c r="D10" s="9"/>
      <c r="E10" s="21" t="s">
        <v>13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21" t="s">
        <v>14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</row>
    <row r="11" ht="14.25" customHeight="1">
      <c r="A11" s="9"/>
      <c r="B11" s="24" t="s">
        <v>15</v>
      </c>
      <c r="C11" s="25"/>
      <c r="D11" s="26"/>
      <c r="E11" s="21" t="s">
        <v>16</v>
      </c>
      <c r="F11" s="22"/>
      <c r="G11" s="22"/>
      <c r="H11" s="23"/>
      <c r="I11" s="21" t="s">
        <v>5</v>
      </c>
      <c r="J11" s="22"/>
      <c r="K11" s="22"/>
      <c r="L11" s="22"/>
      <c r="M11" s="21" t="s">
        <v>17</v>
      </c>
      <c r="N11" s="22"/>
      <c r="O11" s="22"/>
      <c r="P11" s="23"/>
      <c r="Q11" s="21" t="s">
        <v>16</v>
      </c>
      <c r="R11" s="22"/>
      <c r="S11" s="22"/>
      <c r="T11" s="23"/>
      <c r="U11" s="21" t="s">
        <v>5</v>
      </c>
      <c r="V11" s="22"/>
      <c r="W11" s="22"/>
      <c r="X11" s="22"/>
      <c r="Y11" s="21" t="s">
        <v>17</v>
      </c>
      <c r="Z11" s="22"/>
      <c r="AA11" s="22"/>
      <c r="AB11" s="23"/>
    </row>
    <row r="12" ht="14.25" customHeight="1">
      <c r="A12" s="21" t="s">
        <v>18</v>
      </c>
      <c r="B12" s="21" t="s">
        <v>7</v>
      </c>
      <c r="C12" s="27" t="s">
        <v>9</v>
      </c>
      <c r="D12" s="28" t="s">
        <v>10</v>
      </c>
      <c r="E12" s="21" t="s">
        <v>7</v>
      </c>
      <c r="F12" s="27" t="s">
        <v>9</v>
      </c>
      <c r="G12" s="27" t="s">
        <v>10</v>
      </c>
      <c r="H12" s="28" t="s">
        <v>19</v>
      </c>
      <c r="I12" s="21" t="s">
        <v>7</v>
      </c>
      <c r="J12" s="27" t="s">
        <v>9</v>
      </c>
      <c r="K12" s="27" t="s">
        <v>10</v>
      </c>
      <c r="L12" s="28" t="s">
        <v>19</v>
      </c>
      <c r="M12" s="21" t="s">
        <v>7</v>
      </c>
      <c r="N12" s="27" t="s">
        <v>9</v>
      </c>
      <c r="O12" s="27" t="s">
        <v>10</v>
      </c>
      <c r="P12" s="28" t="s">
        <v>19</v>
      </c>
      <c r="Q12" s="21" t="s">
        <v>7</v>
      </c>
      <c r="R12" s="27" t="s">
        <v>9</v>
      </c>
      <c r="S12" s="27" t="s">
        <v>10</v>
      </c>
      <c r="T12" s="28" t="s">
        <v>19</v>
      </c>
      <c r="U12" s="21" t="s">
        <v>7</v>
      </c>
      <c r="V12" s="27" t="s">
        <v>9</v>
      </c>
      <c r="W12" s="27" t="s">
        <v>10</v>
      </c>
      <c r="X12" s="28" t="s">
        <v>19</v>
      </c>
      <c r="Y12" s="27" t="s">
        <v>7</v>
      </c>
      <c r="Z12" s="27" t="s">
        <v>9</v>
      </c>
      <c r="AA12" s="27" t="s">
        <v>10</v>
      </c>
      <c r="AB12" s="28" t="s">
        <v>19</v>
      </c>
    </row>
    <row r="13" ht="14.25" customHeight="1">
      <c r="A13" s="24">
        <v>1.0</v>
      </c>
      <c r="B13" s="29">
        <v>0.7019803129346603</v>
      </c>
      <c r="C13" s="30">
        <v>0.7570540171529068</v>
      </c>
      <c r="D13" s="31">
        <v>0.5817869358502132</v>
      </c>
      <c r="E13" s="32">
        <f>$C$2/$C$3</f>
        <v>10000</v>
      </c>
      <c r="F13" s="33">
        <v>10000.0</v>
      </c>
      <c r="G13" s="33">
        <v>10000.0</v>
      </c>
      <c r="H13" s="34">
        <f t="shared" ref="H13:H112" si="5">SUM(E13:G13)</f>
        <v>30000</v>
      </c>
      <c r="I13" s="32">
        <f t="shared" ref="I13:I112" si="6">IFERROR(_xlfn.BINOM.INV(E13,$C$4,B13),0)</f>
        <v>915</v>
      </c>
      <c r="J13" s="33">
        <f t="shared" ref="J13:J112" si="7">IFERROR(_xlfn.BINOM.INV(F13,$C$5,C13),0)</f>
        <v>1525</v>
      </c>
      <c r="K13" s="33">
        <f t="shared" ref="K13:K112" si="8">IFERROR(_xlfn.BINOM.INV(G13,$C$6,D13),0)</f>
        <v>1006</v>
      </c>
      <c r="L13" s="34">
        <f t="shared" ref="L13:L112" si="9">SUM(I13:K13)</f>
        <v>3446</v>
      </c>
      <c r="M13" s="35">
        <f t="shared" ref="M13:O13" si="1">IF(E13=0,"",I13/E13)</f>
        <v>0.0915</v>
      </c>
      <c r="N13" s="36">
        <f t="shared" si="1"/>
        <v>0.1525</v>
      </c>
      <c r="O13" s="36">
        <f t="shared" si="1"/>
        <v>0.1006</v>
      </c>
      <c r="P13" s="37">
        <f t="shared" ref="P13:P112" si="11">L13/H13</f>
        <v>0.1148666667</v>
      </c>
      <c r="Q13" s="32">
        <f t="shared" ref="Q13:S13" si="2">SUM(E$13:E13)</f>
        <v>10000</v>
      </c>
      <c r="R13" s="33">
        <f t="shared" si="2"/>
        <v>10000</v>
      </c>
      <c r="S13" s="33">
        <f t="shared" si="2"/>
        <v>10000</v>
      </c>
      <c r="T13" s="34">
        <f t="shared" ref="T13:T112" si="13">SUM(Q13:S13)</f>
        <v>30000</v>
      </c>
      <c r="U13" s="32">
        <f t="shared" ref="U13:W13" si="3">SUM(I$13:I13)</f>
        <v>915</v>
      </c>
      <c r="V13" s="33">
        <f t="shared" si="3"/>
        <v>1525</v>
      </c>
      <c r="W13" s="33">
        <f t="shared" si="3"/>
        <v>1006</v>
      </c>
      <c r="X13" s="34">
        <f t="shared" ref="X13:X112" si="15">SUM(U13:W13)</f>
        <v>3446</v>
      </c>
      <c r="Y13" s="36">
        <f t="shared" ref="Y13:AA13" si="4">IF(Q13=0,"",U13/Q13)</f>
        <v>0.0915</v>
      </c>
      <c r="Z13" s="36">
        <f t="shared" si="4"/>
        <v>0.1525</v>
      </c>
      <c r="AA13" s="36">
        <f t="shared" si="4"/>
        <v>0.1006</v>
      </c>
      <c r="AB13" s="37">
        <f t="shared" ref="AB13:AB112" si="17">X13/T13</f>
        <v>0.1148666667</v>
      </c>
    </row>
    <row r="14" ht="14.25" customHeight="1">
      <c r="A14" s="38">
        <v>2.0</v>
      </c>
      <c r="B14" s="39">
        <v>0.24700336545827017</v>
      </c>
      <c r="C14" s="40">
        <v>0.9130203135069771</v>
      </c>
      <c r="D14" s="41">
        <v>0.6162584125029098</v>
      </c>
      <c r="E14" s="42">
        <v>10000.0</v>
      </c>
      <c r="F14" s="43">
        <v>10000.0</v>
      </c>
      <c r="G14" s="43">
        <v>10000.0</v>
      </c>
      <c r="H14" s="44">
        <f t="shared" si="5"/>
        <v>30000</v>
      </c>
      <c r="I14" s="42">
        <f t="shared" si="6"/>
        <v>880</v>
      </c>
      <c r="J14" s="43">
        <f t="shared" si="7"/>
        <v>1549</v>
      </c>
      <c r="K14" s="43">
        <f t="shared" si="8"/>
        <v>1009</v>
      </c>
      <c r="L14" s="44">
        <f t="shared" si="9"/>
        <v>3438</v>
      </c>
      <c r="M14" s="45">
        <f t="shared" ref="M14:O14" si="10">IF(E14=0,"",I14/E14)</f>
        <v>0.088</v>
      </c>
      <c r="N14" s="46">
        <f t="shared" si="10"/>
        <v>0.1549</v>
      </c>
      <c r="O14" s="46">
        <f t="shared" si="10"/>
        <v>0.1009</v>
      </c>
      <c r="P14" s="47">
        <f t="shared" si="11"/>
        <v>0.1146</v>
      </c>
      <c r="Q14" s="42">
        <f t="shared" ref="Q14:S14" si="12">SUM(E$13:E14)</f>
        <v>20000</v>
      </c>
      <c r="R14" s="43">
        <f t="shared" si="12"/>
        <v>20000</v>
      </c>
      <c r="S14" s="43">
        <f t="shared" si="12"/>
        <v>20000</v>
      </c>
      <c r="T14" s="44">
        <f t="shared" si="13"/>
        <v>60000</v>
      </c>
      <c r="U14" s="42">
        <f t="shared" ref="U14:W14" si="14">SUM(I$13:I14)</f>
        <v>1795</v>
      </c>
      <c r="V14" s="43">
        <f t="shared" si="14"/>
        <v>3074</v>
      </c>
      <c r="W14" s="43">
        <f t="shared" si="14"/>
        <v>2015</v>
      </c>
      <c r="X14" s="44">
        <f t="shared" si="15"/>
        <v>6884</v>
      </c>
      <c r="Y14" s="46">
        <f t="shared" ref="Y14:AA14" si="16">IF(Q14=0,"",U14/Q14)</f>
        <v>0.08975</v>
      </c>
      <c r="Z14" s="46">
        <f t="shared" si="16"/>
        <v>0.1537</v>
      </c>
      <c r="AA14" s="46">
        <f t="shared" si="16"/>
        <v>0.10075</v>
      </c>
      <c r="AB14" s="47">
        <f t="shared" si="17"/>
        <v>0.1147333333</v>
      </c>
    </row>
    <row r="15" ht="14.25" customHeight="1">
      <c r="A15" s="38">
        <v>3.0</v>
      </c>
      <c r="B15" s="39">
        <v>0.7740378682709331</v>
      </c>
      <c r="C15" s="40">
        <v>0.8839582938075233</v>
      </c>
      <c r="D15" s="41">
        <v>0.9991347005274185</v>
      </c>
      <c r="E15" s="42">
        <v>10000.0</v>
      </c>
      <c r="F15" s="43">
        <v>10000.0</v>
      </c>
      <c r="G15" s="43">
        <v>10000.0</v>
      </c>
      <c r="H15" s="44">
        <f t="shared" si="5"/>
        <v>30000</v>
      </c>
      <c r="I15" s="42">
        <f t="shared" si="6"/>
        <v>921</v>
      </c>
      <c r="J15" s="43">
        <f t="shared" si="7"/>
        <v>1543</v>
      </c>
      <c r="K15" s="43">
        <f t="shared" si="8"/>
        <v>1095</v>
      </c>
      <c r="L15" s="44">
        <f t="shared" si="9"/>
        <v>3559</v>
      </c>
      <c r="M15" s="45">
        <f t="shared" ref="M15:O15" si="18">IF(E15=0,"",I15/E15)</f>
        <v>0.0921</v>
      </c>
      <c r="N15" s="46">
        <f t="shared" si="18"/>
        <v>0.1543</v>
      </c>
      <c r="O15" s="46">
        <f t="shared" si="18"/>
        <v>0.1095</v>
      </c>
      <c r="P15" s="47">
        <f t="shared" si="11"/>
        <v>0.1186333333</v>
      </c>
      <c r="Q15" s="42">
        <f t="shared" ref="Q15:S15" si="19">SUM(E$13:E15)</f>
        <v>30000</v>
      </c>
      <c r="R15" s="43">
        <f t="shared" si="19"/>
        <v>30000</v>
      </c>
      <c r="S15" s="43">
        <f t="shared" si="19"/>
        <v>30000</v>
      </c>
      <c r="T15" s="44">
        <f t="shared" si="13"/>
        <v>90000</v>
      </c>
      <c r="U15" s="42">
        <f t="shared" ref="U15:W15" si="20">SUM(I$13:I15)</f>
        <v>2716</v>
      </c>
      <c r="V15" s="43">
        <f t="shared" si="20"/>
        <v>4617</v>
      </c>
      <c r="W15" s="43">
        <f t="shared" si="20"/>
        <v>3110</v>
      </c>
      <c r="X15" s="44">
        <f t="shared" si="15"/>
        <v>10443</v>
      </c>
      <c r="Y15" s="46">
        <f t="shared" ref="Y15:AA15" si="21">IF(Q15=0,"",U15/Q15)</f>
        <v>0.09053333333</v>
      </c>
      <c r="Z15" s="46">
        <f t="shared" si="21"/>
        <v>0.1539</v>
      </c>
      <c r="AA15" s="46">
        <f t="shared" si="21"/>
        <v>0.1036666667</v>
      </c>
      <c r="AB15" s="47">
        <f t="shared" si="17"/>
        <v>0.1160333333</v>
      </c>
    </row>
    <row r="16" ht="14.25" customHeight="1">
      <c r="A16" s="38">
        <v>4.0</v>
      </c>
      <c r="B16" s="39">
        <v>0.448376279390037</v>
      </c>
      <c r="C16" s="40">
        <v>0.7657470200198502</v>
      </c>
      <c r="D16" s="41">
        <v>0.9254788520271323</v>
      </c>
      <c r="E16" s="42">
        <v>10000.0</v>
      </c>
      <c r="F16" s="43">
        <v>10000.0</v>
      </c>
      <c r="G16" s="43">
        <v>10000.0</v>
      </c>
      <c r="H16" s="44">
        <f t="shared" si="5"/>
        <v>30000</v>
      </c>
      <c r="I16" s="42">
        <f t="shared" si="6"/>
        <v>896</v>
      </c>
      <c r="J16" s="43">
        <f t="shared" si="7"/>
        <v>1526</v>
      </c>
      <c r="K16" s="43">
        <f t="shared" si="8"/>
        <v>1043</v>
      </c>
      <c r="L16" s="44">
        <f t="shared" si="9"/>
        <v>3465</v>
      </c>
      <c r="M16" s="45">
        <f t="shared" ref="M16:O16" si="22">IF(E16=0,"",I16/E16)</f>
        <v>0.0896</v>
      </c>
      <c r="N16" s="46">
        <f t="shared" si="22"/>
        <v>0.1526</v>
      </c>
      <c r="O16" s="46">
        <f t="shared" si="22"/>
        <v>0.1043</v>
      </c>
      <c r="P16" s="47">
        <f t="shared" si="11"/>
        <v>0.1155</v>
      </c>
      <c r="Q16" s="42">
        <f t="shared" ref="Q16:S16" si="23">SUM(E$13:E16)</f>
        <v>40000</v>
      </c>
      <c r="R16" s="43">
        <f t="shared" si="23"/>
        <v>40000</v>
      </c>
      <c r="S16" s="43">
        <f t="shared" si="23"/>
        <v>40000</v>
      </c>
      <c r="T16" s="44">
        <f t="shared" si="13"/>
        <v>120000</v>
      </c>
      <c r="U16" s="42">
        <f t="shared" ref="U16:W16" si="24">SUM(I$13:I16)</f>
        <v>3612</v>
      </c>
      <c r="V16" s="43">
        <f t="shared" si="24"/>
        <v>6143</v>
      </c>
      <c r="W16" s="43">
        <f t="shared" si="24"/>
        <v>4153</v>
      </c>
      <c r="X16" s="44">
        <f t="shared" si="15"/>
        <v>13908</v>
      </c>
      <c r="Y16" s="46">
        <f t="shared" ref="Y16:AA16" si="25">IF(Q16=0,"",U16/Q16)</f>
        <v>0.0903</v>
      </c>
      <c r="Z16" s="46">
        <f t="shared" si="25"/>
        <v>0.153575</v>
      </c>
      <c r="AA16" s="46">
        <f t="shared" si="25"/>
        <v>0.103825</v>
      </c>
      <c r="AB16" s="47">
        <f t="shared" si="17"/>
        <v>0.1159</v>
      </c>
    </row>
    <row r="17" ht="14.25" customHeight="1">
      <c r="A17" s="38">
        <v>5.0</v>
      </c>
      <c r="B17" s="39">
        <v>0.40610408831632827</v>
      </c>
      <c r="C17" s="40">
        <v>0.6006186994336741</v>
      </c>
      <c r="D17" s="41">
        <v>0.9193537546524633</v>
      </c>
      <c r="E17" s="42">
        <v>10000.0</v>
      </c>
      <c r="F17" s="43">
        <v>10000.0</v>
      </c>
      <c r="G17" s="43">
        <v>10000.0</v>
      </c>
      <c r="H17" s="44">
        <f t="shared" si="5"/>
        <v>30000</v>
      </c>
      <c r="I17" s="42">
        <f t="shared" si="6"/>
        <v>893</v>
      </c>
      <c r="J17" s="43">
        <f t="shared" si="7"/>
        <v>1509</v>
      </c>
      <c r="K17" s="43">
        <f t="shared" si="8"/>
        <v>1042</v>
      </c>
      <c r="L17" s="44">
        <f t="shared" si="9"/>
        <v>3444</v>
      </c>
      <c r="M17" s="45">
        <f t="shared" ref="M17:O17" si="26">IF(E17=0,"",I17/E17)</f>
        <v>0.0893</v>
      </c>
      <c r="N17" s="46">
        <f t="shared" si="26"/>
        <v>0.1509</v>
      </c>
      <c r="O17" s="46">
        <f t="shared" si="26"/>
        <v>0.1042</v>
      </c>
      <c r="P17" s="47">
        <f t="shared" si="11"/>
        <v>0.1148</v>
      </c>
      <c r="Q17" s="42">
        <f t="shared" ref="Q17:S17" si="27">SUM(E$13:E17)</f>
        <v>50000</v>
      </c>
      <c r="R17" s="43">
        <f t="shared" si="27"/>
        <v>50000</v>
      </c>
      <c r="S17" s="43">
        <f t="shared" si="27"/>
        <v>50000</v>
      </c>
      <c r="T17" s="44">
        <f t="shared" si="13"/>
        <v>150000</v>
      </c>
      <c r="U17" s="42">
        <f t="shared" ref="U17:W17" si="28">SUM(I$13:I17)</f>
        <v>4505</v>
      </c>
      <c r="V17" s="43">
        <f t="shared" si="28"/>
        <v>7652</v>
      </c>
      <c r="W17" s="43">
        <f t="shared" si="28"/>
        <v>5195</v>
      </c>
      <c r="X17" s="44">
        <f t="shared" si="15"/>
        <v>17352</v>
      </c>
      <c r="Y17" s="46">
        <f t="shared" ref="Y17:AA17" si="29">IF(Q17=0,"",U17/Q17)</f>
        <v>0.0901</v>
      </c>
      <c r="Z17" s="46">
        <f t="shared" si="29"/>
        <v>0.15304</v>
      </c>
      <c r="AA17" s="46">
        <f t="shared" si="29"/>
        <v>0.1039</v>
      </c>
      <c r="AB17" s="47">
        <f t="shared" si="17"/>
        <v>0.11568</v>
      </c>
    </row>
    <row r="18" ht="14.25" customHeight="1">
      <c r="A18" s="38">
        <v>6.0</v>
      </c>
      <c r="B18" s="39">
        <v>0.765112724032437</v>
      </c>
      <c r="C18" s="40">
        <v>0.04627406316674021</v>
      </c>
      <c r="D18" s="41">
        <v>0.44652866677791125</v>
      </c>
      <c r="E18" s="42">
        <v>10000.0</v>
      </c>
      <c r="F18" s="43">
        <v>10000.0</v>
      </c>
      <c r="G18" s="43">
        <v>10000.0</v>
      </c>
      <c r="H18" s="44">
        <f t="shared" si="5"/>
        <v>30000</v>
      </c>
      <c r="I18" s="42">
        <f t="shared" si="6"/>
        <v>921</v>
      </c>
      <c r="J18" s="43">
        <f t="shared" si="7"/>
        <v>1440</v>
      </c>
      <c r="K18" s="43">
        <f t="shared" si="8"/>
        <v>996</v>
      </c>
      <c r="L18" s="44">
        <f t="shared" si="9"/>
        <v>3357</v>
      </c>
      <c r="M18" s="45">
        <f t="shared" ref="M18:O18" si="30">IF(E18=0,"",I18/E18)</f>
        <v>0.0921</v>
      </c>
      <c r="N18" s="46">
        <f t="shared" si="30"/>
        <v>0.144</v>
      </c>
      <c r="O18" s="46">
        <f t="shared" si="30"/>
        <v>0.0996</v>
      </c>
      <c r="P18" s="47">
        <f t="shared" si="11"/>
        <v>0.1119</v>
      </c>
      <c r="Q18" s="42">
        <f t="shared" ref="Q18:S18" si="31">SUM(E$13:E18)</f>
        <v>60000</v>
      </c>
      <c r="R18" s="43">
        <f t="shared" si="31"/>
        <v>60000</v>
      </c>
      <c r="S18" s="43">
        <f t="shared" si="31"/>
        <v>60000</v>
      </c>
      <c r="T18" s="44">
        <f t="shared" si="13"/>
        <v>180000</v>
      </c>
      <c r="U18" s="42">
        <f t="shared" ref="U18:W18" si="32">SUM(I$13:I18)</f>
        <v>5426</v>
      </c>
      <c r="V18" s="43">
        <f t="shared" si="32"/>
        <v>9092</v>
      </c>
      <c r="W18" s="43">
        <f t="shared" si="32"/>
        <v>6191</v>
      </c>
      <c r="X18" s="44">
        <f t="shared" si="15"/>
        <v>20709</v>
      </c>
      <c r="Y18" s="46">
        <f t="shared" ref="Y18:AA18" si="33">IF(Q18=0,"",U18/Q18)</f>
        <v>0.09043333333</v>
      </c>
      <c r="Z18" s="46">
        <f t="shared" si="33"/>
        <v>0.1515333333</v>
      </c>
      <c r="AA18" s="46">
        <f t="shared" si="33"/>
        <v>0.1031833333</v>
      </c>
      <c r="AB18" s="47">
        <f t="shared" si="17"/>
        <v>0.11505</v>
      </c>
    </row>
    <row r="19" ht="14.25" customHeight="1">
      <c r="A19" s="38">
        <v>7.0</v>
      </c>
      <c r="B19" s="39">
        <v>0.13110042869977856</v>
      </c>
      <c r="C19" s="40">
        <v>0.05393297911655692</v>
      </c>
      <c r="D19" s="41">
        <v>0.4207022188320675</v>
      </c>
      <c r="E19" s="42">
        <v>10000.0</v>
      </c>
      <c r="F19" s="43">
        <v>10000.0</v>
      </c>
      <c r="G19" s="43">
        <v>10000.0</v>
      </c>
      <c r="H19" s="44">
        <f t="shared" si="5"/>
        <v>30000</v>
      </c>
      <c r="I19" s="42">
        <f t="shared" si="6"/>
        <v>868</v>
      </c>
      <c r="J19" s="43">
        <f t="shared" si="7"/>
        <v>1443</v>
      </c>
      <c r="K19" s="43">
        <f t="shared" si="8"/>
        <v>994</v>
      </c>
      <c r="L19" s="44">
        <f t="shared" si="9"/>
        <v>3305</v>
      </c>
      <c r="M19" s="45">
        <f t="shared" ref="M19:O19" si="34">IF(E19=0,"",I19/E19)</f>
        <v>0.0868</v>
      </c>
      <c r="N19" s="46">
        <f t="shared" si="34"/>
        <v>0.1443</v>
      </c>
      <c r="O19" s="46">
        <f t="shared" si="34"/>
        <v>0.0994</v>
      </c>
      <c r="P19" s="47">
        <f t="shared" si="11"/>
        <v>0.1101666667</v>
      </c>
      <c r="Q19" s="42">
        <f t="shared" ref="Q19:S19" si="35">SUM(E$13:E19)</f>
        <v>70000</v>
      </c>
      <c r="R19" s="43">
        <f t="shared" si="35"/>
        <v>70000</v>
      </c>
      <c r="S19" s="43">
        <f t="shared" si="35"/>
        <v>70000</v>
      </c>
      <c r="T19" s="44">
        <f t="shared" si="13"/>
        <v>210000</v>
      </c>
      <c r="U19" s="42">
        <f t="shared" ref="U19:W19" si="36">SUM(I$13:I19)</f>
        <v>6294</v>
      </c>
      <c r="V19" s="43">
        <f t="shared" si="36"/>
        <v>10535</v>
      </c>
      <c r="W19" s="43">
        <f t="shared" si="36"/>
        <v>7185</v>
      </c>
      <c r="X19" s="44">
        <f t="shared" si="15"/>
        <v>24014</v>
      </c>
      <c r="Y19" s="46">
        <f t="shared" ref="Y19:AA19" si="37">IF(Q19=0,"",U19/Q19)</f>
        <v>0.08991428571</v>
      </c>
      <c r="Z19" s="46">
        <f t="shared" si="37"/>
        <v>0.1505</v>
      </c>
      <c r="AA19" s="46">
        <f t="shared" si="37"/>
        <v>0.1026428571</v>
      </c>
      <c r="AB19" s="47">
        <f t="shared" si="17"/>
        <v>0.114352381</v>
      </c>
    </row>
    <row r="20" ht="14.25" customHeight="1">
      <c r="A20" s="38">
        <v>8.0</v>
      </c>
      <c r="B20" s="39">
        <v>0.7426109449814852</v>
      </c>
      <c r="C20" s="40">
        <v>0.8146957155610791</v>
      </c>
      <c r="D20" s="41">
        <v>0.8248298515548289</v>
      </c>
      <c r="E20" s="42">
        <v>10000.0</v>
      </c>
      <c r="F20" s="43">
        <v>10000.0</v>
      </c>
      <c r="G20" s="43">
        <v>10000.0</v>
      </c>
      <c r="H20" s="44">
        <f t="shared" si="5"/>
        <v>30000</v>
      </c>
      <c r="I20" s="42">
        <f t="shared" si="6"/>
        <v>919</v>
      </c>
      <c r="J20" s="43">
        <f t="shared" si="7"/>
        <v>1532</v>
      </c>
      <c r="K20" s="43">
        <f t="shared" si="8"/>
        <v>1028</v>
      </c>
      <c r="L20" s="44">
        <f t="shared" si="9"/>
        <v>3479</v>
      </c>
      <c r="M20" s="45">
        <f t="shared" ref="M20:O20" si="38">IF(E20=0,"",I20/E20)</f>
        <v>0.0919</v>
      </c>
      <c r="N20" s="46">
        <f t="shared" si="38"/>
        <v>0.1532</v>
      </c>
      <c r="O20" s="46">
        <f t="shared" si="38"/>
        <v>0.1028</v>
      </c>
      <c r="P20" s="47">
        <f t="shared" si="11"/>
        <v>0.1159666667</v>
      </c>
      <c r="Q20" s="42">
        <f t="shared" ref="Q20:S20" si="39">SUM(E$13:E20)</f>
        <v>80000</v>
      </c>
      <c r="R20" s="43">
        <f t="shared" si="39"/>
        <v>80000</v>
      </c>
      <c r="S20" s="43">
        <f t="shared" si="39"/>
        <v>80000</v>
      </c>
      <c r="T20" s="44">
        <f t="shared" si="13"/>
        <v>240000</v>
      </c>
      <c r="U20" s="42">
        <f t="shared" ref="U20:W20" si="40">SUM(I$13:I20)</f>
        <v>7213</v>
      </c>
      <c r="V20" s="43">
        <f t="shared" si="40"/>
        <v>12067</v>
      </c>
      <c r="W20" s="43">
        <f t="shared" si="40"/>
        <v>8213</v>
      </c>
      <c r="X20" s="44">
        <f t="shared" si="15"/>
        <v>27493</v>
      </c>
      <c r="Y20" s="46">
        <f t="shared" ref="Y20:AA20" si="41">IF(Q20=0,"",U20/Q20)</f>
        <v>0.0901625</v>
      </c>
      <c r="Z20" s="46">
        <f t="shared" si="41"/>
        <v>0.1508375</v>
      </c>
      <c r="AA20" s="46">
        <f t="shared" si="41"/>
        <v>0.1026625</v>
      </c>
      <c r="AB20" s="47">
        <f t="shared" si="17"/>
        <v>0.1145541667</v>
      </c>
    </row>
    <row r="21" ht="14.25" customHeight="1">
      <c r="A21" s="38">
        <v>9.0</v>
      </c>
      <c r="B21" s="39">
        <v>0.1319450765986958</v>
      </c>
      <c r="C21" s="40">
        <v>0.667110626944466</v>
      </c>
      <c r="D21" s="41">
        <v>0.7948361344197441</v>
      </c>
      <c r="E21" s="42">
        <v>10000.0</v>
      </c>
      <c r="F21" s="43">
        <v>10000.0</v>
      </c>
      <c r="G21" s="43">
        <v>10000.0</v>
      </c>
      <c r="H21" s="44">
        <f t="shared" si="5"/>
        <v>30000</v>
      </c>
      <c r="I21" s="42">
        <f t="shared" si="6"/>
        <v>868</v>
      </c>
      <c r="J21" s="43">
        <f t="shared" si="7"/>
        <v>1515</v>
      </c>
      <c r="K21" s="43">
        <f t="shared" si="8"/>
        <v>1025</v>
      </c>
      <c r="L21" s="44">
        <f t="shared" si="9"/>
        <v>3408</v>
      </c>
      <c r="M21" s="45">
        <f t="shared" ref="M21:O21" si="42">IF(E21=0,"",I21/E21)</f>
        <v>0.0868</v>
      </c>
      <c r="N21" s="46">
        <f t="shared" si="42"/>
        <v>0.1515</v>
      </c>
      <c r="O21" s="46">
        <f t="shared" si="42"/>
        <v>0.1025</v>
      </c>
      <c r="P21" s="47">
        <f t="shared" si="11"/>
        <v>0.1136</v>
      </c>
      <c r="Q21" s="42">
        <f t="shared" ref="Q21:S21" si="43">SUM(E$13:E21)</f>
        <v>90000</v>
      </c>
      <c r="R21" s="43">
        <f t="shared" si="43"/>
        <v>90000</v>
      </c>
      <c r="S21" s="43">
        <f t="shared" si="43"/>
        <v>90000</v>
      </c>
      <c r="T21" s="44">
        <f t="shared" si="13"/>
        <v>270000</v>
      </c>
      <c r="U21" s="42">
        <f t="shared" ref="U21:W21" si="44">SUM(I$13:I21)</f>
        <v>8081</v>
      </c>
      <c r="V21" s="43">
        <f t="shared" si="44"/>
        <v>13582</v>
      </c>
      <c r="W21" s="43">
        <f t="shared" si="44"/>
        <v>9238</v>
      </c>
      <c r="X21" s="44">
        <f t="shared" si="15"/>
        <v>30901</v>
      </c>
      <c r="Y21" s="46">
        <f t="shared" ref="Y21:AA21" si="45">IF(Q21=0,"",U21/Q21)</f>
        <v>0.08978888889</v>
      </c>
      <c r="Z21" s="46">
        <f t="shared" si="45"/>
        <v>0.1509111111</v>
      </c>
      <c r="AA21" s="46">
        <f t="shared" si="45"/>
        <v>0.1026444444</v>
      </c>
      <c r="AB21" s="47">
        <f t="shared" si="17"/>
        <v>0.1144481481</v>
      </c>
    </row>
    <row r="22" ht="14.25" customHeight="1">
      <c r="A22" s="38">
        <v>10.0</v>
      </c>
      <c r="B22" s="39">
        <v>0.22385482421003322</v>
      </c>
      <c r="C22" s="40">
        <v>0.7073743662553169</v>
      </c>
      <c r="D22" s="41">
        <v>0.2369390275151747</v>
      </c>
      <c r="E22" s="42">
        <v>10000.0</v>
      </c>
      <c r="F22" s="43">
        <v>10000.0</v>
      </c>
      <c r="G22" s="43">
        <v>10000.0</v>
      </c>
      <c r="H22" s="44">
        <f t="shared" si="5"/>
        <v>30000</v>
      </c>
      <c r="I22" s="42">
        <f t="shared" si="6"/>
        <v>878</v>
      </c>
      <c r="J22" s="43">
        <f t="shared" si="7"/>
        <v>1519</v>
      </c>
      <c r="K22" s="43">
        <f t="shared" si="8"/>
        <v>978</v>
      </c>
      <c r="L22" s="44">
        <f t="shared" si="9"/>
        <v>3375</v>
      </c>
      <c r="M22" s="45">
        <f t="shared" ref="M22:O22" si="46">IF(E22=0,"",I22/E22)</f>
        <v>0.0878</v>
      </c>
      <c r="N22" s="46">
        <f t="shared" si="46"/>
        <v>0.1519</v>
      </c>
      <c r="O22" s="46">
        <f t="shared" si="46"/>
        <v>0.0978</v>
      </c>
      <c r="P22" s="47">
        <f t="shared" si="11"/>
        <v>0.1125</v>
      </c>
      <c r="Q22" s="42">
        <f t="shared" ref="Q22:S22" si="47">SUM(E$13:E22)</f>
        <v>100000</v>
      </c>
      <c r="R22" s="43">
        <f t="shared" si="47"/>
        <v>100000</v>
      </c>
      <c r="S22" s="43">
        <f t="shared" si="47"/>
        <v>100000</v>
      </c>
      <c r="T22" s="44">
        <f t="shared" si="13"/>
        <v>300000</v>
      </c>
      <c r="U22" s="42">
        <f t="shared" ref="U22:W22" si="48">SUM(I$13:I22)</f>
        <v>8959</v>
      </c>
      <c r="V22" s="43">
        <f t="shared" si="48"/>
        <v>15101</v>
      </c>
      <c r="W22" s="43">
        <f t="shared" si="48"/>
        <v>10216</v>
      </c>
      <c r="X22" s="44">
        <f t="shared" si="15"/>
        <v>34276</v>
      </c>
      <c r="Y22" s="46">
        <f t="shared" ref="Y22:AA22" si="49">IF(Q22=0,"",U22/Q22)</f>
        <v>0.08959</v>
      </c>
      <c r="Z22" s="46">
        <f t="shared" si="49"/>
        <v>0.15101</v>
      </c>
      <c r="AA22" s="46">
        <f t="shared" si="49"/>
        <v>0.10216</v>
      </c>
      <c r="AB22" s="47">
        <f t="shared" si="17"/>
        <v>0.1142533333</v>
      </c>
    </row>
    <row r="23" ht="14.25" customHeight="1">
      <c r="A23" s="38">
        <v>11.0</v>
      </c>
      <c r="B23" s="39">
        <v>0.6706283682677296</v>
      </c>
      <c r="C23" s="40">
        <v>0.44254016384466377</v>
      </c>
      <c r="D23" s="41">
        <v>0.9155569777368577</v>
      </c>
      <c r="E23" s="42">
        <v>10000.0</v>
      </c>
      <c r="F23" s="43">
        <v>10000.0</v>
      </c>
      <c r="G23" s="43">
        <v>10000.0</v>
      </c>
      <c r="H23" s="44">
        <f t="shared" si="5"/>
        <v>30000</v>
      </c>
      <c r="I23" s="42">
        <f t="shared" si="6"/>
        <v>913</v>
      </c>
      <c r="J23" s="43">
        <f t="shared" si="7"/>
        <v>1495</v>
      </c>
      <c r="K23" s="43">
        <f t="shared" si="8"/>
        <v>1041</v>
      </c>
      <c r="L23" s="44">
        <f t="shared" si="9"/>
        <v>3449</v>
      </c>
      <c r="M23" s="45">
        <f t="shared" ref="M23:O23" si="50">IF(E23=0,"",I23/E23)</f>
        <v>0.0913</v>
      </c>
      <c r="N23" s="46">
        <f t="shared" si="50"/>
        <v>0.1495</v>
      </c>
      <c r="O23" s="46">
        <f t="shared" si="50"/>
        <v>0.1041</v>
      </c>
      <c r="P23" s="47">
        <f t="shared" si="11"/>
        <v>0.1149666667</v>
      </c>
      <c r="Q23" s="42">
        <f t="shared" ref="Q23:S23" si="51">SUM(E$13:E23)</f>
        <v>110000</v>
      </c>
      <c r="R23" s="43">
        <f t="shared" si="51"/>
        <v>110000</v>
      </c>
      <c r="S23" s="43">
        <f t="shared" si="51"/>
        <v>110000</v>
      </c>
      <c r="T23" s="44">
        <f t="shared" si="13"/>
        <v>330000</v>
      </c>
      <c r="U23" s="42">
        <f t="shared" ref="U23:W23" si="52">SUM(I$13:I23)</f>
        <v>9872</v>
      </c>
      <c r="V23" s="43">
        <f t="shared" si="52"/>
        <v>16596</v>
      </c>
      <c r="W23" s="43">
        <f t="shared" si="52"/>
        <v>11257</v>
      </c>
      <c r="X23" s="44">
        <f t="shared" si="15"/>
        <v>37725</v>
      </c>
      <c r="Y23" s="46">
        <f t="shared" ref="Y23:AA23" si="53">IF(Q23=0,"",U23/Q23)</f>
        <v>0.08974545455</v>
      </c>
      <c r="Z23" s="46">
        <f t="shared" si="53"/>
        <v>0.1508727273</v>
      </c>
      <c r="AA23" s="46">
        <f t="shared" si="53"/>
        <v>0.1023363636</v>
      </c>
      <c r="AB23" s="47">
        <f t="shared" si="17"/>
        <v>0.1143181818</v>
      </c>
    </row>
    <row r="24" ht="14.25" customHeight="1">
      <c r="A24" s="38">
        <v>12.0</v>
      </c>
      <c r="B24" s="39">
        <v>0.1630179409374476</v>
      </c>
      <c r="C24" s="40">
        <v>0.8005445635826461</v>
      </c>
      <c r="D24" s="41">
        <v>0.5384471321314306</v>
      </c>
      <c r="E24" s="42">
        <v>10000.0</v>
      </c>
      <c r="F24" s="43">
        <v>10000.0</v>
      </c>
      <c r="G24" s="43">
        <v>10000.0</v>
      </c>
      <c r="H24" s="44">
        <f t="shared" si="5"/>
        <v>30000</v>
      </c>
      <c r="I24" s="42">
        <f t="shared" si="6"/>
        <v>872</v>
      </c>
      <c r="J24" s="43">
        <f t="shared" si="7"/>
        <v>1530</v>
      </c>
      <c r="K24" s="43">
        <f t="shared" si="8"/>
        <v>1003</v>
      </c>
      <c r="L24" s="44">
        <f t="shared" si="9"/>
        <v>3405</v>
      </c>
      <c r="M24" s="45">
        <f t="shared" ref="M24:O24" si="54">IF(E24=0,"",I24/E24)</f>
        <v>0.0872</v>
      </c>
      <c r="N24" s="46">
        <f t="shared" si="54"/>
        <v>0.153</v>
      </c>
      <c r="O24" s="46">
        <f t="shared" si="54"/>
        <v>0.1003</v>
      </c>
      <c r="P24" s="47">
        <f t="shared" si="11"/>
        <v>0.1135</v>
      </c>
      <c r="Q24" s="42">
        <f t="shared" ref="Q24:S24" si="55">SUM(E$13:E24)</f>
        <v>120000</v>
      </c>
      <c r="R24" s="43">
        <f t="shared" si="55"/>
        <v>120000</v>
      </c>
      <c r="S24" s="43">
        <f t="shared" si="55"/>
        <v>120000</v>
      </c>
      <c r="T24" s="44">
        <f t="shared" si="13"/>
        <v>360000</v>
      </c>
      <c r="U24" s="42">
        <f t="shared" ref="U24:W24" si="56">SUM(I$13:I24)</f>
        <v>10744</v>
      </c>
      <c r="V24" s="43">
        <f t="shared" si="56"/>
        <v>18126</v>
      </c>
      <c r="W24" s="43">
        <f t="shared" si="56"/>
        <v>12260</v>
      </c>
      <c r="X24" s="44">
        <f t="shared" si="15"/>
        <v>41130</v>
      </c>
      <c r="Y24" s="46">
        <f t="shared" ref="Y24:AA24" si="57">IF(Q24=0,"",U24/Q24)</f>
        <v>0.08953333333</v>
      </c>
      <c r="Z24" s="46">
        <f t="shared" si="57"/>
        <v>0.15105</v>
      </c>
      <c r="AA24" s="46">
        <f t="shared" si="57"/>
        <v>0.1021666667</v>
      </c>
      <c r="AB24" s="47">
        <f t="shared" si="17"/>
        <v>0.11425</v>
      </c>
    </row>
    <row r="25" ht="14.25" customHeight="1">
      <c r="A25" s="38">
        <v>13.0</v>
      </c>
      <c r="B25" s="39">
        <v>0.0924442892846129</v>
      </c>
      <c r="C25" s="40">
        <v>0.9622505324200828</v>
      </c>
      <c r="D25" s="41">
        <v>0.46328918972010213</v>
      </c>
      <c r="E25" s="42">
        <v>10000.0</v>
      </c>
      <c r="F25" s="43">
        <v>10000.0</v>
      </c>
      <c r="G25" s="43">
        <v>10000.0</v>
      </c>
      <c r="H25" s="44">
        <f t="shared" si="5"/>
        <v>30000</v>
      </c>
      <c r="I25" s="42">
        <f t="shared" si="6"/>
        <v>862</v>
      </c>
      <c r="J25" s="43">
        <f t="shared" si="7"/>
        <v>1564</v>
      </c>
      <c r="K25" s="43">
        <f t="shared" si="8"/>
        <v>997</v>
      </c>
      <c r="L25" s="44">
        <f t="shared" si="9"/>
        <v>3423</v>
      </c>
      <c r="M25" s="45">
        <f t="shared" ref="M25:O25" si="58">IF(E25=0,"",I25/E25)</f>
        <v>0.0862</v>
      </c>
      <c r="N25" s="46">
        <f t="shared" si="58"/>
        <v>0.1564</v>
      </c>
      <c r="O25" s="46">
        <f t="shared" si="58"/>
        <v>0.0997</v>
      </c>
      <c r="P25" s="47">
        <f t="shared" si="11"/>
        <v>0.1141</v>
      </c>
      <c r="Q25" s="42">
        <f t="shared" ref="Q25:S25" si="59">SUM(E$13:E25)</f>
        <v>130000</v>
      </c>
      <c r="R25" s="43">
        <f t="shared" si="59"/>
        <v>130000</v>
      </c>
      <c r="S25" s="43">
        <f t="shared" si="59"/>
        <v>130000</v>
      </c>
      <c r="T25" s="44">
        <f t="shared" si="13"/>
        <v>390000</v>
      </c>
      <c r="U25" s="42">
        <f t="shared" ref="U25:W25" si="60">SUM(I$13:I25)</f>
        <v>11606</v>
      </c>
      <c r="V25" s="43">
        <f t="shared" si="60"/>
        <v>19690</v>
      </c>
      <c r="W25" s="43">
        <f t="shared" si="60"/>
        <v>13257</v>
      </c>
      <c r="X25" s="44">
        <f t="shared" si="15"/>
        <v>44553</v>
      </c>
      <c r="Y25" s="46">
        <f t="shared" ref="Y25:AA25" si="61">IF(Q25=0,"",U25/Q25)</f>
        <v>0.08927692308</v>
      </c>
      <c r="Z25" s="46">
        <f t="shared" si="61"/>
        <v>0.1514615385</v>
      </c>
      <c r="AA25" s="46">
        <f t="shared" si="61"/>
        <v>0.1019769231</v>
      </c>
      <c r="AB25" s="47">
        <f t="shared" si="17"/>
        <v>0.1142384615</v>
      </c>
    </row>
    <row r="26" ht="14.25" customHeight="1">
      <c r="A26" s="38">
        <v>14.0</v>
      </c>
      <c r="B26" s="39">
        <v>0.5888377540450243</v>
      </c>
      <c r="C26" s="40">
        <v>0.9790505216846112</v>
      </c>
      <c r="D26" s="41">
        <v>0.5310566534405081</v>
      </c>
      <c r="E26" s="42">
        <v>10000.0</v>
      </c>
      <c r="F26" s="43">
        <v>10000.0</v>
      </c>
      <c r="G26" s="43">
        <v>10000.0</v>
      </c>
      <c r="H26" s="44">
        <f t="shared" si="5"/>
        <v>30000</v>
      </c>
      <c r="I26" s="42">
        <f t="shared" si="6"/>
        <v>906</v>
      </c>
      <c r="J26" s="43">
        <f t="shared" si="7"/>
        <v>1573</v>
      </c>
      <c r="K26" s="43">
        <f t="shared" si="8"/>
        <v>1002</v>
      </c>
      <c r="L26" s="44">
        <f t="shared" si="9"/>
        <v>3481</v>
      </c>
      <c r="M26" s="45">
        <f t="shared" ref="M26:O26" si="62">IF(E26=0,"",I26/E26)</f>
        <v>0.0906</v>
      </c>
      <c r="N26" s="46">
        <f t="shared" si="62"/>
        <v>0.1573</v>
      </c>
      <c r="O26" s="46">
        <f t="shared" si="62"/>
        <v>0.1002</v>
      </c>
      <c r="P26" s="47">
        <f t="shared" si="11"/>
        <v>0.1160333333</v>
      </c>
      <c r="Q26" s="42">
        <f t="shared" ref="Q26:S26" si="63">SUM(E$13:E26)</f>
        <v>140000</v>
      </c>
      <c r="R26" s="43">
        <f t="shared" si="63"/>
        <v>140000</v>
      </c>
      <c r="S26" s="43">
        <f t="shared" si="63"/>
        <v>140000</v>
      </c>
      <c r="T26" s="44">
        <f t="shared" si="13"/>
        <v>420000</v>
      </c>
      <c r="U26" s="42">
        <f t="shared" ref="U26:W26" si="64">SUM(I$13:I26)</f>
        <v>12512</v>
      </c>
      <c r="V26" s="43">
        <f t="shared" si="64"/>
        <v>21263</v>
      </c>
      <c r="W26" s="43">
        <f t="shared" si="64"/>
        <v>14259</v>
      </c>
      <c r="X26" s="44">
        <f t="shared" si="15"/>
        <v>48034</v>
      </c>
      <c r="Y26" s="46">
        <f t="shared" ref="Y26:AA26" si="65">IF(Q26=0,"",U26/Q26)</f>
        <v>0.08937142857</v>
      </c>
      <c r="Z26" s="46">
        <f t="shared" si="65"/>
        <v>0.1518785714</v>
      </c>
      <c r="AA26" s="46">
        <f t="shared" si="65"/>
        <v>0.10185</v>
      </c>
      <c r="AB26" s="47">
        <f t="shared" si="17"/>
        <v>0.1143666667</v>
      </c>
    </row>
    <row r="27" ht="14.25" customHeight="1">
      <c r="A27" s="38">
        <v>15.0</v>
      </c>
      <c r="B27" s="39">
        <v>0.822342267588661</v>
      </c>
      <c r="C27" s="40">
        <v>0.556724742383401</v>
      </c>
      <c r="D27" s="41">
        <v>0.8861258263810654</v>
      </c>
      <c r="E27" s="42">
        <v>10000.0</v>
      </c>
      <c r="F27" s="43">
        <v>10000.0</v>
      </c>
      <c r="G27" s="43">
        <v>10000.0</v>
      </c>
      <c r="H27" s="44">
        <f t="shared" si="5"/>
        <v>30000</v>
      </c>
      <c r="I27" s="42">
        <f t="shared" si="6"/>
        <v>926</v>
      </c>
      <c r="J27" s="43">
        <f t="shared" si="7"/>
        <v>1505</v>
      </c>
      <c r="K27" s="43">
        <f t="shared" si="8"/>
        <v>1036</v>
      </c>
      <c r="L27" s="44">
        <f t="shared" si="9"/>
        <v>3467</v>
      </c>
      <c r="M27" s="45">
        <f t="shared" ref="M27:O27" si="66">IF(E27=0,"",I27/E27)</f>
        <v>0.0926</v>
      </c>
      <c r="N27" s="46">
        <f t="shared" si="66"/>
        <v>0.1505</v>
      </c>
      <c r="O27" s="46">
        <f t="shared" si="66"/>
        <v>0.1036</v>
      </c>
      <c r="P27" s="47">
        <f t="shared" si="11"/>
        <v>0.1155666667</v>
      </c>
      <c r="Q27" s="42">
        <f t="shared" ref="Q27:S27" si="67">SUM(E$13:E27)</f>
        <v>150000</v>
      </c>
      <c r="R27" s="43">
        <f t="shared" si="67"/>
        <v>150000</v>
      </c>
      <c r="S27" s="43">
        <f t="shared" si="67"/>
        <v>150000</v>
      </c>
      <c r="T27" s="44">
        <f t="shared" si="13"/>
        <v>450000</v>
      </c>
      <c r="U27" s="42">
        <f t="shared" ref="U27:W27" si="68">SUM(I$13:I27)</f>
        <v>13438</v>
      </c>
      <c r="V27" s="43">
        <f t="shared" si="68"/>
        <v>22768</v>
      </c>
      <c r="W27" s="43">
        <f t="shared" si="68"/>
        <v>15295</v>
      </c>
      <c r="X27" s="44">
        <f t="shared" si="15"/>
        <v>51501</v>
      </c>
      <c r="Y27" s="46">
        <f t="shared" ref="Y27:AA27" si="69">IF(Q27=0,"",U27/Q27)</f>
        <v>0.08958666667</v>
      </c>
      <c r="Z27" s="46">
        <f t="shared" si="69"/>
        <v>0.1517866667</v>
      </c>
      <c r="AA27" s="46">
        <f t="shared" si="69"/>
        <v>0.1019666667</v>
      </c>
      <c r="AB27" s="47">
        <f t="shared" si="17"/>
        <v>0.1144466667</v>
      </c>
    </row>
    <row r="28" ht="14.25" customHeight="1">
      <c r="A28" s="38">
        <v>16.0</v>
      </c>
      <c r="B28" s="39">
        <v>0.8419642994226396</v>
      </c>
      <c r="C28" s="40">
        <v>0.6873311666063335</v>
      </c>
      <c r="D28" s="41">
        <v>0.21033096704047327</v>
      </c>
      <c r="E28" s="42">
        <v>10000.0</v>
      </c>
      <c r="F28" s="43">
        <v>10000.0</v>
      </c>
      <c r="G28" s="43">
        <v>10000.0</v>
      </c>
      <c r="H28" s="44">
        <f t="shared" si="5"/>
        <v>30000</v>
      </c>
      <c r="I28" s="42">
        <f t="shared" si="6"/>
        <v>929</v>
      </c>
      <c r="J28" s="43">
        <f t="shared" si="7"/>
        <v>1517</v>
      </c>
      <c r="K28" s="43">
        <f t="shared" si="8"/>
        <v>976</v>
      </c>
      <c r="L28" s="44">
        <f t="shared" si="9"/>
        <v>3422</v>
      </c>
      <c r="M28" s="45">
        <f t="shared" ref="M28:O28" si="70">IF(E28=0,"",I28/E28)</f>
        <v>0.0929</v>
      </c>
      <c r="N28" s="46">
        <f t="shared" si="70"/>
        <v>0.1517</v>
      </c>
      <c r="O28" s="46">
        <f t="shared" si="70"/>
        <v>0.0976</v>
      </c>
      <c r="P28" s="47">
        <f t="shared" si="11"/>
        <v>0.1140666667</v>
      </c>
      <c r="Q28" s="42">
        <f t="shared" ref="Q28:S28" si="71">SUM(E$13:E28)</f>
        <v>160000</v>
      </c>
      <c r="R28" s="43">
        <f t="shared" si="71"/>
        <v>160000</v>
      </c>
      <c r="S28" s="43">
        <f t="shared" si="71"/>
        <v>160000</v>
      </c>
      <c r="T28" s="44">
        <f t="shared" si="13"/>
        <v>480000</v>
      </c>
      <c r="U28" s="42">
        <f t="shared" ref="U28:W28" si="72">SUM(I$13:I28)</f>
        <v>14367</v>
      </c>
      <c r="V28" s="43">
        <f t="shared" si="72"/>
        <v>24285</v>
      </c>
      <c r="W28" s="43">
        <f t="shared" si="72"/>
        <v>16271</v>
      </c>
      <c r="X28" s="44">
        <f t="shared" si="15"/>
        <v>54923</v>
      </c>
      <c r="Y28" s="46">
        <f t="shared" ref="Y28:AA28" si="73">IF(Q28=0,"",U28/Q28)</f>
        <v>0.08979375</v>
      </c>
      <c r="Z28" s="46">
        <f t="shared" si="73"/>
        <v>0.15178125</v>
      </c>
      <c r="AA28" s="46">
        <f t="shared" si="73"/>
        <v>0.10169375</v>
      </c>
      <c r="AB28" s="47">
        <f t="shared" si="17"/>
        <v>0.1144229167</v>
      </c>
    </row>
    <row r="29" ht="14.25" customHeight="1">
      <c r="A29" s="38">
        <v>17.0</v>
      </c>
      <c r="B29" s="39">
        <v>0.9415584533584443</v>
      </c>
      <c r="C29" s="40">
        <v>0.05315378350868649</v>
      </c>
      <c r="D29" s="41">
        <v>0.5264117873301006</v>
      </c>
      <c r="E29" s="42">
        <v>10000.0</v>
      </c>
      <c r="F29" s="43">
        <v>10000.0</v>
      </c>
      <c r="G29" s="43">
        <v>10000.0</v>
      </c>
      <c r="H29" s="44">
        <f t="shared" si="5"/>
        <v>30000</v>
      </c>
      <c r="I29" s="42">
        <f t="shared" si="6"/>
        <v>945</v>
      </c>
      <c r="J29" s="43">
        <f t="shared" si="7"/>
        <v>1443</v>
      </c>
      <c r="K29" s="43">
        <f t="shared" si="8"/>
        <v>1002</v>
      </c>
      <c r="L29" s="44">
        <f t="shared" si="9"/>
        <v>3390</v>
      </c>
      <c r="M29" s="45">
        <f t="shared" ref="M29:O29" si="74">IF(E29=0,"",I29/E29)</f>
        <v>0.0945</v>
      </c>
      <c r="N29" s="46">
        <f t="shared" si="74"/>
        <v>0.1443</v>
      </c>
      <c r="O29" s="46">
        <f t="shared" si="74"/>
        <v>0.1002</v>
      </c>
      <c r="P29" s="47">
        <f t="shared" si="11"/>
        <v>0.113</v>
      </c>
      <c r="Q29" s="42">
        <f t="shared" ref="Q29:S29" si="75">SUM(E$13:E29)</f>
        <v>170000</v>
      </c>
      <c r="R29" s="43">
        <f t="shared" si="75"/>
        <v>170000</v>
      </c>
      <c r="S29" s="43">
        <f t="shared" si="75"/>
        <v>170000</v>
      </c>
      <c r="T29" s="44">
        <f t="shared" si="13"/>
        <v>510000</v>
      </c>
      <c r="U29" s="42">
        <f t="shared" ref="U29:W29" si="76">SUM(I$13:I29)</f>
        <v>15312</v>
      </c>
      <c r="V29" s="43">
        <f t="shared" si="76"/>
        <v>25728</v>
      </c>
      <c r="W29" s="43">
        <f t="shared" si="76"/>
        <v>17273</v>
      </c>
      <c r="X29" s="44">
        <f t="shared" si="15"/>
        <v>58313</v>
      </c>
      <c r="Y29" s="46">
        <f t="shared" ref="Y29:AA29" si="77">IF(Q29=0,"",U29/Q29)</f>
        <v>0.09007058824</v>
      </c>
      <c r="Z29" s="46">
        <f t="shared" si="77"/>
        <v>0.1513411765</v>
      </c>
      <c r="AA29" s="46">
        <f t="shared" si="77"/>
        <v>0.1016058824</v>
      </c>
      <c r="AB29" s="47">
        <f t="shared" si="17"/>
        <v>0.1143392157</v>
      </c>
    </row>
    <row r="30" ht="14.25" customHeight="1">
      <c r="A30" s="38">
        <v>18.0</v>
      </c>
      <c r="B30" s="39">
        <v>0.38729171739997703</v>
      </c>
      <c r="C30" s="40">
        <v>0.34951775365442306</v>
      </c>
      <c r="D30" s="41">
        <v>0.6540736178701898</v>
      </c>
      <c r="E30" s="42">
        <v>10000.0</v>
      </c>
      <c r="F30" s="43">
        <v>10000.0</v>
      </c>
      <c r="G30" s="43">
        <v>10000.0</v>
      </c>
      <c r="H30" s="44">
        <f t="shared" si="5"/>
        <v>30000</v>
      </c>
      <c r="I30" s="42">
        <f t="shared" si="6"/>
        <v>892</v>
      </c>
      <c r="J30" s="43">
        <f t="shared" si="7"/>
        <v>1486</v>
      </c>
      <c r="K30" s="43">
        <f t="shared" si="8"/>
        <v>1012</v>
      </c>
      <c r="L30" s="44">
        <f t="shared" si="9"/>
        <v>3390</v>
      </c>
      <c r="M30" s="45">
        <f t="shared" ref="M30:O30" si="78">IF(E30=0,"",I30/E30)</f>
        <v>0.0892</v>
      </c>
      <c r="N30" s="46">
        <f t="shared" si="78"/>
        <v>0.1486</v>
      </c>
      <c r="O30" s="46">
        <f t="shared" si="78"/>
        <v>0.1012</v>
      </c>
      <c r="P30" s="47">
        <f t="shared" si="11"/>
        <v>0.113</v>
      </c>
      <c r="Q30" s="42">
        <f t="shared" ref="Q30:S30" si="79">SUM(E$13:E30)</f>
        <v>180000</v>
      </c>
      <c r="R30" s="43">
        <f t="shared" si="79"/>
        <v>180000</v>
      </c>
      <c r="S30" s="43">
        <f t="shared" si="79"/>
        <v>180000</v>
      </c>
      <c r="T30" s="44">
        <f t="shared" si="13"/>
        <v>540000</v>
      </c>
      <c r="U30" s="42">
        <f t="shared" ref="U30:W30" si="80">SUM(I$13:I30)</f>
        <v>16204</v>
      </c>
      <c r="V30" s="43">
        <f t="shared" si="80"/>
        <v>27214</v>
      </c>
      <c r="W30" s="43">
        <f t="shared" si="80"/>
        <v>18285</v>
      </c>
      <c r="X30" s="44">
        <f t="shared" si="15"/>
        <v>61703</v>
      </c>
      <c r="Y30" s="46">
        <f t="shared" ref="Y30:AA30" si="81">IF(Q30=0,"",U30/Q30)</f>
        <v>0.09002222222</v>
      </c>
      <c r="Z30" s="46">
        <f t="shared" si="81"/>
        <v>0.1511888889</v>
      </c>
      <c r="AA30" s="46">
        <f t="shared" si="81"/>
        <v>0.1015833333</v>
      </c>
      <c r="AB30" s="47">
        <f t="shared" si="17"/>
        <v>0.1142648148</v>
      </c>
    </row>
    <row r="31" ht="14.25" customHeight="1">
      <c r="A31" s="38">
        <v>19.0</v>
      </c>
      <c r="B31" s="39">
        <v>0.13859757743450207</v>
      </c>
      <c r="C31" s="40">
        <v>0.6734950385254719</v>
      </c>
      <c r="D31" s="41">
        <v>0.8241913176992067</v>
      </c>
      <c r="E31" s="42">
        <v>10000.0</v>
      </c>
      <c r="F31" s="43">
        <v>10000.0</v>
      </c>
      <c r="G31" s="43">
        <v>10000.0</v>
      </c>
      <c r="H31" s="44">
        <f t="shared" si="5"/>
        <v>30000</v>
      </c>
      <c r="I31" s="42">
        <f t="shared" si="6"/>
        <v>869</v>
      </c>
      <c r="J31" s="43">
        <f t="shared" si="7"/>
        <v>1516</v>
      </c>
      <c r="K31" s="43">
        <f t="shared" si="8"/>
        <v>1028</v>
      </c>
      <c r="L31" s="44">
        <f t="shared" si="9"/>
        <v>3413</v>
      </c>
      <c r="M31" s="45">
        <f t="shared" ref="M31:O31" si="82">IF(E31=0,"",I31/E31)</f>
        <v>0.0869</v>
      </c>
      <c r="N31" s="46">
        <f t="shared" si="82"/>
        <v>0.1516</v>
      </c>
      <c r="O31" s="46">
        <f t="shared" si="82"/>
        <v>0.1028</v>
      </c>
      <c r="P31" s="47">
        <f t="shared" si="11"/>
        <v>0.1137666667</v>
      </c>
      <c r="Q31" s="42">
        <f t="shared" ref="Q31:S31" si="83">SUM(E$13:E31)</f>
        <v>190000</v>
      </c>
      <c r="R31" s="43">
        <f t="shared" si="83"/>
        <v>190000</v>
      </c>
      <c r="S31" s="43">
        <f t="shared" si="83"/>
        <v>190000</v>
      </c>
      <c r="T31" s="44">
        <f t="shared" si="13"/>
        <v>570000</v>
      </c>
      <c r="U31" s="42">
        <f t="shared" ref="U31:W31" si="84">SUM(I$13:I31)</f>
        <v>17073</v>
      </c>
      <c r="V31" s="43">
        <f t="shared" si="84"/>
        <v>28730</v>
      </c>
      <c r="W31" s="43">
        <f t="shared" si="84"/>
        <v>19313</v>
      </c>
      <c r="X31" s="44">
        <f t="shared" si="15"/>
        <v>65116</v>
      </c>
      <c r="Y31" s="46">
        <f t="shared" ref="Y31:AA31" si="85">IF(Q31=0,"",U31/Q31)</f>
        <v>0.08985789474</v>
      </c>
      <c r="Z31" s="46">
        <f t="shared" si="85"/>
        <v>0.1512105263</v>
      </c>
      <c r="AA31" s="46">
        <f t="shared" si="85"/>
        <v>0.1016473684</v>
      </c>
      <c r="AB31" s="47">
        <f t="shared" si="17"/>
        <v>0.1142385965</v>
      </c>
    </row>
    <row r="32" ht="14.25" customHeight="1">
      <c r="A32" s="38">
        <v>20.0</v>
      </c>
      <c r="B32" s="39">
        <v>0.14145637947482426</v>
      </c>
      <c r="C32" s="40">
        <v>0.026127224078081657</v>
      </c>
      <c r="D32" s="41">
        <v>0.7643978570400463</v>
      </c>
      <c r="E32" s="42">
        <v>10000.0</v>
      </c>
      <c r="F32" s="43">
        <v>10000.0</v>
      </c>
      <c r="G32" s="43">
        <v>10000.0</v>
      </c>
      <c r="H32" s="44">
        <f t="shared" si="5"/>
        <v>30000</v>
      </c>
      <c r="I32" s="42">
        <f t="shared" si="6"/>
        <v>869</v>
      </c>
      <c r="J32" s="43">
        <f t="shared" si="7"/>
        <v>1431</v>
      </c>
      <c r="K32" s="43">
        <f t="shared" si="8"/>
        <v>1022</v>
      </c>
      <c r="L32" s="44">
        <f t="shared" si="9"/>
        <v>3322</v>
      </c>
      <c r="M32" s="45">
        <f t="shared" ref="M32:O32" si="86">IF(E32=0,"",I32/E32)</f>
        <v>0.0869</v>
      </c>
      <c r="N32" s="46">
        <f t="shared" si="86"/>
        <v>0.1431</v>
      </c>
      <c r="O32" s="46">
        <f t="shared" si="86"/>
        <v>0.1022</v>
      </c>
      <c r="P32" s="47">
        <f t="shared" si="11"/>
        <v>0.1107333333</v>
      </c>
      <c r="Q32" s="42">
        <f t="shared" ref="Q32:S32" si="87">SUM(E$13:E32)</f>
        <v>200000</v>
      </c>
      <c r="R32" s="43">
        <f t="shared" si="87"/>
        <v>200000</v>
      </c>
      <c r="S32" s="43">
        <f t="shared" si="87"/>
        <v>200000</v>
      </c>
      <c r="T32" s="44">
        <f t="shared" si="13"/>
        <v>600000</v>
      </c>
      <c r="U32" s="42">
        <f t="shared" ref="U32:W32" si="88">SUM(I$13:I32)</f>
        <v>17942</v>
      </c>
      <c r="V32" s="43">
        <f t="shared" si="88"/>
        <v>30161</v>
      </c>
      <c r="W32" s="43">
        <f t="shared" si="88"/>
        <v>20335</v>
      </c>
      <c r="X32" s="44">
        <f t="shared" si="15"/>
        <v>68438</v>
      </c>
      <c r="Y32" s="46">
        <f t="shared" ref="Y32:AA32" si="89">IF(Q32=0,"",U32/Q32)</f>
        <v>0.08971</v>
      </c>
      <c r="Z32" s="46">
        <f t="shared" si="89"/>
        <v>0.150805</v>
      </c>
      <c r="AA32" s="46">
        <f t="shared" si="89"/>
        <v>0.101675</v>
      </c>
      <c r="AB32" s="47">
        <f t="shared" si="17"/>
        <v>0.1140633333</v>
      </c>
    </row>
    <row r="33" ht="14.25" customHeight="1">
      <c r="A33" s="38">
        <v>21.0</v>
      </c>
      <c r="B33" s="39">
        <v>0.42119702339198706</v>
      </c>
      <c r="C33" s="40">
        <v>0.32571719276141586</v>
      </c>
      <c r="D33" s="41">
        <v>0.16207239089430636</v>
      </c>
      <c r="E33" s="42">
        <v>10000.0</v>
      </c>
      <c r="F33" s="43">
        <v>10000.0</v>
      </c>
      <c r="G33" s="43">
        <v>10000.0</v>
      </c>
      <c r="H33" s="44">
        <f t="shared" si="5"/>
        <v>30000</v>
      </c>
      <c r="I33" s="42">
        <f t="shared" si="6"/>
        <v>894</v>
      </c>
      <c r="J33" s="43">
        <f t="shared" si="7"/>
        <v>1484</v>
      </c>
      <c r="K33" s="43">
        <f t="shared" si="8"/>
        <v>970</v>
      </c>
      <c r="L33" s="44">
        <f t="shared" si="9"/>
        <v>3348</v>
      </c>
      <c r="M33" s="45">
        <f t="shared" ref="M33:O33" si="90">IF(E33=0,"",I33/E33)</f>
        <v>0.0894</v>
      </c>
      <c r="N33" s="46">
        <f t="shared" si="90"/>
        <v>0.1484</v>
      </c>
      <c r="O33" s="46">
        <f t="shared" si="90"/>
        <v>0.097</v>
      </c>
      <c r="P33" s="47">
        <f t="shared" si="11"/>
        <v>0.1116</v>
      </c>
      <c r="Q33" s="42">
        <f t="shared" ref="Q33:S33" si="91">SUM(E$13:E33)</f>
        <v>210000</v>
      </c>
      <c r="R33" s="43">
        <f t="shared" si="91"/>
        <v>210000</v>
      </c>
      <c r="S33" s="43">
        <f t="shared" si="91"/>
        <v>210000</v>
      </c>
      <c r="T33" s="44">
        <f t="shared" si="13"/>
        <v>630000</v>
      </c>
      <c r="U33" s="42">
        <f t="shared" ref="U33:W33" si="92">SUM(I$13:I33)</f>
        <v>18836</v>
      </c>
      <c r="V33" s="43">
        <f t="shared" si="92"/>
        <v>31645</v>
      </c>
      <c r="W33" s="43">
        <f t="shared" si="92"/>
        <v>21305</v>
      </c>
      <c r="X33" s="44">
        <f t="shared" si="15"/>
        <v>71786</v>
      </c>
      <c r="Y33" s="46">
        <f t="shared" ref="Y33:AA33" si="93">IF(Q33=0,"",U33/Q33)</f>
        <v>0.0896952381</v>
      </c>
      <c r="Z33" s="46">
        <f t="shared" si="93"/>
        <v>0.1506904762</v>
      </c>
      <c r="AA33" s="46">
        <f t="shared" si="93"/>
        <v>0.101452381</v>
      </c>
      <c r="AB33" s="47">
        <f t="shared" si="17"/>
        <v>0.1139460317</v>
      </c>
    </row>
    <row r="34" ht="14.25" customHeight="1">
      <c r="A34" s="38">
        <v>22.0</v>
      </c>
      <c r="B34" s="39">
        <v>0.9977151575378174</v>
      </c>
      <c r="C34" s="40">
        <v>0.12220285174429968</v>
      </c>
      <c r="D34" s="41">
        <v>0.7354460221659014</v>
      </c>
      <c r="E34" s="42">
        <v>10000.0</v>
      </c>
      <c r="F34" s="43">
        <v>10000.0</v>
      </c>
      <c r="G34" s="43">
        <v>10000.0</v>
      </c>
      <c r="H34" s="44">
        <f t="shared" si="5"/>
        <v>30000</v>
      </c>
      <c r="I34" s="42">
        <f t="shared" si="6"/>
        <v>982</v>
      </c>
      <c r="J34" s="43">
        <f t="shared" si="7"/>
        <v>1458</v>
      </c>
      <c r="K34" s="43">
        <f t="shared" si="8"/>
        <v>1019</v>
      </c>
      <c r="L34" s="44">
        <f t="shared" si="9"/>
        <v>3459</v>
      </c>
      <c r="M34" s="45">
        <f t="shared" ref="M34:O34" si="94">IF(E34=0,"",I34/E34)</f>
        <v>0.0982</v>
      </c>
      <c r="N34" s="46">
        <f t="shared" si="94"/>
        <v>0.1458</v>
      </c>
      <c r="O34" s="46">
        <f t="shared" si="94"/>
        <v>0.1019</v>
      </c>
      <c r="P34" s="47">
        <f t="shared" si="11"/>
        <v>0.1153</v>
      </c>
      <c r="Q34" s="42">
        <f t="shared" ref="Q34:S34" si="95">SUM(E$13:E34)</f>
        <v>220000</v>
      </c>
      <c r="R34" s="43">
        <f t="shared" si="95"/>
        <v>220000</v>
      </c>
      <c r="S34" s="43">
        <f t="shared" si="95"/>
        <v>220000</v>
      </c>
      <c r="T34" s="44">
        <f t="shared" si="13"/>
        <v>660000</v>
      </c>
      <c r="U34" s="42">
        <f t="shared" ref="U34:W34" si="96">SUM(I$13:I34)</f>
        <v>19818</v>
      </c>
      <c r="V34" s="43">
        <f t="shared" si="96"/>
        <v>33103</v>
      </c>
      <c r="W34" s="43">
        <f t="shared" si="96"/>
        <v>22324</v>
      </c>
      <c r="X34" s="44">
        <f t="shared" si="15"/>
        <v>75245</v>
      </c>
      <c r="Y34" s="46">
        <f t="shared" ref="Y34:AA34" si="97">IF(Q34=0,"",U34/Q34)</f>
        <v>0.09008181818</v>
      </c>
      <c r="Z34" s="46">
        <f t="shared" si="97"/>
        <v>0.1504681818</v>
      </c>
      <c r="AA34" s="46">
        <f t="shared" si="97"/>
        <v>0.1014727273</v>
      </c>
      <c r="AB34" s="47">
        <f t="shared" si="17"/>
        <v>0.1140075758</v>
      </c>
    </row>
    <row r="35" ht="14.25" customHeight="1">
      <c r="A35" s="38">
        <v>23.0</v>
      </c>
      <c r="B35" s="39">
        <v>0.9842806874936575</v>
      </c>
      <c r="C35" s="40">
        <v>0.6324516374572079</v>
      </c>
      <c r="D35" s="41">
        <v>0.39117261660271374</v>
      </c>
      <c r="E35" s="42">
        <v>10000.0</v>
      </c>
      <c r="F35" s="43">
        <v>10000.0</v>
      </c>
      <c r="G35" s="43">
        <v>10000.0</v>
      </c>
      <c r="H35" s="44">
        <f t="shared" si="5"/>
        <v>30000</v>
      </c>
      <c r="I35" s="42">
        <f t="shared" si="6"/>
        <v>962</v>
      </c>
      <c r="J35" s="43">
        <f t="shared" si="7"/>
        <v>1512</v>
      </c>
      <c r="K35" s="43">
        <f t="shared" si="8"/>
        <v>992</v>
      </c>
      <c r="L35" s="44">
        <f t="shared" si="9"/>
        <v>3466</v>
      </c>
      <c r="M35" s="45">
        <f t="shared" ref="M35:O35" si="98">IF(E35=0,"",I35/E35)</f>
        <v>0.0962</v>
      </c>
      <c r="N35" s="46">
        <f t="shared" si="98"/>
        <v>0.1512</v>
      </c>
      <c r="O35" s="46">
        <f t="shared" si="98"/>
        <v>0.0992</v>
      </c>
      <c r="P35" s="47">
        <f t="shared" si="11"/>
        <v>0.1155333333</v>
      </c>
      <c r="Q35" s="42">
        <f t="shared" ref="Q35:S35" si="99">SUM(E$13:E35)</f>
        <v>230000</v>
      </c>
      <c r="R35" s="43">
        <f t="shared" si="99"/>
        <v>230000</v>
      </c>
      <c r="S35" s="43">
        <f t="shared" si="99"/>
        <v>230000</v>
      </c>
      <c r="T35" s="44">
        <f t="shared" si="13"/>
        <v>690000</v>
      </c>
      <c r="U35" s="42">
        <f t="shared" ref="U35:W35" si="100">SUM(I$13:I35)</f>
        <v>20780</v>
      </c>
      <c r="V35" s="43">
        <f t="shared" si="100"/>
        <v>34615</v>
      </c>
      <c r="W35" s="43">
        <f t="shared" si="100"/>
        <v>23316</v>
      </c>
      <c r="X35" s="44">
        <f t="shared" si="15"/>
        <v>78711</v>
      </c>
      <c r="Y35" s="46">
        <f t="shared" ref="Y35:AA35" si="101">IF(Q35=0,"",U35/Q35)</f>
        <v>0.09034782609</v>
      </c>
      <c r="Z35" s="46">
        <f t="shared" si="101"/>
        <v>0.1505</v>
      </c>
      <c r="AA35" s="46">
        <f t="shared" si="101"/>
        <v>0.101373913</v>
      </c>
      <c r="AB35" s="47">
        <f t="shared" si="17"/>
        <v>0.114073913</v>
      </c>
    </row>
    <row r="36" ht="14.25" customHeight="1">
      <c r="A36" s="38">
        <v>24.0</v>
      </c>
      <c r="B36" s="39">
        <v>0.52196668971603</v>
      </c>
      <c r="C36" s="40">
        <v>0.7906561204328705</v>
      </c>
      <c r="D36" s="41">
        <v>0.9533035680676298</v>
      </c>
      <c r="E36" s="42">
        <v>10000.0</v>
      </c>
      <c r="F36" s="43">
        <v>10000.0</v>
      </c>
      <c r="G36" s="43">
        <v>10000.0</v>
      </c>
      <c r="H36" s="44">
        <f t="shared" si="5"/>
        <v>30000</v>
      </c>
      <c r="I36" s="42">
        <f t="shared" si="6"/>
        <v>901</v>
      </c>
      <c r="J36" s="43">
        <f t="shared" si="7"/>
        <v>1529</v>
      </c>
      <c r="K36" s="43">
        <f t="shared" si="8"/>
        <v>1051</v>
      </c>
      <c r="L36" s="44">
        <f t="shared" si="9"/>
        <v>3481</v>
      </c>
      <c r="M36" s="45">
        <f t="shared" ref="M36:O36" si="102">IF(E36=0,"",I36/E36)</f>
        <v>0.0901</v>
      </c>
      <c r="N36" s="46">
        <f t="shared" si="102"/>
        <v>0.1529</v>
      </c>
      <c r="O36" s="46">
        <f t="shared" si="102"/>
        <v>0.1051</v>
      </c>
      <c r="P36" s="47">
        <f t="shared" si="11"/>
        <v>0.1160333333</v>
      </c>
      <c r="Q36" s="42">
        <f t="shared" ref="Q36:S36" si="103">SUM(E$13:E36)</f>
        <v>240000</v>
      </c>
      <c r="R36" s="43">
        <f t="shared" si="103"/>
        <v>240000</v>
      </c>
      <c r="S36" s="43">
        <f t="shared" si="103"/>
        <v>240000</v>
      </c>
      <c r="T36" s="44">
        <f t="shared" si="13"/>
        <v>720000</v>
      </c>
      <c r="U36" s="42">
        <f t="shared" ref="U36:W36" si="104">SUM(I$13:I36)</f>
        <v>21681</v>
      </c>
      <c r="V36" s="43">
        <f t="shared" si="104"/>
        <v>36144</v>
      </c>
      <c r="W36" s="43">
        <f t="shared" si="104"/>
        <v>24367</v>
      </c>
      <c r="X36" s="44">
        <f t="shared" si="15"/>
        <v>82192</v>
      </c>
      <c r="Y36" s="46">
        <f t="shared" ref="Y36:AA36" si="105">IF(Q36=0,"",U36/Q36)</f>
        <v>0.0903375</v>
      </c>
      <c r="Z36" s="46">
        <f t="shared" si="105"/>
        <v>0.1506</v>
      </c>
      <c r="AA36" s="46">
        <f t="shared" si="105"/>
        <v>0.1015291667</v>
      </c>
      <c r="AB36" s="47">
        <f t="shared" si="17"/>
        <v>0.1141555556</v>
      </c>
    </row>
    <row r="37" ht="14.25" customHeight="1">
      <c r="A37" s="76">
        <v>25.0</v>
      </c>
      <c r="B37" s="77">
        <v>0.04933555335810913</v>
      </c>
      <c r="C37" s="78">
        <v>0.3569751989073565</v>
      </c>
      <c r="D37" s="79">
        <v>0.9740816860755577</v>
      </c>
      <c r="E37" s="80">
        <v>10000.0</v>
      </c>
      <c r="F37" s="81">
        <v>10000.0</v>
      </c>
      <c r="G37" s="81">
        <v>10000.0</v>
      </c>
      <c r="H37" s="82">
        <f t="shared" si="5"/>
        <v>30000</v>
      </c>
      <c r="I37" s="80">
        <f t="shared" si="6"/>
        <v>853</v>
      </c>
      <c r="J37" s="81">
        <f t="shared" si="7"/>
        <v>1487</v>
      </c>
      <c r="K37" s="81">
        <f t="shared" si="8"/>
        <v>1059</v>
      </c>
      <c r="L37" s="82">
        <f t="shared" si="9"/>
        <v>3399</v>
      </c>
      <c r="M37" s="83">
        <f t="shared" ref="M37:O37" si="106">IF(E37=0,"",I37/E37)</f>
        <v>0.0853</v>
      </c>
      <c r="N37" s="84">
        <f t="shared" si="106"/>
        <v>0.1487</v>
      </c>
      <c r="O37" s="84">
        <f t="shared" si="106"/>
        <v>0.1059</v>
      </c>
      <c r="P37" s="85">
        <f t="shared" si="11"/>
        <v>0.1133</v>
      </c>
      <c r="Q37" s="80">
        <f t="shared" ref="Q37:S37" si="107">SUM(E$13:E37)</f>
        <v>250000</v>
      </c>
      <c r="R37" s="81">
        <f t="shared" si="107"/>
        <v>250000</v>
      </c>
      <c r="S37" s="81">
        <f t="shared" si="107"/>
        <v>250000</v>
      </c>
      <c r="T37" s="82">
        <f t="shared" si="13"/>
        <v>750000</v>
      </c>
      <c r="U37" s="80">
        <f t="shared" ref="U37:W37" si="108">SUM(I$13:I37)</f>
        <v>22534</v>
      </c>
      <c r="V37" s="81">
        <f t="shared" si="108"/>
        <v>37631</v>
      </c>
      <c r="W37" s="81">
        <f t="shared" si="108"/>
        <v>25426</v>
      </c>
      <c r="X37" s="82">
        <f t="shared" si="15"/>
        <v>85591</v>
      </c>
      <c r="Y37" s="84">
        <f t="shared" ref="Y37:AA37" si="109">IF(Q37=0,"",U37/Q37)</f>
        <v>0.090136</v>
      </c>
      <c r="Z37" s="84">
        <f t="shared" si="109"/>
        <v>0.150524</v>
      </c>
      <c r="AA37" s="84">
        <f t="shared" si="109"/>
        <v>0.101704</v>
      </c>
      <c r="AB37" s="85">
        <f t="shared" si="17"/>
        <v>0.1141213333</v>
      </c>
    </row>
    <row r="38" ht="14.25" customHeight="1">
      <c r="A38" s="38">
        <v>26.0</v>
      </c>
      <c r="B38" s="39">
        <v>0.8291789012980286</v>
      </c>
      <c r="C38" s="40">
        <v>0.4786780692503757</v>
      </c>
      <c r="D38" s="41">
        <v>0.7699927107348968</v>
      </c>
      <c r="E38" s="86">
        <f>IF($E$12=$G$7,30000,0)</f>
        <v>0</v>
      </c>
      <c r="F38" s="87">
        <f t="shared" ref="F38:F112" si="114">IF($F$12=$G$7,30000,0)</f>
        <v>30000</v>
      </c>
      <c r="G38" s="87">
        <f t="shared" ref="G38:G112" si="115">IF($G$12=$G$7,30000,0)</f>
        <v>0</v>
      </c>
      <c r="H38" s="44">
        <f t="shared" si="5"/>
        <v>30000</v>
      </c>
      <c r="I38" s="42">
        <f t="shared" si="6"/>
        <v>0</v>
      </c>
      <c r="J38" s="43">
        <f t="shared" si="7"/>
        <v>4497</v>
      </c>
      <c r="K38" s="43">
        <f t="shared" si="8"/>
        <v>0</v>
      </c>
      <c r="L38" s="44">
        <f t="shared" si="9"/>
        <v>4497</v>
      </c>
      <c r="M38" s="45" t="str">
        <f t="shared" ref="M38:O38" si="110">IF(E38=0,"",I38/E38)</f>
        <v/>
      </c>
      <c r="N38" s="46">
        <f t="shared" si="110"/>
        <v>0.1499</v>
      </c>
      <c r="O38" s="46" t="str">
        <f t="shared" si="110"/>
        <v/>
      </c>
      <c r="P38" s="47">
        <f t="shared" si="11"/>
        <v>0.1499</v>
      </c>
      <c r="Q38" s="42">
        <f t="shared" ref="Q38:S38" si="111">SUM(E$13:E38)</f>
        <v>250000</v>
      </c>
      <c r="R38" s="43">
        <f t="shared" si="111"/>
        <v>280000</v>
      </c>
      <c r="S38" s="43">
        <f t="shared" si="111"/>
        <v>250000</v>
      </c>
      <c r="T38" s="44">
        <f t="shared" si="13"/>
        <v>780000</v>
      </c>
      <c r="U38" s="42">
        <f t="shared" ref="U38:W38" si="112">SUM(I$13:I38)</f>
        <v>22534</v>
      </c>
      <c r="V38" s="43">
        <f t="shared" si="112"/>
        <v>42128</v>
      </c>
      <c r="W38" s="43">
        <f t="shared" si="112"/>
        <v>25426</v>
      </c>
      <c r="X38" s="44">
        <f t="shared" si="15"/>
        <v>90088</v>
      </c>
      <c r="Y38" s="46">
        <f t="shared" ref="Y38:AA38" si="113">IF(Q38=0,"",U38/Q38)</f>
        <v>0.090136</v>
      </c>
      <c r="Z38" s="46">
        <f t="shared" si="113"/>
        <v>0.1504571429</v>
      </c>
      <c r="AA38" s="46">
        <f t="shared" si="113"/>
        <v>0.101704</v>
      </c>
      <c r="AB38" s="47">
        <f t="shared" si="17"/>
        <v>0.1154974359</v>
      </c>
    </row>
    <row r="39" ht="14.25" customHeight="1">
      <c r="A39" s="38">
        <v>27.0</v>
      </c>
      <c r="B39" s="39">
        <v>0.8305741265594014</v>
      </c>
      <c r="C39" s="40">
        <v>0.11268826372767071</v>
      </c>
      <c r="D39" s="41">
        <v>0.10136237862120667</v>
      </c>
      <c r="E39" s="86">
        <f t="shared" ref="E39:E112" si="120">IF($E$12=$G$7,10000,0)</f>
        <v>0</v>
      </c>
      <c r="F39" s="87">
        <f t="shared" si="114"/>
        <v>30000</v>
      </c>
      <c r="G39" s="87">
        <f t="shared" si="115"/>
        <v>0</v>
      </c>
      <c r="H39" s="44">
        <f t="shared" si="5"/>
        <v>30000</v>
      </c>
      <c r="I39" s="42">
        <f t="shared" si="6"/>
        <v>0</v>
      </c>
      <c r="J39" s="43">
        <f t="shared" si="7"/>
        <v>4425</v>
      </c>
      <c r="K39" s="43">
        <f t="shared" si="8"/>
        <v>0</v>
      </c>
      <c r="L39" s="44">
        <f t="shared" si="9"/>
        <v>4425</v>
      </c>
      <c r="M39" s="45" t="str">
        <f t="shared" ref="M39:O39" si="116">IF(E39=0,"",I39/E39)</f>
        <v/>
      </c>
      <c r="N39" s="46">
        <f t="shared" si="116"/>
        <v>0.1475</v>
      </c>
      <c r="O39" s="46" t="str">
        <f t="shared" si="116"/>
        <v/>
      </c>
      <c r="P39" s="47">
        <f t="shared" si="11"/>
        <v>0.1475</v>
      </c>
      <c r="Q39" s="42">
        <f t="shared" ref="Q39:S39" si="117">SUM(E$13:E39)</f>
        <v>250000</v>
      </c>
      <c r="R39" s="43">
        <f t="shared" si="117"/>
        <v>310000</v>
      </c>
      <c r="S39" s="43">
        <f t="shared" si="117"/>
        <v>250000</v>
      </c>
      <c r="T39" s="44">
        <f t="shared" si="13"/>
        <v>810000</v>
      </c>
      <c r="U39" s="42">
        <f t="shared" ref="U39:W39" si="118">SUM(I$13:I39)</f>
        <v>22534</v>
      </c>
      <c r="V39" s="43">
        <f t="shared" si="118"/>
        <v>46553</v>
      </c>
      <c r="W39" s="43">
        <f t="shared" si="118"/>
        <v>25426</v>
      </c>
      <c r="X39" s="44">
        <f t="shared" si="15"/>
        <v>94513</v>
      </c>
      <c r="Y39" s="46">
        <f t="shared" ref="Y39:AA39" si="119">IF(Q39=0,"",U39/Q39)</f>
        <v>0.090136</v>
      </c>
      <c r="Z39" s="46">
        <f t="shared" si="119"/>
        <v>0.1501709677</v>
      </c>
      <c r="AA39" s="46">
        <f t="shared" si="119"/>
        <v>0.101704</v>
      </c>
      <c r="AB39" s="47">
        <f t="shared" si="17"/>
        <v>0.116682716</v>
      </c>
    </row>
    <row r="40" ht="14.25" customHeight="1">
      <c r="A40" s="38">
        <v>28.0</v>
      </c>
      <c r="B40" s="39">
        <v>0.12541295162440103</v>
      </c>
      <c r="C40" s="40">
        <v>0.5703460115972839</v>
      </c>
      <c r="D40" s="41">
        <v>0.3362596747760356</v>
      </c>
      <c r="E40" s="86">
        <f t="shared" si="120"/>
        <v>0</v>
      </c>
      <c r="F40" s="87">
        <f t="shared" si="114"/>
        <v>30000</v>
      </c>
      <c r="G40" s="87">
        <f t="shared" si="115"/>
        <v>0</v>
      </c>
      <c r="H40" s="44">
        <f t="shared" si="5"/>
        <v>30000</v>
      </c>
      <c r="I40" s="42">
        <f t="shared" si="6"/>
        <v>0</v>
      </c>
      <c r="J40" s="43">
        <f t="shared" si="7"/>
        <v>4511</v>
      </c>
      <c r="K40" s="43">
        <f t="shared" si="8"/>
        <v>0</v>
      </c>
      <c r="L40" s="44">
        <f t="shared" si="9"/>
        <v>4511</v>
      </c>
      <c r="M40" s="45" t="str">
        <f t="shared" ref="M40:O40" si="121">IF(E40=0,"",I40/E40)</f>
        <v/>
      </c>
      <c r="N40" s="46">
        <f t="shared" si="121"/>
        <v>0.1503666667</v>
      </c>
      <c r="O40" s="46" t="str">
        <f t="shared" si="121"/>
        <v/>
      </c>
      <c r="P40" s="47">
        <f t="shared" si="11"/>
        <v>0.1503666667</v>
      </c>
      <c r="Q40" s="42">
        <f t="shared" ref="Q40:S40" si="122">SUM(E$13:E40)</f>
        <v>250000</v>
      </c>
      <c r="R40" s="43">
        <f t="shared" si="122"/>
        <v>340000</v>
      </c>
      <c r="S40" s="43">
        <f t="shared" si="122"/>
        <v>250000</v>
      </c>
      <c r="T40" s="44">
        <f t="shared" si="13"/>
        <v>840000</v>
      </c>
      <c r="U40" s="42">
        <f t="shared" ref="U40:W40" si="123">SUM(I$13:I40)</f>
        <v>22534</v>
      </c>
      <c r="V40" s="43">
        <f t="shared" si="123"/>
        <v>51064</v>
      </c>
      <c r="W40" s="43">
        <f t="shared" si="123"/>
        <v>25426</v>
      </c>
      <c r="X40" s="44">
        <f t="shared" si="15"/>
        <v>99024</v>
      </c>
      <c r="Y40" s="46">
        <f t="shared" ref="Y40:AA40" si="124">IF(Q40=0,"",U40/Q40)</f>
        <v>0.090136</v>
      </c>
      <c r="Z40" s="46">
        <f t="shared" si="124"/>
        <v>0.1501882353</v>
      </c>
      <c r="AA40" s="46">
        <f t="shared" si="124"/>
        <v>0.101704</v>
      </c>
      <c r="AB40" s="47">
        <f t="shared" si="17"/>
        <v>0.1178857143</v>
      </c>
    </row>
    <row r="41" ht="14.25" customHeight="1">
      <c r="A41" s="38">
        <v>29.0</v>
      </c>
      <c r="B41" s="39">
        <v>0.8218332230540714</v>
      </c>
      <c r="C41" s="40">
        <v>0.8997463637004632</v>
      </c>
      <c r="D41" s="41">
        <v>0.6302691552505462</v>
      </c>
      <c r="E41" s="86">
        <f t="shared" si="120"/>
        <v>0</v>
      </c>
      <c r="F41" s="87">
        <f t="shared" si="114"/>
        <v>30000</v>
      </c>
      <c r="G41" s="87">
        <f t="shared" si="115"/>
        <v>0</v>
      </c>
      <c r="H41" s="44">
        <f t="shared" si="5"/>
        <v>30000</v>
      </c>
      <c r="I41" s="42">
        <f t="shared" si="6"/>
        <v>0</v>
      </c>
      <c r="J41" s="43">
        <f t="shared" si="7"/>
        <v>4579</v>
      </c>
      <c r="K41" s="43">
        <f t="shared" si="8"/>
        <v>0</v>
      </c>
      <c r="L41" s="44">
        <f t="shared" si="9"/>
        <v>4579</v>
      </c>
      <c r="M41" s="45" t="str">
        <f t="shared" ref="M41:O41" si="125">IF(E41=0,"",I41/E41)</f>
        <v/>
      </c>
      <c r="N41" s="46">
        <f t="shared" si="125"/>
        <v>0.1526333333</v>
      </c>
      <c r="O41" s="46" t="str">
        <f t="shared" si="125"/>
        <v/>
      </c>
      <c r="P41" s="47">
        <f t="shared" si="11"/>
        <v>0.1526333333</v>
      </c>
      <c r="Q41" s="42">
        <f t="shared" ref="Q41:S41" si="126">SUM(E$13:E41)</f>
        <v>250000</v>
      </c>
      <c r="R41" s="43">
        <f t="shared" si="126"/>
        <v>370000</v>
      </c>
      <c r="S41" s="43">
        <f t="shared" si="126"/>
        <v>250000</v>
      </c>
      <c r="T41" s="44">
        <f t="shared" si="13"/>
        <v>870000</v>
      </c>
      <c r="U41" s="42">
        <f t="shared" ref="U41:W41" si="127">SUM(I$13:I41)</f>
        <v>22534</v>
      </c>
      <c r="V41" s="43">
        <f t="shared" si="127"/>
        <v>55643</v>
      </c>
      <c r="W41" s="43">
        <f t="shared" si="127"/>
        <v>25426</v>
      </c>
      <c r="X41" s="44">
        <f t="shared" si="15"/>
        <v>103603</v>
      </c>
      <c r="Y41" s="46">
        <f t="shared" ref="Y41:AA41" si="128">IF(Q41=0,"",U41/Q41)</f>
        <v>0.090136</v>
      </c>
      <c r="Z41" s="46">
        <f t="shared" si="128"/>
        <v>0.1503864865</v>
      </c>
      <c r="AA41" s="46">
        <f t="shared" si="128"/>
        <v>0.101704</v>
      </c>
      <c r="AB41" s="47">
        <f t="shared" si="17"/>
        <v>0.119083908</v>
      </c>
    </row>
    <row r="42" ht="14.25" customHeight="1">
      <c r="A42" s="38">
        <v>30.0</v>
      </c>
      <c r="B42" s="39">
        <v>0.46672346542798115</v>
      </c>
      <c r="C42" s="40">
        <v>0.1378903828320931</v>
      </c>
      <c r="D42" s="41">
        <v>0.6909910422186976</v>
      </c>
      <c r="E42" s="86">
        <f t="shared" si="120"/>
        <v>0</v>
      </c>
      <c r="F42" s="87">
        <f t="shared" si="114"/>
        <v>30000</v>
      </c>
      <c r="G42" s="87">
        <f t="shared" si="115"/>
        <v>0</v>
      </c>
      <c r="H42" s="44">
        <f t="shared" si="5"/>
        <v>30000</v>
      </c>
      <c r="I42" s="42">
        <f t="shared" si="6"/>
        <v>0</v>
      </c>
      <c r="J42" s="43">
        <f t="shared" si="7"/>
        <v>4433</v>
      </c>
      <c r="K42" s="43">
        <f t="shared" si="8"/>
        <v>0</v>
      </c>
      <c r="L42" s="44">
        <f t="shared" si="9"/>
        <v>4433</v>
      </c>
      <c r="M42" s="45" t="str">
        <f t="shared" ref="M42:O42" si="129">IF(E42=0,"",I42/E42)</f>
        <v/>
      </c>
      <c r="N42" s="46">
        <f t="shared" si="129"/>
        <v>0.1477666667</v>
      </c>
      <c r="O42" s="46" t="str">
        <f t="shared" si="129"/>
        <v/>
      </c>
      <c r="P42" s="47">
        <f t="shared" si="11"/>
        <v>0.1477666667</v>
      </c>
      <c r="Q42" s="42">
        <f t="shared" ref="Q42:S42" si="130">SUM(E$13:E42)</f>
        <v>250000</v>
      </c>
      <c r="R42" s="43">
        <f t="shared" si="130"/>
        <v>400000</v>
      </c>
      <c r="S42" s="43">
        <f t="shared" si="130"/>
        <v>250000</v>
      </c>
      <c r="T42" s="44">
        <f t="shared" si="13"/>
        <v>900000</v>
      </c>
      <c r="U42" s="42">
        <f t="shared" ref="U42:W42" si="131">SUM(I$13:I42)</f>
        <v>22534</v>
      </c>
      <c r="V42" s="43">
        <f t="shared" si="131"/>
        <v>60076</v>
      </c>
      <c r="W42" s="43">
        <f t="shared" si="131"/>
        <v>25426</v>
      </c>
      <c r="X42" s="44">
        <f t="shared" si="15"/>
        <v>108036</v>
      </c>
      <c r="Y42" s="46">
        <f t="shared" ref="Y42:AA42" si="132">IF(Q42=0,"",U42/Q42)</f>
        <v>0.090136</v>
      </c>
      <c r="Z42" s="46">
        <f t="shared" si="132"/>
        <v>0.15019</v>
      </c>
      <c r="AA42" s="46">
        <f t="shared" si="132"/>
        <v>0.101704</v>
      </c>
      <c r="AB42" s="47">
        <f t="shared" si="17"/>
        <v>0.12004</v>
      </c>
    </row>
    <row r="43" ht="14.25" customHeight="1">
      <c r="A43" s="38">
        <v>31.0</v>
      </c>
      <c r="B43" s="39">
        <v>0.12246731489099971</v>
      </c>
      <c r="C43" s="40">
        <v>0.9564466986600924</v>
      </c>
      <c r="D43" s="41">
        <v>0.5365437114709986</v>
      </c>
      <c r="E43" s="86">
        <f t="shared" si="120"/>
        <v>0</v>
      </c>
      <c r="F43" s="87">
        <f t="shared" si="114"/>
        <v>30000</v>
      </c>
      <c r="G43" s="87">
        <f t="shared" si="115"/>
        <v>0</v>
      </c>
      <c r="H43" s="44">
        <f t="shared" si="5"/>
        <v>30000</v>
      </c>
      <c r="I43" s="42">
        <f t="shared" si="6"/>
        <v>0</v>
      </c>
      <c r="J43" s="43">
        <f t="shared" si="7"/>
        <v>4606</v>
      </c>
      <c r="K43" s="43">
        <f t="shared" si="8"/>
        <v>0</v>
      </c>
      <c r="L43" s="44">
        <f t="shared" si="9"/>
        <v>4606</v>
      </c>
      <c r="M43" s="45" t="str">
        <f t="shared" ref="M43:O43" si="133">IF(E43=0,"",I43/E43)</f>
        <v/>
      </c>
      <c r="N43" s="46">
        <f t="shared" si="133"/>
        <v>0.1535333333</v>
      </c>
      <c r="O43" s="46" t="str">
        <f t="shared" si="133"/>
        <v/>
      </c>
      <c r="P43" s="47">
        <f t="shared" si="11"/>
        <v>0.1535333333</v>
      </c>
      <c r="Q43" s="42">
        <f t="shared" ref="Q43:S43" si="134">SUM(E$13:E43)</f>
        <v>250000</v>
      </c>
      <c r="R43" s="43">
        <f t="shared" si="134"/>
        <v>430000</v>
      </c>
      <c r="S43" s="43">
        <f t="shared" si="134"/>
        <v>250000</v>
      </c>
      <c r="T43" s="44">
        <f t="shared" si="13"/>
        <v>930000</v>
      </c>
      <c r="U43" s="42">
        <f t="shared" ref="U43:W43" si="135">SUM(I$13:I43)</f>
        <v>22534</v>
      </c>
      <c r="V43" s="43">
        <f t="shared" si="135"/>
        <v>64682</v>
      </c>
      <c r="W43" s="43">
        <f t="shared" si="135"/>
        <v>25426</v>
      </c>
      <c r="X43" s="44">
        <f t="shared" si="15"/>
        <v>112642</v>
      </c>
      <c r="Y43" s="46">
        <f t="shared" ref="Y43:AA43" si="136">IF(Q43=0,"",U43/Q43)</f>
        <v>0.090136</v>
      </c>
      <c r="Z43" s="46">
        <f t="shared" si="136"/>
        <v>0.1504232558</v>
      </c>
      <c r="AA43" s="46">
        <f t="shared" si="136"/>
        <v>0.101704</v>
      </c>
      <c r="AB43" s="47">
        <f t="shared" si="17"/>
        <v>0.1211204301</v>
      </c>
    </row>
    <row r="44" ht="14.25" customHeight="1">
      <c r="A44" s="38">
        <v>32.0</v>
      </c>
      <c r="B44" s="39">
        <v>0.7507759120731451</v>
      </c>
      <c r="C44" s="40">
        <v>0.641107482392854</v>
      </c>
      <c r="D44" s="41">
        <v>0.9891358036211504</v>
      </c>
      <c r="E44" s="86">
        <f t="shared" si="120"/>
        <v>0</v>
      </c>
      <c r="F44" s="87">
        <f t="shared" si="114"/>
        <v>30000</v>
      </c>
      <c r="G44" s="87">
        <f t="shared" si="115"/>
        <v>0</v>
      </c>
      <c r="H44" s="44">
        <f t="shared" si="5"/>
        <v>30000</v>
      </c>
      <c r="I44" s="42">
        <f t="shared" si="6"/>
        <v>0</v>
      </c>
      <c r="J44" s="43">
        <f t="shared" si="7"/>
        <v>4522</v>
      </c>
      <c r="K44" s="43">
        <f t="shared" si="8"/>
        <v>0</v>
      </c>
      <c r="L44" s="44">
        <f t="shared" si="9"/>
        <v>4522</v>
      </c>
      <c r="M44" s="45" t="str">
        <f t="shared" ref="M44:O44" si="137">IF(E44=0,"",I44/E44)</f>
        <v/>
      </c>
      <c r="N44" s="46">
        <f t="shared" si="137"/>
        <v>0.1507333333</v>
      </c>
      <c r="O44" s="46" t="str">
        <f t="shared" si="137"/>
        <v/>
      </c>
      <c r="P44" s="47">
        <f t="shared" si="11"/>
        <v>0.1507333333</v>
      </c>
      <c r="Q44" s="42">
        <f t="shared" ref="Q44:S44" si="138">SUM(E$13:E44)</f>
        <v>250000</v>
      </c>
      <c r="R44" s="43">
        <f t="shared" si="138"/>
        <v>460000</v>
      </c>
      <c r="S44" s="43">
        <f t="shared" si="138"/>
        <v>250000</v>
      </c>
      <c r="T44" s="44">
        <f t="shared" si="13"/>
        <v>960000</v>
      </c>
      <c r="U44" s="42">
        <f t="shared" ref="U44:W44" si="139">SUM(I$13:I44)</f>
        <v>22534</v>
      </c>
      <c r="V44" s="43">
        <f t="shared" si="139"/>
        <v>69204</v>
      </c>
      <c r="W44" s="43">
        <f t="shared" si="139"/>
        <v>25426</v>
      </c>
      <c r="X44" s="44">
        <f t="shared" si="15"/>
        <v>117164</v>
      </c>
      <c r="Y44" s="46">
        <f t="shared" ref="Y44:AA44" si="140">IF(Q44=0,"",U44/Q44)</f>
        <v>0.090136</v>
      </c>
      <c r="Z44" s="46">
        <f t="shared" si="140"/>
        <v>0.1504434783</v>
      </c>
      <c r="AA44" s="46">
        <f t="shared" si="140"/>
        <v>0.101704</v>
      </c>
      <c r="AB44" s="47">
        <f t="shared" si="17"/>
        <v>0.1220458333</v>
      </c>
    </row>
    <row r="45" ht="14.25" customHeight="1">
      <c r="A45" s="38">
        <v>33.0</v>
      </c>
      <c r="B45" s="39">
        <v>0.4408064462937069</v>
      </c>
      <c r="C45" s="40">
        <v>0.7048135118643906</v>
      </c>
      <c r="D45" s="41">
        <v>0.05794418356404807</v>
      </c>
      <c r="E45" s="86">
        <f t="shared" si="120"/>
        <v>0</v>
      </c>
      <c r="F45" s="87">
        <f t="shared" si="114"/>
        <v>30000</v>
      </c>
      <c r="G45" s="87">
        <f t="shared" si="115"/>
        <v>0</v>
      </c>
      <c r="H45" s="44">
        <f t="shared" si="5"/>
        <v>30000</v>
      </c>
      <c r="I45" s="42">
        <f t="shared" si="6"/>
        <v>0</v>
      </c>
      <c r="J45" s="43">
        <f t="shared" si="7"/>
        <v>4533</v>
      </c>
      <c r="K45" s="43">
        <f t="shared" si="8"/>
        <v>0</v>
      </c>
      <c r="L45" s="44">
        <f t="shared" si="9"/>
        <v>4533</v>
      </c>
      <c r="M45" s="45" t="str">
        <f t="shared" ref="M45:O45" si="141">IF(E45=0,"",I45/E45)</f>
        <v/>
      </c>
      <c r="N45" s="46">
        <f t="shared" si="141"/>
        <v>0.1511</v>
      </c>
      <c r="O45" s="46" t="str">
        <f t="shared" si="141"/>
        <v/>
      </c>
      <c r="P45" s="47">
        <f t="shared" si="11"/>
        <v>0.1511</v>
      </c>
      <c r="Q45" s="42">
        <f t="shared" ref="Q45:S45" si="142">SUM(E$13:E45)</f>
        <v>250000</v>
      </c>
      <c r="R45" s="43">
        <f t="shared" si="142"/>
        <v>490000</v>
      </c>
      <c r="S45" s="43">
        <f t="shared" si="142"/>
        <v>250000</v>
      </c>
      <c r="T45" s="44">
        <f t="shared" si="13"/>
        <v>990000</v>
      </c>
      <c r="U45" s="42">
        <f t="shared" ref="U45:W45" si="143">SUM(I$13:I45)</f>
        <v>22534</v>
      </c>
      <c r="V45" s="43">
        <f t="shared" si="143"/>
        <v>73737</v>
      </c>
      <c r="W45" s="43">
        <f t="shared" si="143"/>
        <v>25426</v>
      </c>
      <c r="X45" s="44">
        <f t="shared" si="15"/>
        <v>121697</v>
      </c>
      <c r="Y45" s="46">
        <f t="shared" ref="Y45:AA45" si="144">IF(Q45=0,"",U45/Q45)</f>
        <v>0.090136</v>
      </c>
      <c r="Z45" s="46">
        <f t="shared" si="144"/>
        <v>0.1504836735</v>
      </c>
      <c r="AA45" s="46">
        <f t="shared" si="144"/>
        <v>0.101704</v>
      </c>
      <c r="AB45" s="47">
        <f t="shared" si="17"/>
        <v>0.1229262626</v>
      </c>
    </row>
    <row r="46" ht="14.25" customHeight="1">
      <c r="A46" s="38">
        <v>34.0</v>
      </c>
      <c r="B46" s="39">
        <v>0.37928300021913264</v>
      </c>
      <c r="C46" s="40">
        <v>0.5834385090632376</v>
      </c>
      <c r="D46" s="41">
        <v>0.9713856665544085</v>
      </c>
      <c r="E46" s="86">
        <f t="shared" si="120"/>
        <v>0</v>
      </c>
      <c r="F46" s="87">
        <f t="shared" si="114"/>
        <v>30000</v>
      </c>
      <c r="G46" s="87">
        <f t="shared" si="115"/>
        <v>0</v>
      </c>
      <c r="H46" s="44">
        <f t="shared" si="5"/>
        <v>30000</v>
      </c>
      <c r="I46" s="42">
        <f t="shared" si="6"/>
        <v>0</v>
      </c>
      <c r="J46" s="43">
        <f t="shared" si="7"/>
        <v>4513</v>
      </c>
      <c r="K46" s="43">
        <f t="shared" si="8"/>
        <v>0</v>
      </c>
      <c r="L46" s="44">
        <f t="shared" si="9"/>
        <v>4513</v>
      </c>
      <c r="M46" s="45" t="str">
        <f t="shared" ref="M46:O46" si="145">IF(E46=0,"",I46/E46)</f>
        <v/>
      </c>
      <c r="N46" s="46">
        <f t="shared" si="145"/>
        <v>0.1504333333</v>
      </c>
      <c r="O46" s="46" t="str">
        <f t="shared" si="145"/>
        <v/>
      </c>
      <c r="P46" s="47">
        <f t="shared" si="11"/>
        <v>0.1504333333</v>
      </c>
      <c r="Q46" s="42">
        <f t="shared" ref="Q46:S46" si="146">SUM(E$13:E46)</f>
        <v>250000</v>
      </c>
      <c r="R46" s="43">
        <f t="shared" si="146"/>
        <v>520000</v>
      </c>
      <c r="S46" s="43">
        <f t="shared" si="146"/>
        <v>250000</v>
      </c>
      <c r="T46" s="44">
        <f t="shared" si="13"/>
        <v>1020000</v>
      </c>
      <c r="U46" s="42">
        <f t="shared" ref="U46:W46" si="147">SUM(I$13:I46)</f>
        <v>22534</v>
      </c>
      <c r="V46" s="43">
        <f t="shared" si="147"/>
        <v>78250</v>
      </c>
      <c r="W46" s="43">
        <f t="shared" si="147"/>
        <v>25426</v>
      </c>
      <c r="X46" s="44">
        <f t="shared" si="15"/>
        <v>126210</v>
      </c>
      <c r="Y46" s="46">
        <f t="shared" ref="Y46:AA46" si="148">IF(Q46=0,"",U46/Q46)</f>
        <v>0.090136</v>
      </c>
      <c r="Z46" s="46">
        <f t="shared" si="148"/>
        <v>0.1504807692</v>
      </c>
      <c r="AA46" s="46">
        <f t="shared" si="148"/>
        <v>0.101704</v>
      </c>
      <c r="AB46" s="47">
        <f t="shared" si="17"/>
        <v>0.1237352941</v>
      </c>
    </row>
    <row r="47" ht="14.25" customHeight="1">
      <c r="A47" s="38">
        <v>35.0</v>
      </c>
      <c r="B47" s="39">
        <v>0.16918604551395922</v>
      </c>
      <c r="C47" s="40">
        <v>0.8567287987659171</v>
      </c>
      <c r="D47" s="41">
        <v>0.7902457197350363</v>
      </c>
      <c r="E47" s="86">
        <f t="shared" si="120"/>
        <v>0</v>
      </c>
      <c r="F47" s="87">
        <f t="shared" si="114"/>
        <v>30000</v>
      </c>
      <c r="G47" s="87">
        <f t="shared" si="115"/>
        <v>0</v>
      </c>
      <c r="H47" s="44">
        <f t="shared" si="5"/>
        <v>30000</v>
      </c>
      <c r="I47" s="42">
        <f t="shared" si="6"/>
        <v>0</v>
      </c>
      <c r="J47" s="43">
        <f t="shared" si="7"/>
        <v>4566</v>
      </c>
      <c r="K47" s="43">
        <f t="shared" si="8"/>
        <v>0</v>
      </c>
      <c r="L47" s="44">
        <f t="shared" si="9"/>
        <v>4566</v>
      </c>
      <c r="M47" s="45" t="str">
        <f t="shared" ref="M47:O47" si="149">IF(E47=0,"",I47/E47)</f>
        <v/>
      </c>
      <c r="N47" s="46">
        <f t="shared" si="149"/>
        <v>0.1522</v>
      </c>
      <c r="O47" s="46" t="str">
        <f t="shared" si="149"/>
        <v/>
      </c>
      <c r="P47" s="47">
        <f t="shared" si="11"/>
        <v>0.1522</v>
      </c>
      <c r="Q47" s="42">
        <f t="shared" ref="Q47:S47" si="150">SUM(E$13:E47)</f>
        <v>250000</v>
      </c>
      <c r="R47" s="43">
        <f t="shared" si="150"/>
        <v>550000</v>
      </c>
      <c r="S47" s="43">
        <f t="shared" si="150"/>
        <v>250000</v>
      </c>
      <c r="T47" s="44">
        <f t="shared" si="13"/>
        <v>1050000</v>
      </c>
      <c r="U47" s="42">
        <f t="shared" ref="U47:W47" si="151">SUM(I$13:I47)</f>
        <v>22534</v>
      </c>
      <c r="V47" s="43">
        <f t="shared" si="151"/>
        <v>82816</v>
      </c>
      <c r="W47" s="43">
        <f t="shared" si="151"/>
        <v>25426</v>
      </c>
      <c r="X47" s="44">
        <f t="shared" si="15"/>
        <v>130776</v>
      </c>
      <c r="Y47" s="46">
        <f t="shared" ref="Y47:AA47" si="152">IF(Q47=0,"",U47/Q47)</f>
        <v>0.090136</v>
      </c>
      <c r="Z47" s="46">
        <f t="shared" si="152"/>
        <v>0.1505745455</v>
      </c>
      <c r="AA47" s="46">
        <f t="shared" si="152"/>
        <v>0.101704</v>
      </c>
      <c r="AB47" s="47">
        <f t="shared" si="17"/>
        <v>0.1245485714</v>
      </c>
    </row>
    <row r="48" ht="14.25" customHeight="1">
      <c r="A48" s="38">
        <v>36.0</v>
      </c>
      <c r="B48" s="39">
        <v>0.04786515484488807</v>
      </c>
      <c r="C48" s="40">
        <v>0.5254104271699812</v>
      </c>
      <c r="D48" s="41">
        <v>0.4168564642850625</v>
      </c>
      <c r="E48" s="86">
        <f t="shared" si="120"/>
        <v>0</v>
      </c>
      <c r="F48" s="87">
        <f t="shared" si="114"/>
        <v>30000</v>
      </c>
      <c r="G48" s="87">
        <f t="shared" si="115"/>
        <v>0</v>
      </c>
      <c r="H48" s="44">
        <f t="shared" si="5"/>
        <v>30000</v>
      </c>
      <c r="I48" s="42">
        <f t="shared" si="6"/>
        <v>0</v>
      </c>
      <c r="J48" s="43">
        <f t="shared" si="7"/>
        <v>4504</v>
      </c>
      <c r="K48" s="43">
        <f t="shared" si="8"/>
        <v>0</v>
      </c>
      <c r="L48" s="44">
        <f t="shared" si="9"/>
        <v>4504</v>
      </c>
      <c r="M48" s="45" t="str">
        <f t="shared" ref="M48:O48" si="153">IF(E48=0,"",I48/E48)</f>
        <v/>
      </c>
      <c r="N48" s="46">
        <f t="shared" si="153"/>
        <v>0.1501333333</v>
      </c>
      <c r="O48" s="46" t="str">
        <f t="shared" si="153"/>
        <v/>
      </c>
      <c r="P48" s="47">
        <f t="shared" si="11"/>
        <v>0.1501333333</v>
      </c>
      <c r="Q48" s="42">
        <f t="shared" ref="Q48:S48" si="154">SUM(E$13:E48)</f>
        <v>250000</v>
      </c>
      <c r="R48" s="43">
        <f t="shared" si="154"/>
        <v>580000</v>
      </c>
      <c r="S48" s="43">
        <f t="shared" si="154"/>
        <v>250000</v>
      </c>
      <c r="T48" s="44">
        <f t="shared" si="13"/>
        <v>1080000</v>
      </c>
      <c r="U48" s="42">
        <f t="shared" ref="U48:W48" si="155">SUM(I$13:I48)</f>
        <v>22534</v>
      </c>
      <c r="V48" s="43">
        <f t="shared" si="155"/>
        <v>87320</v>
      </c>
      <c r="W48" s="43">
        <f t="shared" si="155"/>
        <v>25426</v>
      </c>
      <c r="X48" s="44">
        <f t="shared" si="15"/>
        <v>135280</v>
      </c>
      <c r="Y48" s="46">
        <f t="shared" ref="Y48:AA48" si="156">IF(Q48=0,"",U48/Q48)</f>
        <v>0.090136</v>
      </c>
      <c r="Z48" s="46">
        <f t="shared" si="156"/>
        <v>0.1505517241</v>
      </c>
      <c r="AA48" s="46">
        <f t="shared" si="156"/>
        <v>0.101704</v>
      </c>
      <c r="AB48" s="47">
        <f t="shared" si="17"/>
        <v>0.1252592593</v>
      </c>
    </row>
    <row r="49" ht="14.25" customHeight="1">
      <c r="A49" s="38">
        <v>37.0</v>
      </c>
      <c r="B49" s="39">
        <v>0.1971644315571225</v>
      </c>
      <c r="C49" s="40">
        <v>0.8858000498385024</v>
      </c>
      <c r="D49" s="41">
        <v>0.030788225974295758</v>
      </c>
      <c r="E49" s="86">
        <f t="shared" si="120"/>
        <v>0</v>
      </c>
      <c r="F49" s="87">
        <f t="shared" si="114"/>
        <v>30000</v>
      </c>
      <c r="G49" s="87">
        <f t="shared" si="115"/>
        <v>0</v>
      </c>
      <c r="H49" s="44">
        <f t="shared" si="5"/>
        <v>30000</v>
      </c>
      <c r="I49" s="42">
        <f t="shared" si="6"/>
        <v>0</v>
      </c>
      <c r="J49" s="43">
        <f t="shared" si="7"/>
        <v>4575</v>
      </c>
      <c r="K49" s="43">
        <f t="shared" si="8"/>
        <v>0</v>
      </c>
      <c r="L49" s="44">
        <f t="shared" si="9"/>
        <v>4575</v>
      </c>
      <c r="M49" s="45" t="str">
        <f t="shared" ref="M49:O49" si="157">IF(E49=0,"",I49/E49)</f>
        <v/>
      </c>
      <c r="N49" s="46">
        <f t="shared" si="157"/>
        <v>0.1525</v>
      </c>
      <c r="O49" s="46" t="str">
        <f t="shared" si="157"/>
        <v/>
      </c>
      <c r="P49" s="47">
        <f t="shared" si="11"/>
        <v>0.1525</v>
      </c>
      <c r="Q49" s="42">
        <f t="shared" ref="Q49:S49" si="158">SUM(E$13:E49)</f>
        <v>250000</v>
      </c>
      <c r="R49" s="43">
        <f t="shared" si="158"/>
        <v>610000</v>
      </c>
      <c r="S49" s="43">
        <f t="shared" si="158"/>
        <v>250000</v>
      </c>
      <c r="T49" s="44">
        <f t="shared" si="13"/>
        <v>1110000</v>
      </c>
      <c r="U49" s="42">
        <f t="shared" ref="U49:W49" si="159">SUM(I$13:I49)</f>
        <v>22534</v>
      </c>
      <c r="V49" s="43">
        <f t="shared" si="159"/>
        <v>91895</v>
      </c>
      <c r="W49" s="43">
        <f t="shared" si="159"/>
        <v>25426</v>
      </c>
      <c r="X49" s="44">
        <f t="shared" si="15"/>
        <v>139855</v>
      </c>
      <c r="Y49" s="46">
        <f t="shared" ref="Y49:AA49" si="160">IF(Q49=0,"",U49/Q49)</f>
        <v>0.090136</v>
      </c>
      <c r="Z49" s="46">
        <f t="shared" si="160"/>
        <v>0.150647541</v>
      </c>
      <c r="AA49" s="46">
        <f t="shared" si="160"/>
        <v>0.101704</v>
      </c>
      <c r="AB49" s="47">
        <f t="shared" si="17"/>
        <v>0.1259954955</v>
      </c>
    </row>
    <row r="50" ht="14.25" customHeight="1">
      <c r="A50" s="38">
        <v>38.0</v>
      </c>
      <c r="B50" s="39">
        <v>0.48165300113802223</v>
      </c>
      <c r="C50" s="40">
        <v>0.6395725355805936</v>
      </c>
      <c r="D50" s="41">
        <v>0.5657450055327506</v>
      </c>
      <c r="E50" s="86">
        <f t="shared" si="120"/>
        <v>0</v>
      </c>
      <c r="F50" s="87">
        <f t="shared" si="114"/>
        <v>30000</v>
      </c>
      <c r="G50" s="87">
        <f t="shared" si="115"/>
        <v>0</v>
      </c>
      <c r="H50" s="44">
        <f t="shared" si="5"/>
        <v>30000</v>
      </c>
      <c r="I50" s="42">
        <f t="shared" si="6"/>
        <v>0</v>
      </c>
      <c r="J50" s="43">
        <f t="shared" si="7"/>
        <v>4522</v>
      </c>
      <c r="K50" s="43">
        <f t="shared" si="8"/>
        <v>0</v>
      </c>
      <c r="L50" s="44">
        <f t="shared" si="9"/>
        <v>4522</v>
      </c>
      <c r="M50" s="45" t="str">
        <f t="shared" ref="M50:O50" si="161">IF(E50=0,"",I50/E50)</f>
        <v/>
      </c>
      <c r="N50" s="46">
        <f t="shared" si="161"/>
        <v>0.1507333333</v>
      </c>
      <c r="O50" s="46" t="str">
        <f t="shared" si="161"/>
        <v/>
      </c>
      <c r="P50" s="47">
        <f t="shared" si="11"/>
        <v>0.1507333333</v>
      </c>
      <c r="Q50" s="42">
        <f t="shared" ref="Q50:S50" si="162">SUM(E$13:E50)</f>
        <v>250000</v>
      </c>
      <c r="R50" s="43">
        <f t="shared" si="162"/>
        <v>640000</v>
      </c>
      <c r="S50" s="43">
        <f t="shared" si="162"/>
        <v>250000</v>
      </c>
      <c r="T50" s="44">
        <f t="shared" si="13"/>
        <v>1140000</v>
      </c>
      <c r="U50" s="42">
        <f t="shared" ref="U50:W50" si="163">SUM(I$13:I50)</f>
        <v>22534</v>
      </c>
      <c r="V50" s="43">
        <f t="shared" si="163"/>
        <v>96417</v>
      </c>
      <c r="W50" s="43">
        <f t="shared" si="163"/>
        <v>25426</v>
      </c>
      <c r="X50" s="44">
        <f t="shared" si="15"/>
        <v>144377</v>
      </c>
      <c r="Y50" s="46">
        <f t="shared" ref="Y50:AA50" si="164">IF(Q50=0,"",U50/Q50)</f>
        <v>0.090136</v>
      </c>
      <c r="Z50" s="46">
        <f t="shared" si="164"/>
        <v>0.1506515625</v>
      </c>
      <c r="AA50" s="46">
        <f t="shared" si="164"/>
        <v>0.101704</v>
      </c>
      <c r="AB50" s="47">
        <f t="shared" si="17"/>
        <v>0.1266464912</v>
      </c>
    </row>
    <row r="51" ht="14.25" customHeight="1">
      <c r="A51" s="38">
        <v>39.0</v>
      </c>
      <c r="B51" s="39">
        <v>0.5325214938976741</v>
      </c>
      <c r="C51" s="40">
        <v>0.26264872583515153</v>
      </c>
      <c r="D51" s="41">
        <v>0.8795596060299781</v>
      </c>
      <c r="E51" s="86">
        <f t="shared" si="120"/>
        <v>0</v>
      </c>
      <c r="F51" s="87">
        <f t="shared" si="114"/>
        <v>30000</v>
      </c>
      <c r="G51" s="87">
        <f t="shared" si="115"/>
        <v>0</v>
      </c>
      <c r="H51" s="44">
        <f t="shared" si="5"/>
        <v>30000</v>
      </c>
      <c r="I51" s="42">
        <f t="shared" si="6"/>
        <v>0</v>
      </c>
      <c r="J51" s="43">
        <f t="shared" si="7"/>
        <v>4461</v>
      </c>
      <c r="K51" s="43">
        <f t="shared" si="8"/>
        <v>0</v>
      </c>
      <c r="L51" s="44">
        <f t="shared" si="9"/>
        <v>4461</v>
      </c>
      <c r="M51" s="45" t="str">
        <f t="shared" ref="M51:O51" si="165">IF(E51=0,"",I51/E51)</f>
        <v/>
      </c>
      <c r="N51" s="46">
        <f t="shared" si="165"/>
        <v>0.1487</v>
      </c>
      <c r="O51" s="46" t="str">
        <f t="shared" si="165"/>
        <v/>
      </c>
      <c r="P51" s="47">
        <f t="shared" si="11"/>
        <v>0.1487</v>
      </c>
      <c r="Q51" s="42">
        <f t="shared" ref="Q51:S51" si="166">SUM(E$13:E51)</f>
        <v>250000</v>
      </c>
      <c r="R51" s="43">
        <f t="shared" si="166"/>
        <v>670000</v>
      </c>
      <c r="S51" s="43">
        <f t="shared" si="166"/>
        <v>250000</v>
      </c>
      <c r="T51" s="44">
        <f t="shared" si="13"/>
        <v>1170000</v>
      </c>
      <c r="U51" s="42">
        <f t="shared" ref="U51:W51" si="167">SUM(I$13:I51)</f>
        <v>22534</v>
      </c>
      <c r="V51" s="43">
        <f t="shared" si="167"/>
        <v>100878</v>
      </c>
      <c r="W51" s="43">
        <f t="shared" si="167"/>
        <v>25426</v>
      </c>
      <c r="X51" s="44">
        <f t="shared" si="15"/>
        <v>148838</v>
      </c>
      <c r="Y51" s="46">
        <f t="shared" ref="Y51:AA51" si="168">IF(Q51=0,"",U51/Q51)</f>
        <v>0.090136</v>
      </c>
      <c r="Z51" s="46">
        <f t="shared" si="168"/>
        <v>0.1505641791</v>
      </c>
      <c r="AA51" s="46">
        <f t="shared" si="168"/>
        <v>0.101704</v>
      </c>
      <c r="AB51" s="47">
        <f t="shared" si="17"/>
        <v>0.1272119658</v>
      </c>
    </row>
    <row r="52" ht="14.25" customHeight="1">
      <c r="A52" s="38">
        <v>40.0</v>
      </c>
      <c r="B52" s="39">
        <v>0.922552955329654</v>
      </c>
      <c r="C52" s="40">
        <v>0.5670472003227135</v>
      </c>
      <c r="D52" s="41">
        <v>0.2863139715017272</v>
      </c>
      <c r="E52" s="86">
        <f t="shared" si="120"/>
        <v>0</v>
      </c>
      <c r="F52" s="87">
        <f t="shared" si="114"/>
        <v>30000</v>
      </c>
      <c r="G52" s="87">
        <f t="shared" si="115"/>
        <v>0</v>
      </c>
      <c r="H52" s="44">
        <f t="shared" si="5"/>
        <v>30000</v>
      </c>
      <c r="I52" s="42">
        <f t="shared" si="6"/>
        <v>0</v>
      </c>
      <c r="J52" s="43">
        <f t="shared" si="7"/>
        <v>4510</v>
      </c>
      <c r="K52" s="43">
        <f t="shared" si="8"/>
        <v>0</v>
      </c>
      <c r="L52" s="44">
        <f t="shared" si="9"/>
        <v>4510</v>
      </c>
      <c r="M52" s="45" t="str">
        <f t="shared" ref="M52:O52" si="169">IF(E52=0,"",I52/E52)</f>
        <v/>
      </c>
      <c r="N52" s="46">
        <f t="shared" si="169"/>
        <v>0.1503333333</v>
      </c>
      <c r="O52" s="46" t="str">
        <f t="shared" si="169"/>
        <v/>
      </c>
      <c r="P52" s="47">
        <f t="shared" si="11"/>
        <v>0.1503333333</v>
      </c>
      <c r="Q52" s="42">
        <f t="shared" ref="Q52:S52" si="170">SUM(E$13:E52)</f>
        <v>250000</v>
      </c>
      <c r="R52" s="43">
        <f t="shared" si="170"/>
        <v>700000</v>
      </c>
      <c r="S52" s="43">
        <f t="shared" si="170"/>
        <v>250000</v>
      </c>
      <c r="T52" s="44">
        <f t="shared" si="13"/>
        <v>1200000</v>
      </c>
      <c r="U52" s="42">
        <f t="shared" ref="U52:W52" si="171">SUM(I$13:I52)</f>
        <v>22534</v>
      </c>
      <c r="V52" s="43">
        <f t="shared" si="171"/>
        <v>105388</v>
      </c>
      <c r="W52" s="43">
        <f t="shared" si="171"/>
        <v>25426</v>
      </c>
      <c r="X52" s="44">
        <f t="shared" si="15"/>
        <v>153348</v>
      </c>
      <c r="Y52" s="46">
        <f t="shared" ref="Y52:AA52" si="172">IF(Q52=0,"",U52/Q52)</f>
        <v>0.090136</v>
      </c>
      <c r="Z52" s="46">
        <f t="shared" si="172"/>
        <v>0.1505542857</v>
      </c>
      <c r="AA52" s="46">
        <f t="shared" si="172"/>
        <v>0.101704</v>
      </c>
      <c r="AB52" s="47">
        <f t="shared" si="17"/>
        <v>0.12779</v>
      </c>
    </row>
    <row r="53" ht="14.25" customHeight="1">
      <c r="A53" s="38">
        <v>41.0</v>
      </c>
      <c r="B53" s="39">
        <v>0.30472102087462405</v>
      </c>
      <c r="C53" s="40">
        <v>0.3239143055263216</v>
      </c>
      <c r="D53" s="41">
        <v>0.9332180369012543</v>
      </c>
      <c r="E53" s="86">
        <f t="shared" si="120"/>
        <v>0</v>
      </c>
      <c r="F53" s="87">
        <f t="shared" si="114"/>
        <v>30000</v>
      </c>
      <c r="G53" s="87">
        <f t="shared" si="115"/>
        <v>0</v>
      </c>
      <c r="H53" s="44">
        <f t="shared" si="5"/>
        <v>30000</v>
      </c>
      <c r="I53" s="42">
        <f t="shared" si="6"/>
        <v>0</v>
      </c>
      <c r="J53" s="43">
        <f t="shared" si="7"/>
        <v>4472</v>
      </c>
      <c r="K53" s="43">
        <f t="shared" si="8"/>
        <v>0</v>
      </c>
      <c r="L53" s="44">
        <f t="shared" si="9"/>
        <v>4472</v>
      </c>
      <c r="M53" s="45" t="str">
        <f t="shared" ref="M53:O53" si="173">IF(E53=0,"",I53/E53)</f>
        <v/>
      </c>
      <c r="N53" s="46">
        <f t="shared" si="173"/>
        <v>0.1490666667</v>
      </c>
      <c r="O53" s="46" t="str">
        <f t="shared" si="173"/>
        <v/>
      </c>
      <c r="P53" s="47">
        <f t="shared" si="11"/>
        <v>0.1490666667</v>
      </c>
      <c r="Q53" s="42">
        <f t="shared" ref="Q53:S53" si="174">SUM(E$13:E53)</f>
        <v>250000</v>
      </c>
      <c r="R53" s="43">
        <f t="shared" si="174"/>
        <v>730000</v>
      </c>
      <c r="S53" s="43">
        <f t="shared" si="174"/>
        <v>250000</v>
      </c>
      <c r="T53" s="44">
        <f t="shared" si="13"/>
        <v>1230000</v>
      </c>
      <c r="U53" s="42">
        <f t="shared" ref="U53:W53" si="175">SUM(I$13:I53)</f>
        <v>22534</v>
      </c>
      <c r="V53" s="43">
        <f t="shared" si="175"/>
        <v>109860</v>
      </c>
      <c r="W53" s="43">
        <f t="shared" si="175"/>
        <v>25426</v>
      </c>
      <c r="X53" s="44">
        <f t="shared" si="15"/>
        <v>157820</v>
      </c>
      <c r="Y53" s="46">
        <f t="shared" ref="Y53:AA53" si="176">IF(Q53=0,"",U53/Q53)</f>
        <v>0.090136</v>
      </c>
      <c r="Z53" s="46">
        <f t="shared" si="176"/>
        <v>0.1504931507</v>
      </c>
      <c r="AA53" s="46">
        <f t="shared" si="176"/>
        <v>0.101704</v>
      </c>
      <c r="AB53" s="47">
        <f t="shared" si="17"/>
        <v>0.1283089431</v>
      </c>
    </row>
    <row r="54" ht="14.25" customHeight="1">
      <c r="A54" s="38">
        <v>42.0</v>
      </c>
      <c r="B54" s="39">
        <v>0.823455479878511</v>
      </c>
      <c r="C54" s="40">
        <v>0.28873626061197466</v>
      </c>
      <c r="D54" s="41">
        <v>0.5928709333274932</v>
      </c>
      <c r="E54" s="86">
        <f t="shared" si="120"/>
        <v>0</v>
      </c>
      <c r="F54" s="87">
        <f t="shared" si="114"/>
        <v>30000</v>
      </c>
      <c r="G54" s="87">
        <f t="shared" si="115"/>
        <v>0</v>
      </c>
      <c r="H54" s="44">
        <f t="shared" si="5"/>
        <v>30000</v>
      </c>
      <c r="I54" s="42">
        <f t="shared" si="6"/>
        <v>0</v>
      </c>
      <c r="J54" s="43">
        <f t="shared" si="7"/>
        <v>4465</v>
      </c>
      <c r="K54" s="43">
        <f t="shared" si="8"/>
        <v>0</v>
      </c>
      <c r="L54" s="44">
        <f t="shared" si="9"/>
        <v>4465</v>
      </c>
      <c r="M54" s="45" t="str">
        <f t="shared" ref="M54:O54" si="177">IF(E54=0,"",I54/E54)</f>
        <v/>
      </c>
      <c r="N54" s="46">
        <f t="shared" si="177"/>
        <v>0.1488333333</v>
      </c>
      <c r="O54" s="46" t="str">
        <f t="shared" si="177"/>
        <v/>
      </c>
      <c r="P54" s="47">
        <f t="shared" si="11"/>
        <v>0.1488333333</v>
      </c>
      <c r="Q54" s="42">
        <f t="shared" ref="Q54:S54" si="178">SUM(E$13:E54)</f>
        <v>250000</v>
      </c>
      <c r="R54" s="43">
        <f t="shared" si="178"/>
        <v>760000</v>
      </c>
      <c r="S54" s="43">
        <f t="shared" si="178"/>
        <v>250000</v>
      </c>
      <c r="T54" s="44">
        <f t="shared" si="13"/>
        <v>1260000</v>
      </c>
      <c r="U54" s="42">
        <f t="shared" ref="U54:W54" si="179">SUM(I$13:I54)</f>
        <v>22534</v>
      </c>
      <c r="V54" s="43">
        <f t="shared" si="179"/>
        <v>114325</v>
      </c>
      <c r="W54" s="43">
        <f t="shared" si="179"/>
        <v>25426</v>
      </c>
      <c r="X54" s="44">
        <f t="shared" si="15"/>
        <v>162285</v>
      </c>
      <c r="Y54" s="46">
        <f t="shared" ref="Y54:AA54" si="180">IF(Q54=0,"",U54/Q54)</f>
        <v>0.090136</v>
      </c>
      <c r="Z54" s="46">
        <f t="shared" si="180"/>
        <v>0.1504276316</v>
      </c>
      <c r="AA54" s="46">
        <f t="shared" si="180"/>
        <v>0.101704</v>
      </c>
      <c r="AB54" s="47">
        <f t="shared" si="17"/>
        <v>0.128797619</v>
      </c>
    </row>
    <row r="55" ht="14.25" customHeight="1">
      <c r="A55" s="38">
        <v>43.0</v>
      </c>
      <c r="B55" s="39">
        <v>0.6967570846376371</v>
      </c>
      <c r="C55" s="40">
        <v>0.33186280995242534</v>
      </c>
      <c r="D55" s="41">
        <v>0.03014615754661054</v>
      </c>
      <c r="E55" s="86">
        <f t="shared" si="120"/>
        <v>0</v>
      </c>
      <c r="F55" s="87">
        <f t="shared" si="114"/>
        <v>30000</v>
      </c>
      <c r="G55" s="87">
        <f t="shared" si="115"/>
        <v>0</v>
      </c>
      <c r="H55" s="44">
        <f t="shared" si="5"/>
        <v>30000</v>
      </c>
      <c r="I55" s="42">
        <f t="shared" si="6"/>
        <v>0</v>
      </c>
      <c r="J55" s="43">
        <f t="shared" si="7"/>
        <v>4473</v>
      </c>
      <c r="K55" s="43">
        <f t="shared" si="8"/>
        <v>0</v>
      </c>
      <c r="L55" s="44">
        <f t="shared" si="9"/>
        <v>4473</v>
      </c>
      <c r="M55" s="45" t="str">
        <f t="shared" ref="M55:O55" si="181">IF(E55=0,"",I55/E55)</f>
        <v/>
      </c>
      <c r="N55" s="46">
        <f t="shared" si="181"/>
        <v>0.1491</v>
      </c>
      <c r="O55" s="46" t="str">
        <f t="shared" si="181"/>
        <v/>
      </c>
      <c r="P55" s="47">
        <f t="shared" si="11"/>
        <v>0.1491</v>
      </c>
      <c r="Q55" s="42">
        <f t="shared" ref="Q55:S55" si="182">SUM(E$13:E55)</f>
        <v>250000</v>
      </c>
      <c r="R55" s="43">
        <f t="shared" si="182"/>
        <v>790000</v>
      </c>
      <c r="S55" s="43">
        <f t="shared" si="182"/>
        <v>250000</v>
      </c>
      <c r="T55" s="44">
        <f t="shared" si="13"/>
        <v>1290000</v>
      </c>
      <c r="U55" s="42">
        <f t="shared" ref="U55:W55" si="183">SUM(I$13:I55)</f>
        <v>22534</v>
      </c>
      <c r="V55" s="43">
        <f t="shared" si="183"/>
        <v>118798</v>
      </c>
      <c r="W55" s="43">
        <f t="shared" si="183"/>
        <v>25426</v>
      </c>
      <c r="X55" s="44">
        <f t="shared" si="15"/>
        <v>166758</v>
      </c>
      <c r="Y55" s="46">
        <f t="shared" ref="Y55:AA55" si="184">IF(Q55=0,"",U55/Q55)</f>
        <v>0.090136</v>
      </c>
      <c r="Z55" s="46">
        <f t="shared" si="184"/>
        <v>0.1503772152</v>
      </c>
      <c r="AA55" s="46">
        <f t="shared" si="184"/>
        <v>0.101704</v>
      </c>
      <c r="AB55" s="47">
        <f t="shared" si="17"/>
        <v>0.1292697674</v>
      </c>
    </row>
    <row r="56" ht="14.25" customHeight="1">
      <c r="A56" s="38">
        <v>44.0</v>
      </c>
      <c r="B56" s="39">
        <v>0.5511886175769107</v>
      </c>
      <c r="C56" s="40">
        <v>0.32279980663695784</v>
      </c>
      <c r="D56" s="41">
        <v>0.3024520045410437</v>
      </c>
      <c r="E56" s="86">
        <f t="shared" si="120"/>
        <v>0</v>
      </c>
      <c r="F56" s="87">
        <f t="shared" si="114"/>
        <v>30000</v>
      </c>
      <c r="G56" s="87">
        <f t="shared" si="115"/>
        <v>0</v>
      </c>
      <c r="H56" s="44">
        <f t="shared" si="5"/>
        <v>30000</v>
      </c>
      <c r="I56" s="42">
        <f t="shared" si="6"/>
        <v>0</v>
      </c>
      <c r="J56" s="43">
        <f t="shared" si="7"/>
        <v>4471</v>
      </c>
      <c r="K56" s="43">
        <f t="shared" si="8"/>
        <v>0</v>
      </c>
      <c r="L56" s="44">
        <f t="shared" si="9"/>
        <v>4471</v>
      </c>
      <c r="M56" s="45" t="str">
        <f t="shared" ref="M56:O56" si="185">IF(E56=0,"",I56/E56)</f>
        <v/>
      </c>
      <c r="N56" s="46">
        <f t="shared" si="185"/>
        <v>0.1490333333</v>
      </c>
      <c r="O56" s="46" t="str">
        <f t="shared" si="185"/>
        <v/>
      </c>
      <c r="P56" s="47">
        <f t="shared" si="11"/>
        <v>0.1490333333</v>
      </c>
      <c r="Q56" s="42">
        <f t="shared" ref="Q56:S56" si="186">SUM(E$13:E56)</f>
        <v>250000</v>
      </c>
      <c r="R56" s="43">
        <f t="shared" si="186"/>
        <v>820000</v>
      </c>
      <c r="S56" s="43">
        <f t="shared" si="186"/>
        <v>250000</v>
      </c>
      <c r="T56" s="44">
        <f t="shared" si="13"/>
        <v>1320000</v>
      </c>
      <c r="U56" s="42">
        <f t="shared" ref="U56:W56" si="187">SUM(I$13:I56)</f>
        <v>22534</v>
      </c>
      <c r="V56" s="43">
        <f t="shared" si="187"/>
        <v>123269</v>
      </c>
      <c r="W56" s="43">
        <f t="shared" si="187"/>
        <v>25426</v>
      </c>
      <c r="X56" s="44">
        <f t="shared" si="15"/>
        <v>171229</v>
      </c>
      <c r="Y56" s="46">
        <f t="shared" ref="Y56:AA56" si="188">IF(Q56=0,"",U56/Q56)</f>
        <v>0.090136</v>
      </c>
      <c r="Z56" s="46">
        <f t="shared" si="188"/>
        <v>0.1503280488</v>
      </c>
      <c r="AA56" s="46">
        <f t="shared" si="188"/>
        <v>0.101704</v>
      </c>
      <c r="AB56" s="47">
        <f t="shared" si="17"/>
        <v>0.1297189394</v>
      </c>
    </row>
    <row r="57" ht="14.25" customHeight="1">
      <c r="A57" s="38">
        <v>45.0</v>
      </c>
      <c r="B57" s="39">
        <v>0.9712656962143307</v>
      </c>
      <c r="C57" s="40">
        <v>0.2780992230462792</v>
      </c>
      <c r="D57" s="41">
        <v>0.08114693845255216</v>
      </c>
      <c r="E57" s="86">
        <f t="shared" si="120"/>
        <v>0</v>
      </c>
      <c r="F57" s="87">
        <f t="shared" si="114"/>
        <v>30000</v>
      </c>
      <c r="G57" s="87">
        <f t="shared" si="115"/>
        <v>0</v>
      </c>
      <c r="H57" s="44">
        <f t="shared" si="5"/>
        <v>30000</v>
      </c>
      <c r="I57" s="42">
        <f t="shared" si="6"/>
        <v>0</v>
      </c>
      <c r="J57" s="43">
        <f t="shared" si="7"/>
        <v>4464</v>
      </c>
      <c r="K57" s="43">
        <f t="shared" si="8"/>
        <v>0</v>
      </c>
      <c r="L57" s="44">
        <f t="shared" si="9"/>
        <v>4464</v>
      </c>
      <c r="M57" s="45" t="str">
        <f t="shared" ref="M57:O57" si="189">IF(E57=0,"",I57/E57)</f>
        <v/>
      </c>
      <c r="N57" s="46">
        <f t="shared" si="189"/>
        <v>0.1488</v>
      </c>
      <c r="O57" s="46" t="str">
        <f t="shared" si="189"/>
        <v/>
      </c>
      <c r="P57" s="47">
        <f t="shared" si="11"/>
        <v>0.1488</v>
      </c>
      <c r="Q57" s="42">
        <f t="shared" ref="Q57:S57" si="190">SUM(E$13:E57)</f>
        <v>250000</v>
      </c>
      <c r="R57" s="43">
        <f t="shared" si="190"/>
        <v>850000</v>
      </c>
      <c r="S57" s="43">
        <f t="shared" si="190"/>
        <v>250000</v>
      </c>
      <c r="T57" s="44">
        <f t="shared" si="13"/>
        <v>1350000</v>
      </c>
      <c r="U57" s="42">
        <f t="shared" ref="U57:W57" si="191">SUM(I$13:I57)</f>
        <v>22534</v>
      </c>
      <c r="V57" s="43">
        <f t="shared" si="191"/>
        <v>127733</v>
      </c>
      <c r="W57" s="43">
        <f t="shared" si="191"/>
        <v>25426</v>
      </c>
      <c r="X57" s="44">
        <f t="shared" si="15"/>
        <v>175693</v>
      </c>
      <c r="Y57" s="46">
        <f t="shared" ref="Y57:AA57" si="192">IF(Q57=0,"",U57/Q57)</f>
        <v>0.090136</v>
      </c>
      <c r="Z57" s="46">
        <f t="shared" si="192"/>
        <v>0.1502741176</v>
      </c>
      <c r="AA57" s="46">
        <f t="shared" si="192"/>
        <v>0.101704</v>
      </c>
      <c r="AB57" s="47">
        <f t="shared" si="17"/>
        <v>0.130142963</v>
      </c>
    </row>
    <row r="58" ht="14.25" customHeight="1">
      <c r="A58" s="38">
        <v>46.0</v>
      </c>
      <c r="B58" s="39">
        <v>0.4368309160286993</v>
      </c>
      <c r="C58" s="40">
        <v>0.6515125581941834</v>
      </c>
      <c r="D58" s="41">
        <v>0.43435853801382374</v>
      </c>
      <c r="E58" s="86">
        <f t="shared" si="120"/>
        <v>0</v>
      </c>
      <c r="F58" s="87">
        <f t="shared" si="114"/>
        <v>30000</v>
      </c>
      <c r="G58" s="87">
        <f t="shared" si="115"/>
        <v>0</v>
      </c>
      <c r="H58" s="44">
        <f t="shared" si="5"/>
        <v>30000</v>
      </c>
      <c r="I58" s="42">
        <f t="shared" si="6"/>
        <v>0</v>
      </c>
      <c r="J58" s="43">
        <f t="shared" si="7"/>
        <v>4524</v>
      </c>
      <c r="K58" s="43">
        <f t="shared" si="8"/>
        <v>0</v>
      </c>
      <c r="L58" s="44">
        <f t="shared" si="9"/>
        <v>4524</v>
      </c>
      <c r="M58" s="45" t="str">
        <f t="shared" ref="M58:O58" si="193">IF(E58=0,"",I58/E58)</f>
        <v/>
      </c>
      <c r="N58" s="46">
        <f t="shared" si="193"/>
        <v>0.1508</v>
      </c>
      <c r="O58" s="46" t="str">
        <f t="shared" si="193"/>
        <v/>
      </c>
      <c r="P58" s="47">
        <f t="shared" si="11"/>
        <v>0.1508</v>
      </c>
      <c r="Q58" s="42">
        <f t="shared" ref="Q58:S58" si="194">SUM(E$13:E58)</f>
        <v>250000</v>
      </c>
      <c r="R58" s="43">
        <f t="shared" si="194"/>
        <v>880000</v>
      </c>
      <c r="S58" s="43">
        <f t="shared" si="194"/>
        <v>250000</v>
      </c>
      <c r="T58" s="44">
        <f t="shared" si="13"/>
        <v>1380000</v>
      </c>
      <c r="U58" s="42">
        <f t="shared" ref="U58:W58" si="195">SUM(I$13:I58)</f>
        <v>22534</v>
      </c>
      <c r="V58" s="43">
        <f t="shared" si="195"/>
        <v>132257</v>
      </c>
      <c r="W58" s="43">
        <f t="shared" si="195"/>
        <v>25426</v>
      </c>
      <c r="X58" s="44">
        <f t="shared" si="15"/>
        <v>180217</v>
      </c>
      <c r="Y58" s="46">
        <f t="shared" ref="Y58:AA58" si="196">IF(Q58=0,"",U58/Q58)</f>
        <v>0.090136</v>
      </c>
      <c r="Z58" s="46">
        <f t="shared" si="196"/>
        <v>0.1502920455</v>
      </c>
      <c r="AA58" s="46">
        <f t="shared" si="196"/>
        <v>0.101704</v>
      </c>
      <c r="AB58" s="47">
        <f t="shared" si="17"/>
        <v>0.130592029</v>
      </c>
    </row>
    <row r="59" ht="14.25" customHeight="1">
      <c r="A59" s="38">
        <v>47.0</v>
      </c>
      <c r="B59" s="39">
        <v>0.13072269162680195</v>
      </c>
      <c r="C59" s="40">
        <v>0.920903575038848</v>
      </c>
      <c r="D59" s="41">
        <v>0.9380389320414326</v>
      </c>
      <c r="E59" s="86">
        <f t="shared" si="120"/>
        <v>0</v>
      </c>
      <c r="F59" s="87">
        <f t="shared" si="114"/>
        <v>30000</v>
      </c>
      <c r="G59" s="87">
        <f t="shared" si="115"/>
        <v>0</v>
      </c>
      <c r="H59" s="44">
        <f t="shared" si="5"/>
        <v>30000</v>
      </c>
      <c r="I59" s="42">
        <f t="shared" si="6"/>
        <v>0</v>
      </c>
      <c r="J59" s="43">
        <f t="shared" si="7"/>
        <v>4587</v>
      </c>
      <c r="K59" s="43">
        <f t="shared" si="8"/>
        <v>0</v>
      </c>
      <c r="L59" s="44">
        <f t="shared" si="9"/>
        <v>4587</v>
      </c>
      <c r="M59" s="45" t="str">
        <f t="shared" ref="M59:O59" si="197">IF(E59=0,"",I59/E59)</f>
        <v/>
      </c>
      <c r="N59" s="46">
        <f t="shared" si="197"/>
        <v>0.1529</v>
      </c>
      <c r="O59" s="46" t="str">
        <f t="shared" si="197"/>
        <v/>
      </c>
      <c r="P59" s="47">
        <f t="shared" si="11"/>
        <v>0.1529</v>
      </c>
      <c r="Q59" s="42">
        <f t="shared" ref="Q59:S59" si="198">SUM(E$13:E59)</f>
        <v>250000</v>
      </c>
      <c r="R59" s="43">
        <f t="shared" si="198"/>
        <v>910000</v>
      </c>
      <c r="S59" s="43">
        <f t="shared" si="198"/>
        <v>250000</v>
      </c>
      <c r="T59" s="44">
        <f t="shared" si="13"/>
        <v>1410000</v>
      </c>
      <c r="U59" s="42">
        <f t="shared" ref="U59:W59" si="199">SUM(I$13:I59)</f>
        <v>22534</v>
      </c>
      <c r="V59" s="43">
        <f t="shared" si="199"/>
        <v>136844</v>
      </c>
      <c r="W59" s="43">
        <f t="shared" si="199"/>
        <v>25426</v>
      </c>
      <c r="X59" s="44">
        <f t="shared" si="15"/>
        <v>184804</v>
      </c>
      <c r="Y59" s="46">
        <f t="shared" ref="Y59:AA59" si="200">IF(Q59=0,"",U59/Q59)</f>
        <v>0.090136</v>
      </c>
      <c r="Z59" s="46">
        <f t="shared" si="200"/>
        <v>0.150378022</v>
      </c>
      <c r="AA59" s="46">
        <f t="shared" si="200"/>
        <v>0.101704</v>
      </c>
      <c r="AB59" s="47">
        <f t="shared" si="17"/>
        <v>0.1310666667</v>
      </c>
    </row>
    <row r="60" ht="14.25" customHeight="1">
      <c r="A60" s="38">
        <v>48.0</v>
      </c>
      <c r="B60" s="39">
        <v>0.8147005836164679</v>
      </c>
      <c r="C60" s="40">
        <v>0.2401870960904341</v>
      </c>
      <c r="D60" s="41">
        <v>0.7565594216936706</v>
      </c>
      <c r="E60" s="86">
        <f t="shared" si="120"/>
        <v>0</v>
      </c>
      <c r="F60" s="87">
        <f t="shared" si="114"/>
        <v>30000</v>
      </c>
      <c r="G60" s="87">
        <f t="shared" si="115"/>
        <v>0</v>
      </c>
      <c r="H60" s="44">
        <f t="shared" si="5"/>
        <v>30000</v>
      </c>
      <c r="I60" s="42">
        <f t="shared" si="6"/>
        <v>0</v>
      </c>
      <c r="J60" s="43">
        <f t="shared" si="7"/>
        <v>4456</v>
      </c>
      <c r="K60" s="43">
        <f t="shared" si="8"/>
        <v>0</v>
      </c>
      <c r="L60" s="44">
        <f t="shared" si="9"/>
        <v>4456</v>
      </c>
      <c r="M60" s="45" t="str">
        <f t="shared" ref="M60:O60" si="201">IF(E60=0,"",I60/E60)</f>
        <v/>
      </c>
      <c r="N60" s="46">
        <f t="shared" si="201"/>
        <v>0.1485333333</v>
      </c>
      <c r="O60" s="46" t="str">
        <f t="shared" si="201"/>
        <v/>
      </c>
      <c r="P60" s="47">
        <f t="shared" si="11"/>
        <v>0.1485333333</v>
      </c>
      <c r="Q60" s="42">
        <f t="shared" ref="Q60:S60" si="202">SUM(E$13:E60)</f>
        <v>250000</v>
      </c>
      <c r="R60" s="43">
        <f t="shared" si="202"/>
        <v>940000</v>
      </c>
      <c r="S60" s="43">
        <f t="shared" si="202"/>
        <v>250000</v>
      </c>
      <c r="T60" s="44">
        <f t="shared" si="13"/>
        <v>1440000</v>
      </c>
      <c r="U60" s="42">
        <f t="shared" ref="U60:W60" si="203">SUM(I$13:I60)</f>
        <v>22534</v>
      </c>
      <c r="V60" s="43">
        <f t="shared" si="203"/>
        <v>141300</v>
      </c>
      <c r="W60" s="43">
        <f t="shared" si="203"/>
        <v>25426</v>
      </c>
      <c r="X60" s="44">
        <f t="shared" si="15"/>
        <v>189260</v>
      </c>
      <c r="Y60" s="46">
        <f t="shared" ref="Y60:AA60" si="204">IF(Q60=0,"",U60/Q60)</f>
        <v>0.090136</v>
      </c>
      <c r="Z60" s="46">
        <f t="shared" si="204"/>
        <v>0.1503191489</v>
      </c>
      <c r="AA60" s="46">
        <f t="shared" si="204"/>
        <v>0.101704</v>
      </c>
      <c r="AB60" s="47">
        <f t="shared" si="17"/>
        <v>0.1314305556</v>
      </c>
    </row>
    <row r="61" ht="14.25" customHeight="1">
      <c r="A61" s="38">
        <v>49.0</v>
      </c>
      <c r="B61" s="39">
        <v>0.7902675672403576</v>
      </c>
      <c r="C61" s="40">
        <v>0.8254813801714334</v>
      </c>
      <c r="D61" s="41">
        <v>0.057515534179600314</v>
      </c>
      <c r="E61" s="86">
        <f t="shared" si="120"/>
        <v>0</v>
      </c>
      <c r="F61" s="87">
        <f t="shared" si="114"/>
        <v>30000</v>
      </c>
      <c r="G61" s="87">
        <f t="shared" si="115"/>
        <v>0</v>
      </c>
      <c r="H61" s="44">
        <f t="shared" si="5"/>
        <v>30000</v>
      </c>
      <c r="I61" s="42">
        <f t="shared" si="6"/>
        <v>0</v>
      </c>
      <c r="J61" s="43">
        <f t="shared" si="7"/>
        <v>4558</v>
      </c>
      <c r="K61" s="43">
        <f t="shared" si="8"/>
        <v>0</v>
      </c>
      <c r="L61" s="44">
        <f t="shared" si="9"/>
        <v>4558</v>
      </c>
      <c r="M61" s="45" t="str">
        <f t="shared" ref="M61:O61" si="205">IF(E61=0,"",I61/E61)</f>
        <v/>
      </c>
      <c r="N61" s="46">
        <f t="shared" si="205"/>
        <v>0.1519333333</v>
      </c>
      <c r="O61" s="46" t="str">
        <f t="shared" si="205"/>
        <v/>
      </c>
      <c r="P61" s="47">
        <f t="shared" si="11"/>
        <v>0.1519333333</v>
      </c>
      <c r="Q61" s="42">
        <f t="shared" ref="Q61:S61" si="206">SUM(E$13:E61)</f>
        <v>250000</v>
      </c>
      <c r="R61" s="43">
        <f t="shared" si="206"/>
        <v>970000</v>
      </c>
      <c r="S61" s="43">
        <f t="shared" si="206"/>
        <v>250000</v>
      </c>
      <c r="T61" s="44">
        <f t="shared" si="13"/>
        <v>1470000</v>
      </c>
      <c r="U61" s="42">
        <f t="shared" ref="U61:W61" si="207">SUM(I$13:I61)</f>
        <v>22534</v>
      </c>
      <c r="V61" s="43">
        <f t="shared" si="207"/>
        <v>145858</v>
      </c>
      <c r="W61" s="43">
        <f t="shared" si="207"/>
        <v>25426</v>
      </c>
      <c r="X61" s="44">
        <f t="shared" si="15"/>
        <v>193818</v>
      </c>
      <c r="Y61" s="46">
        <f t="shared" ref="Y61:AA61" si="208">IF(Q61=0,"",U61/Q61)</f>
        <v>0.090136</v>
      </c>
      <c r="Z61" s="46">
        <f t="shared" si="208"/>
        <v>0.1503690722</v>
      </c>
      <c r="AA61" s="46">
        <f t="shared" si="208"/>
        <v>0.101704</v>
      </c>
      <c r="AB61" s="47">
        <f t="shared" si="17"/>
        <v>0.1318489796</v>
      </c>
    </row>
    <row r="62" ht="14.25" customHeight="1">
      <c r="A62" s="38">
        <v>50.0</v>
      </c>
      <c r="B62" s="39">
        <v>0.42758733201812404</v>
      </c>
      <c r="C62" s="40">
        <v>0.9534966232350622</v>
      </c>
      <c r="D62" s="41">
        <v>0.944659084546319</v>
      </c>
      <c r="E62" s="86">
        <f t="shared" si="120"/>
        <v>0</v>
      </c>
      <c r="F62" s="87">
        <f t="shared" si="114"/>
        <v>30000</v>
      </c>
      <c r="G62" s="87">
        <f t="shared" si="115"/>
        <v>0</v>
      </c>
      <c r="H62" s="44">
        <f t="shared" si="5"/>
        <v>30000</v>
      </c>
      <c r="I62" s="42">
        <f t="shared" si="6"/>
        <v>0</v>
      </c>
      <c r="J62" s="43">
        <f t="shared" si="7"/>
        <v>4604</v>
      </c>
      <c r="K62" s="43">
        <f t="shared" si="8"/>
        <v>0</v>
      </c>
      <c r="L62" s="44">
        <f t="shared" si="9"/>
        <v>4604</v>
      </c>
      <c r="M62" s="45" t="str">
        <f t="shared" ref="M62:O62" si="209">IF(E62=0,"",I62/E62)</f>
        <v/>
      </c>
      <c r="N62" s="46">
        <f t="shared" si="209"/>
        <v>0.1534666667</v>
      </c>
      <c r="O62" s="46" t="str">
        <f t="shared" si="209"/>
        <v/>
      </c>
      <c r="P62" s="47">
        <f t="shared" si="11"/>
        <v>0.1534666667</v>
      </c>
      <c r="Q62" s="42">
        <f t="shared" ref="Q62:S62" si="210">SUM(E$13:E62)</f>
        <v>250000</v>
      </c>
      <c r="R62" s="43">
        <f t="shared" si="210"/>
        <v>1000000</v>
      </c>
      <c r="S62" s="43">
        <f t="shared" si="210"/>
        <v>250000</v>
      </c>
      <c r="T62" s="44">
        <f t="shared" si="13"/>
        <v>1500000</v>
      </c>
      <c r="U62" s="42">
        <f t="shared" ref="U62:W62" si="211">SUM(I$13:I62)</f>
        <v>22534</v>
      </c>
      <c r="V62" s="43">
        <f t="shared" si="211"/>
        <v>150462</v>
      </c>
      <c r="W62" s="43">
        <f t="shared" si="211"/>
        <v>25426</v>
      </c>
      <c r="X62" s="44">
        <f t="shared" si="15"/>
        <v>198422</v>
      </c>
      <c r="Y62" s="46">
        <f t="shared" ref="Y62:AA62" si="212">IF(Q62=0,"",U62/Q62)</f>
        <v>0.090136</v>
      </c>
      <c r="Z62" s="46">
        <f t="shared" si="212"/>
        <v>0.150462</v>
      </c>
      <c r="AA62" s="46">
        <f t="shared" si="212"/>
        <v>0.101704</v>
      </c>
      <c r="AB62" s="47">
        <f t="shared" si="17"/>
        <v>0.1322813333</v>
      </c>
    </row>
    <row r="63" ht="14.25" customHeight="1">
      <c r="A63" s="38">
        <v>51.0</v>
      </c>
      <c r="B63" s="39">
        <v>0.6594346530802818</v>
      </c>
      <c r="C63" s="40">
        <v>0.5768738906716419</v>
      </c>
      <c r="D63" s="41">
        <v>0.9808843217416283</v>
      </c>
      <c r="E63" s="86">
        <f t="shared" si="120"/>
        <v>0</v>
      </c>
      <c r="F63" s="87">
        <f t="shared" si="114"/>
        <v>30000</v>
      </c>
      <c r="G63" s="87">
        <f t="shared" si="115"/>
        <v>0</v>
      </c>
      <c r="H63" s="44">
        <f t="shared" si="5"/>
        <v>30000</v>
      </c>
      <c r="I63" s="42">
        <f t="shared" si="6"/>
        <v>0</v>
      </c>
      <c r="J63" s="43">
        <f t="shared" si="7"/>
        <v>4512</v>
      </c>
      <c r="K63" s="43">
        <f t="shared" si="8"/>
        <v>0</v>
      </c>
      <c r="L63" s="44">
        <f t="shared" si="9"/>
        <v>4512</v>
      </c>
      <c r="M63" s="45" t="str">
        <f t="shared" ref="M63:O63" si="213">IF(E63=0,"",I63/E63)</f>
        <v/>
      </c>
      <c r="N63" s="46">
        <f t="shared" si="213"/>
        <v>0.1504</v>
      </c>
      <c r="O63" s="46" t="str">
        <f t="shared" si="213"/>
        <v/>
      </c>
      <c r="P63" s="47">
        <f t="shared" si="11"/>
        <v>0.1504</v>
      </c>
      <c r="Q63" s="42">
        <f t="shared" ref="Q63:S63" si="214">SUM(E$13:E63)</f>
        <v>250000</v>
      </c>
      <c r="R63" s="43">
        <f t="shared" si="214"/>
        <v>1030000</v>
      </c>
      <c r="S63" s="43">
        <f t="shared" si="214"/>
        <v>250000</v>
      </c>
      <c r="T63" s="44">
        <f t="shared" si="13"/>
        <v>1530000</v>
      </c>
      <c r="U63" s="42">
        <f t="shared" ref="U63:W63" si="215">SUM(I$13:I63)</f>
        <v>22534</v>
      </c>
      <c r="V63" s="43">
        <f t="shared" si="215"/>
        <v>154974</v>
      </c>
      <c r="W63" s="43">
        <f t="shared" si="215"/>
        <v>25426</v>
      </c>
      <c r="X63" s="44">
        <f t="shared" si="15"/>
        <v>202934</v>
      </c>
      <c r="Y63" s="46">
        <f t="shared" ref="Y63:AA63" si="216">IF(Q63=0,"",U63/Q63)</f>
        <v>0.090136</v>
      </c>
      <c r="Z63" s="46">
        <f t="shared" si="216"/>
        <v>0.1504601942</v>
      </c>
      <c r="AA63" s="46">
        <f t="shared" si="216"/>
        <v>0.101704</v>
      </c>
      <c r="AB63" s="47">
        <f t="shared" si="17"/>
        <v>0.1326366013</v>
      </c>
    </row>
    <row r="64" ht="14.25" customHeight="1">
      <c r="A64" s="38">
        <v>52.0</v>
      </c>
      <c r="B64" s="39">
        <v>0.42883399079216966</v>
      </c>
      <c r="C64" s="40">
        <v>0.3671863077522485</v>
      </c>
      <c r="D64" s="41">
        <v>0.44067449123700475</v>
      </c>
      <c r="E64" s="86">
        <f t="shared" si="120"/>
        <v>0</v>
      </c>
      <c r="F64" s="87">
        <f t="shared" si="114"/>
        <v>30000</v>
      </c>
      <c r="G64" s="87">
        <f t="shared" si="115"/>
        <v>0</v>
      </c>
      <c r="H64" s="44">
        <f t="shared" si="5"/>
        <v>30000</v>
      </c>
      <c r="I64" s="42">
        <f t="shared" si="6"/>
        <v>0</v>
      </c>
      <c r="J64" s="43">
        <f t="shared" si="7"/>
        <v>4479</v>
      </c>
      <c r="K64" s="43">
        <f t="shared" si="8"/>
        <v>0</v>
      </c>
      <c r="L64" s="44">
        <f t="shared" si="9"/>
        <v>4479</v>
      </c>
      <c r="M64" s="45" t="str">
        <f t="shared" ref="M64:O64" si="217">IF(E64=0,"",I64/E64)</f>
        <v/>
      </c>
      <c r="N64" s="46">
        <f t="shared" si="217"/>
        <v>0.1493</v>
      </c>
      <c r="O64" s="46" t="str">
        <f t="shared" si="217"/>
        <v/>
      </c>
      <c r="P64" s="47">
        <f t="shared" si="11"/>
        <v>0.1493</v>
      </c>
      <c r="Q64" s="42">
        <f t="shared" ref="Q64:S64" si="218">SUM(E$13:E64)</f>
        <v>250000</v>
      </c>
      <c r="R64" s="43">
        <f t="shared" si="218"/>
        <v>1060000</v>
      </c>
      <c r="S64" s="43">
        <f t="shared" si="218"/>
        <v>250000</v>
      </c>
      <c r="T64" s="44">
        <f t="shared" si="13"/>
        <v>1560000</v>
      </c>
      <c r="U64" s="42">
        <f t="shared" ref="U64:W64" si="219">SUM(I$13:I64)</f>
        <v>22534</v>
      </c>
      <c r="V64" s="43">
        <f t="shared" si="219"/>
        <v>159453</v>
      </c>
      <c r="W64" s="43">
        <f t="shared" si="219"/>
        <v>25426</v>
      </c>
      <c r="X64" s="44">
        <f t="shared" si="15"/>
        <v>207413</v>
      </c>
      <c r="Y64" s="46">
        <f t="shared" ref="Y64:AA64" si="220">IF(Q64=0,"",U64/Q64)</f>
        <v>0.090136</v>
      </c>
      <c r="Z64" s="46">
        <f t="shared" si="220"/>
        <v>0.1504273585</v>
      </c>
      <c r="AA64" s="46">
        <f t="shared" si="220"/>
        <v>0.101704</v>
      </c>
      <c r="AB64" s="47">
        <f t="shared" si="17"/>
        <v>0.1329570513</v>
      </c>
    </row>
    <row r="65" ht="14.25" customHeight="1">
      <c r="A65" s="38">
        <v>53.0</v>
      </c>
      <c r="B65" s="39">
        <v>0.7962500473750127</v>
      </c>
      <c r="C65" s="40">
        <v>0.19777003374874824</v>
      </c>
      <c r="D65" s="41">
        <v>0.9929028708081605</v>
      </c>
      <c r="E65" s="86">
        <f t="shared" si="120"/>
        <v>0</v>
      </c>
      <c r="F65" s="87">
        <f t="shared" si="114"/>
        <v>30000</v>
      </c>
      <c r="G65" s="87">
        <f t="shared" si="115"/>
        <v>0</v>
      </c>
      <c r="H65" s="44">
        <f t="shared" si="5"/>
        <v>30000</v>
      </c>
      <c r="I65" s="42">
        <f t="shared" si="6"/>
        <v>0</v>
      </c>
      <c r="J65" s="43">
        <f t="shared" si="7"/>
        <v>4447</v>
      </c>
      <c r="K65" s="43">
        <f t="shared" si="8"/>
        <v>0</v>
      </c>
      <c r="L65" s="44">
        <f t="shared" si="9"/>
        <v>4447</v>
      </c>
      <c r="M65" s="45" t="str">
        <f t="shared" ref="M65:O65" si="221">IF(E65=0,"",I65/E65)</f>
        <v/>
      </c>
      <c r="N65" s="46">
        <f t="shared" si="221"/>
        <v>0.1482333333</v>
      </c>
      <c r="O65" s="46" t="str">
        <f t="shared" si="221"/>
        <v/>
      </c>
      <c r="P65" s="47">
        <f t="shared" si="11"/>
        <v>0.1482333333</v>
      </c>
      <c r="Q65" s="42">
        <f t="shared" ref="Q65:S65" si="222">SUM(E$13:E65)</f>
        <v>250000</v>
      </c>
      <c r="R65" s="43">
        <f t="shared" si="222"/>
        <v>1090000</v>
      </c>
      <c r="S65" s="43">
        <f t="shared" si="222"/>
        <v>250000</v>
      </c>
      <c r="T65" s="44">
        <f t="shared" si="13"/>
        <v>1590000</v>
      </c>
      <c r="U65" s="42">
        <f t="shared" ref="U65:W65" si="223">SUM(I$13:I65)</f>
        <v>22534</v>
      </c>
      <c r="V65" s="43">
        <f t="shared" si="223"/>
        <v>163900</v>
      </c>
      <c r="W65" s="43">
        <f t="shared" si="223"/>
        <v>25426</v>
      </c>
      <c r="X65" s="44">
        <f t="shared" si="15"/>
        <v>211860</v>
      </c>
      <c r="Y65" s="46">
        <f t="shared" ref="Y65:AA65" si="224">IF(Q65=0,"",U65/Q65)</f>
        <v>0.090136</v>
      </c>
      <c r="Z65" s="46">
        <f t="shared" si="224"/>
        <v>0.1503669725</v>
      </c>
      <c r="AA65" s="46">
        <f t="shared" si="224"/>
        <v>0.101704</v>
      </c>
      <c r="AB65" s="47">
        <f t="shared" si="17"/>
        <v>0.133245283</v>
      </c>
    </row>
    <row r="66" ht="14.25" customHeight="1">
      <c r="A66" s="38">
        <v>54.0</v>
      </c>
      <c r="B66" s="39">
        <v>0.7040349554223396</v>
      </c>
      <c r="C66" s="40">
        <v>0.682295742119415</v>
      </c>
      <c r="D66" s="41">
        <v>0.5970933827249247</v>
      </c>
      <c r="E66" s="86">
        <f t="shared" si="120"/>
        <v>0</v>
      </c>
      <c r="F66" s="87">
        <f t="shared" si="114"/>
        <v>30000</v>
      </c>
      <c r="G66" s="87">
        <f t="shared" si="115"/>
        <v>0</v>
      </c>
      <c r="H66" s="44">
        <f t="shared" si="5"/>
        <v>30000</v>
      </c>
      <c r="I66" s="42">
        <f t="shared" si="6"/>
        <v>0</v>
      </c>
      <c r="J66" s="43">
        <f t="shared" si="7"/>
        <v>4529</v>
      </c>
      <c r="K66" s="43">
        <f t="shared" si="8"/>
        <v>0</v>
      </c>
      <c r="L66" s="44">
        <f t="shared" si="9"/>
        <v>4529</v>
      </c>
      <c r="M66" s="45" t="str">
        <f t="shared" ref="M66:O66" si="225">IF(E66=0,"",I66/E66)</f>
        <v/>
      </c>
      <c r="N66" s="46">
        <f t="shared" si="225"/>
        <v>0.1509666667</v>
      </c>
      <c r="O66" s="46" t="str">
        <f t="shared" si="225"/>
        <v/>
      </c>
      <c r="P66" s="47">
        <f t="shared" si="11"/>
        <v>0.1509666667</v>
      </c>
      <c r="Q66" s="42">
        <f t="shared" ref="Q66:S66" si="226">SUM(E$13:E66)</f>
        <v>250000</v>
      </c>
      <c r="R66" s="43">
        <f t="shared" si="226"/>
        <v>1120000</v>
      </c>
      <c r="S66" s="43">
        <f t="shared" si="226"/>
        <v>250000</v>
      </c>
      <c r="T66" s="44">
        <f t="shared" si="13"/>
        <v>1620000</v>
      </c>
      <c r="U66" s="42">
        <f t="shared" ref="U66:W66" si="227">SUM(I$13:I66)</f>
        <v>22534</v>
      </c>
      <c r="V66" s="43">
        <f t="shared" si="227"/>
        <v>168429</v>
      </c>
      <c r="W66" s="43">
        <f t="shared" si="227"/>
        <v>25426</v>
      </c>
      <c r="X66" s="44">
        <f t="shared" si="15"/>
        <v>216389</v>
      </c>
      <c r="Y66" s="46">
        <f t="shared" ref="Y66:AA66" si="228">IF(Q66=0,"",U66/Q66)</f>
        <v>0.090136</v>
      </c>
      <c r="Z66" s="46">
        <f t="shared" si="228"/>
        <v>0.1503830357</v>
      </c>
      <c r="AA66" s="46">
        <f t="shared" si="228"/>
        <v>0.101704</v>
      </c>
      <c r="AB66" s="47">
        <f t="shared" si="17"/>
        <v>0.1335734568</v>
      </c>
    </row>
    <row r="67" ht="14.25" customHeight="1">
      <c r="A67" s="38">
        <v>55.0</v>
      </c>
      <c r="B67" s="39">
        <v>0.013340648779700648</v>
      </c>
      <c r="C67" s="40">
        <v>0.49982915942260175</v>
      </c>
      <c r="D67" s="41">
        <v>0.1440601078158471</v>
      </c>
      <c r="E67" s="86">
        <f t="shared" si="120"/>
        <v>0</v>
      </c>
      <c r="F67" s="87">
        <f t="shared" si="114"/>
        <v>30000</v>
      </c>
      <c r="G67" s="87">
        <f t="shared" si="115"/>
        <v>0</v>
      </c>
      <c r="H67" s="44">
        <f t="shared" si="5"/>
        <v>30000</v>
      </c>
      <c r="I67" s="42">
        <f t="shared" si="6"/>
        <v>0</v>
      </c>
      <c r="J67" s="43">
        <f t="shared" si="7"/>
        <v>4500</v>
      </c>
      <c r="K67" s="43">
        <f t="shared" si="8"/>
        <v>0</v>
      </c>
      <c r="L67" s="44">
        <f t="shared" si="9"/>
        <v>4500</v>
      </c>
      <c r="M67" s="45" t="str">
        <f t="shared" ref="M67:O67" si="229">IF(E67=0,"",I67/E67)</f>
        <v/>
      </c>
      <c r="N67" s="46">
        <f t="shared" si="229"/>
        <v>0.15</v>
      </c>
      <c r="O67" s="46" t="str">
        <f t="shared" si="229"/>
        <v/>
      </c>
      <c r="P67" s="47">
        <f t="shared" si="11"/>
        <v>0.15</v>
      </c>
      <c r="Q67" s="42">
        <f t="shared" ref="Q67:S67" si="230">SUM(E$13:E67)</f>
        <v>250000</v>
      </c>
      <c r="R67" s="43">
        <f t="shared" si="230"/>
        <v>1150000</v>
      </c>
      <c r="S67" s="43">
        <f t="shared" si="230"/>
        <v>250000</v>
      </c>
      <c r="T67" s="44">
        <f t="shared" si="13"/>
        <v>1650000</v>
      </c>
      <c r="U67" s="42">
        <f t="shared" ref="U67:W67" si="231">SUM(I$13:I67)</f>
        <v>22534</v>
      </c>
      <c r="V67" s="43">
        <f t="shared" si="231"/>
        <v>172929</v>
      </c>
      <c r="W67" s="43">
        <f t="shared" si="231"/>
        <v>25426</v>
      </c>
      <c r="X67" s="44">
        <f t="shared" si="15"/>
        <v>220889</v>
      </c>
      <c r="Y67" s="46">
        <f t="shared" ref="Y67:AA67" si="232">IF(Q67=0,"",U67/Q67)</f>
        <v>0.090136</v>
      </c>
      <c r="Z67" s="46">
        <f t="shared" si="232"/>
        <v>0.1503730435</v>
      </c>
      <c r="AA67" s="46">
        <f t="shared" si="232"/>
        <v>0.101704</v>
      </c>
      <c r="AB67" s="47">
        <f t="shared" si="17"/>
        <v>0.1338721212</v>
      </c>
    </row>
    <row r="68" ht="14.25" customHeight="1">
      <c r="A68" s="38">
        <v>56.0</v>
      </c>
      <c r="B68" s="39">
        <v>0.1236542602056504</v>
      </c>
      <c r="C68" s="40">
        <v>0.4914285913961153</v>
      </c>
      <c r="D68" s="41">
        <v>0.11963361925312777</v>
      </c>
      <c r="E68" s="86">
        <f t="shared" si="120"/>
        <v>0</v>
      </c>
      <c r="F68" s="87">
        <f t="shared" si="114"/>
        <v>30000</v>
      </c>
      <c r="G68" s="87">
        <f t="shared" si="115"/>
        <v>0</v>
      </c>
      <c r="H68" s="44">
        <f t="shared" si="5"/>
        <v>30000</v>
      </c>
      <c r="I68" s="42">
        <f t="shared" si="6"/>
        <v>0</v>
      </c>
      <c r="J68" s="43">
        <f t="shared" si="7"/>
        <v>4499</v>
      </c>
      <c r="K68" s="43">
        <f t="shared" si="8"/>
        <v>0</v>
      </c>
      <c r="L68" s="44">
        <f t="shared" si="9"/>
        <v>4499</v>
      </c>
      <c r="M68" s="45" t="str">
        <f t="shared" ref="M68:O68" si="233">IF(E68=0,"",I68/E68)</f>
        <v/>
      </c>
      <c r="N68" s="46">
        <f t="shared" si="233"/>
        <v>0.1499666667</v>
      </c>
      <c r="O68" s="46" t="str">
        <f t="shared" si="233"/>
        <v/>
      </c>
      <c r="P68" s="47">
        <f t="shared" si="11"/>
        <v>0.1499666667</v>
      </c>
      <c r="Q68" s="42">
        <f t="shared" ref="Q68:S68" si="234">SUM(E$13:E68)</f>
        <v>250000</v>
      </c>
      <c r="R68" s="43">
        <f t="shared" si="234"/>
        <v>1180000</v>
      </c>
      <c r="S68" s="43">
        <f t="shared" si="234"/>
        <v>250000</v>
      </c>
      <c r="T68" s="44">
        <f t="shared" si="13"/>
        <v>1680000</v>
      </c>
      <c r="U68" s="42">
        <f t="shared" ref="U68:W68" si="235">SUM(I$13:I68)</f>
        <v>22534</v>
      </c>
      <c r="V68" s="43">
        <f t="shared" si="235"/>
        <v>177428</v>
      </c>
      <c r="W68" s="43">
        <f t="shared" si="235"/>
        <v>25426</v>
      </c>
      <c r="X68" s="44">
        <f t="shared" si="15"/>
        <v>225388</v>
      </c>
      <c r="Y68" s="46">
        <f t="shared" ref="Y68:AA68" si="236">IF(Q68=0,"",U68/Q68)</f>
        <v>0.090136</v>
      </c>
      <c r="Z68" s="46">
        <f t="shared" si="236"/>
        <v>0.1503627119</v>
      </c>
      <c r="AA68" s="46">
        <f t="shared" si="236"/>
        <v>0.101704</v>
      </c>
      <c r="AB68" s="47">
        <f t="shared" si="17"/>
        <v>0.1341595238</v>
      </c>
    </row>
    <row r="69" ht="14.25" customHeight="1">
      <c r="A69" s="38">
        <v>57.0</v>
      </c>
      <c r="B69" s="39">
        <v>0.1068913172375765</v>
      </c>
      <c r="C69" s="40">
        <v>0.7502011571520147</v>
      </c>
      <c r="D69" s="41">
        <v>0.333982227482281</v>
      </c>
      <c r="E69" s="86">
        <f t="shared" si="120"/>
        <v>0</v>
      </c>
      <c r="F69" s="87">
        <f t="shared" si="114"/>
        <v>30000</v>
      </c>
      <c r="G69" s="87">
        <f t="shared" si="115"/>
        <v>0</v>
      </c>
      <c r="H69" s="44">
        <f t="shared" si="5"/>
        <v>30000</v>
      </c>
      <c r="I69" s="42">
        <f t="shared" si="6"/>
        <v>0</v>
      </c>
      <c r="J69" s="43">
        <f t="shared" si="7"/>
        <v>4542</v>
      </c>
      <c r="K69" s="43">
        <f t="shared" si="8"/>
        <v>0</v>
      </c>
      <c r="L69" s="44">
        <f t="shared" si="9"/>
        <v>4542</v>
      </c>
      <c r="M69" s="45" t="str">
        <f t="shared" ref="M69:O69" si="237">IF(E69=0,"",I69/E69)</f>
        <v/>
      </c>
      <c r="N69" s="46">
        <f t="shared" si="237"/>
        <v>0.1514</v>
      </c>
      <c r="O69" s="46" t="str">
        <f t="shared" si="237"/>
        <v/>
      </c>
      <c r="P69" s="47">
        <f t="shared" si="11"/>
        <v>0.1514</v>
      </c>
      <c r="Q69" s="42">
        <f t="shared" ref="Q69:S69" si="238">SUM(E$13:E69)</f>
        <v>250000</v>
      </c>
      <c r="R69" s="43">
        <f t="shared" si="238"/>
        <v>1210000</v>
      </c>
      <c r="S69" s="43">
        <f t="shared" si="238"/>
        <v>250000</v>
      </c>
      <c r="T69" s="44">
        <f t="shared" si="13"/>
        <v>1710000</v>
      </c>
      <c r="U69" s="42">
        <f t="shared" ref="U69:W69" si="239">SUM(I$13:I69)</f>
        <v>22534</v>
      </c>
      <c r="V69" s="43">
        <f t="shared" si="239"/>
        <v>181970</v>
      </c>
      <c r="W69" s="43">
        <f t="shared" si="239"/>
        <v>25426</v>
      </c>
      <c r="X69" s="44">
        <f t="shared" si="15"/>
        <v>229930</v>
      </c>
      <c r="Y69" s="46">
        <f t="shared" ref="Y69:AA69" si="240">IF(Q69=0,"",U69/Q69)</f>
        <v>0.090136</v>
      </c>
      <c r="Z69" s="46">
        <f t="shared" si="240"/>
        <v>0.1503884298</v>
      </c>
      <c r="AA69" s="46">
        <f t="shared" si="240"/>
        <v>0.101704</v>
      </c>
      <c r="AB69" s="47">
        <f t="shared" si="17"/>
        <v>0.1344619883</v>
      </c>
    </row>
    <row r="70" ht="14.25" customHeight="1">
      <c r="A70" s="38">
        <v>58.0</v>
      </c>
      <c r="B70" s="39">
        <v>0.1035172787283326</v>
      </c>
      <c r="C70" s="40">
        <v>0.23134266036686824</v>
      </c>
      <c r="D70" s="41">
        <v>0.9569557807963893</v>
      </c>
      <c r="E70" s="86">
        <f t="shared" si="120"/>
        <v>0</v>
      </c>
      <c r="F70" s="87">
        <f t="shared" si="114"/>
        <v>30000</v>
      </c>
      <c r="G70" s="87">
        <f t="shared" si="115"/>
        <v>0</v>
      </c>
      <c r="H70" s="44">
        <f t="shared" si="5"/>
        <v>30000</v>
      </c>
      <c r="I70" s="42">
        <f t="shared" si="6"/>
        <v>0</v>
      </c>
      <c r="J70" s="43">
        <f t="shared" si="7"/>
        <v>4455</v>
      </c>
      <c r="K70" s="43">
        <f t="shared" si="8"/>
        <v>0</v>
      </c>
      <c r="L70" s="44">
        <f t="shared" si="9"/>
        <v>4455</v>
      </c>
      <c r="M70" s="45" t="str">
        <f t="shared" ref="M70:O70" si="241">IF(E70=0,"",I70/E70)</f>
        <v/>
      </c>
      <c r="N70" s="46">
        <f t="shared" si="241"/>
        <v>0.1485</v>
      </c>
      <c r="O70" s="46" t="str">
        <f t="shared" si="241"/>
        <v/>
      </c>
      <c r="P70" s="47">
        <f t="shared" si="11"/>
        <v>0.1485</v>
      </c>
      <c r="Q70" s="42">
        <f t="shared" ref="Q70:S70" si="242">SUM(E$13:E70)</f>
        <v>250000</v>
      </c>
      <c r="R70" s="43">
        <f t="shared" si="242"/>
        <v>1240000</v>
      </c>
      <c r="S70" s="43">
        <f t="shared" si="242"/>
        <v>250000</v>
      </c>
      <c r="T70" s="44">
        <f t="shared" si="13"/>
        <v>1740000</v>
      </c>
      <c r="U70" s="42">
        <f t="shared" ref="U70:W70" si="243">SUM(I$13:I70)</f>
        <v>22534</v>
      </c>
      <c r="V70" s="43">
        <f t="shared" si="243"/>
        <v>186425</v>
      </c>
      <c r="W70" s="43">
        <f t="shared" si="243"/>
        <v>25426</v>
      </c>
      <c r="X70" s="44">
        <f t="shared" si="15"/>
        <v>234385</v>
      </c>
      <c r="Y70" s="46">
        <f t="shared" ref="Y70:AA70" si="244">IF(Q70=0,"",U70/Q70)</f>
        <v>0.090136</v>
      </c>
      <c r="Z70" s="46">
        <f t="shared" si="244"/>
        <v>0.1503427419</v>
      </c>
      <c r="AA70" s="46">
        <f t="shared" si="244"/>
        <v>0.101704</v>
      </c>
      <c r="AB70" s="47">
        <f t="shared" si="17"/>
        <v>0.134704023</v>
      </c>
    </row>
    <row r="71" ht="14.25" customHeight="1">
      <c r="A71" s="38">
        <v>59.0</v>
      </c>
      <c r="B71" s="39">
        <v>0.4804902732606352</v>
      </c>
      <c r="C71" s="40">
        <v>0.5137663061763984</v>
      </c>
      <c r="D71" s="41">
        <v>0.4530556501391858</v>
      </c>
      <c r="E71" s="86">
        <f t="shared" si="120"/>
        <v>0</v>
      </c>
      <c r="F71" s="87">
        <f t="shared" si="114"/>
        <v>30000</v>
      </c>
      <c r="G71" s="87">
        <f t="shared" si="115"/>
        <v>0</v>
      </c>
      <c r="H71" s="44">
        <f t="shared" si="5"/>
        <v>30000</v>
      </c>
      <c r="I71" s="42">
        <f t="shared" si="6"/>
        <v>0</v>
      </c>
      <c r="J71" s="43">
        <f t="shared" si="7"/>
        <v>4502</v>
      </c>
      <c r="K71" s="43">
        <f t="shared" si="8"/>
        <v>0</v>
      </c>
      <c r="L71" s="44">
        <f t="shared" si="9"/>
        <v>4502</v>
      </c>
      <c r="M71" s="45" t="str">
        <f t="shared" ref="M71:O71" si="245">IF(E71=0,"",I71/E71)</f>
        <v/>
      </c>
      <c r="N71" s="46">
        <f t="shared" si="245"/>
        <v>0.1500666667</v>
      </c>
      <c r="O71" s="46" t="str">
        <f t="shared" si="245"/>
        <v/>
      </c>
      <c r="P71" s="47">
        <f t="shared" si="11"/>
        <v>0.1500666667</v>
      </c>
      <c r="Q71" s="42">
        <f t="shared" ref="Q71:S71" si="246">SUM(E$13:E71)</f>
        <v>250000</v>
      </c>
      <c r="R71" s="43">
        <f t="shared" si="246"/>
        <v>1270000</v>
      </c>
      <c r="S71" s="43">
        <f t="shared" si="246"/>
        <v>250000</v>
      </c>
      <c r="T71" s="44">
        <f t="shared" si="13"/>
        <v>1770000</v>
      </c>
      <c r="U71" s="42">
        <f t="shared" ref="U71:W71" si="247">SUM(I$13:I71)</f>
        <v>22534</v>
      </c>
      <c r="V71" s="43">
        <f t="shared" si="247"/>
        <v>190927</v>
      </c>
      <c r="W71" s="43">
        <f t="shared" si="247"/>
        <v>25426</v>
      </c>
      <c r="X71" s="44">
        <f t="shared" si="15"/>
        <v>238887</v>
      </c>
      <c r="Y71" s="46">
        <f t="shared" ref="Y71:AA71" si="248">IF(Q71=0,"",U71/Q71)</f>
        <v>0.090136</v>
      </c>
      <c r="Z71" s="46">
        <f t="shared" si="248"/>
        <v>0.1503362205</v>
      </c>
      <c r="AA71" s="46">
        <f t="shared" si="248"/>
        <v>0.101704</v>
      </c>
      <c r="AB71" s="47">
        <f t="shared" si="17"/>
        <v>0.1349644068</v>
      </c>
    </row>
    <row r="72" ht="14.25" customHeight="1">
      <c r="A72" s="38">
        <v>60.0</v>
      </c>
      <c r="B72" s="39">
        <v>0.06231772853416995</v>
      </c>
      <c r="C72" s="40">
        <v>0.6010548777536038</v>
      </c>
      <c r="D72" s="41">
        <v>0.3315854579555686</v>
      </c>
      <c r="E72" s="86">
        <f t="shared" si="120"/>
        <v>0</v>
      </c>
      <c r="F72" s="87">
        <f t="shared" si="114"/>
        <v>30000</v>
      </c>
      <c r="G72" s="87">
        <f t="shared" si="115"/>
        <v>0</v>
      </c>
      <c r="H72" s="44">
        <f t="shared" si="5"/>
        <v>30000</v>
      </c>
      <c r="I72" s="42">
        <f t="shared" si="6"/>
        <v>0</v>
      </c>
      <c r="J72" s="43">
        <f t="shared" si="7"/>
        <v>4516</v>
      </c>
      <c r="K72" s="43">
        <f t="shared" si="8"/>
        <v>0</v>
      </c>
      <c r="L72" s="44">
        <f t="shared" si="9"/>
        <v>4516</v>
      </c>
      <c r="M72" s="45" t="str">
        <f t="shared" ref="M72:O72" si="249">IF(E72=0,"",I72/E72)</f>
        <v/>
      </c>
      <c r="N72" s="46">
        <f t="shared" si="249"/>
        <v>0.1505333333</v>
      </c>
      <c r="O72" s="46" t="str">
        <f t="shared" si="249"/>
        <v/>
      </c>
      <c r="P72" s="47">
        <f t="shared" si="11"/>
        <v>0.1505333333</v>
      </c>
      <c r="Q72" s="42">
        <f t="shared" ref="Q72:S72" si="250">SUM(E$13:E72)</f>
        <v>250000</v>
      </c>
      <c r="R72" s="43">
        <f t="shared" si="250"/>
        <v>1300000</v>
      </c>
      <c r="S72" s="43">
        <f t="shared" si="250"/>
        <v>250000</v>
      </c>
      <c r="T72" s="44">
        <f t="shared" si="13"/>
        <v>1800000</v>
      </c>
      <c r="U72" s="42">
        <f t="shared" ref="U72:W72" si="251">SUM(I$13:I72)</f>
        <v>22534</v>
      </c>
      <c r="V72" s="43">
        <f t="shared" si="251"/>
        <v>195443</v>
      </c>
      <c r="W72" s="43">
        <f t="shared" si="251"/>
        <v>25426</v>
      </c>
      <c r="X72" s="44">
        <f t="shared" si="15"/>
        <v>243403</v>
      </c>
      <c r="Y72" s="46">
        <f t="shared" ref="Y72:AA72" si="252">IF(Q72=0,"",U72/Q72)</f>
        <v>0.090136</v>
      </c>
      <c r="Z72" s="46">
        <f t="shared" si="252"/>
        <v>0.1503407692</v>
      </c>
      <c r="AA72" s="46">
        <f t="shared" si="252"/>
        <v>0.101704</v>
      </c>
      <c r="AB72" s="47">
        <f t="shared" si="17"/>
        <v>0.1352238889</v>
      </c>
    </row>
    <row r="73" ht="14.25" customHeight="1">
      <c r="A73" s="38">
        <v>61.0</v>
      </c>
      <c r="B73" s="39">
        <v>0.30040763454036046</v>
      </c>
      <c r="C73" s="40">
        <v>0.7822150592476252</v>
      </c>
      <c r="D73" s="41">
        <v>0.0248736075771403</v>
      </c>
      <c r="E73" s="86">
        <f t="shared" si="120"/>
        <v>0</v>
      </c>
      <c r="F73" s="87">
        <f t="shared" si="114"/>
        <v>30000</v>
      </c>
      <c r="G73" s="87">
        <f t="shared" si="115"/>
        <v>0</v>
      </c>
      <c r="H73" s="44">
        <f t="shared" si="5"/>
        <v>30000</v>
      </c>
      <c r="I73" s="42">
        <f t="shared" si="6"/>
        <v>0</v>
      </c>
      <c r="J73" s="43">
        <f t="shared" si="7"/>
        <v>4548</v>
      </c>
      <c r="K73" s="43">
        <f t="shared" si="8"/>
        <v>0</v>
      </c>
      <c r="L73" s="44">
        <f t="shared" si="9"/>
        <v>4548</v>
      </c>
      <c r="M73" s="45" t="str">
        <f t="shared" ref="M73:O73" si="253">IF(E73=0,"",I73/E73)</f>
        <v/>
      </c>
      <c r="N73" s="46">
        <f t="shared" si="253"/>
        <v>0.1516</v>
      </c>
      <c r="O73" s="46" t="str">
        <f t="shared" si="253"/>
        <v/>
      </c>
      <c r="P73" s="47">
        <f t="shared" si="11"/>
        <v>0.1516</v>
      </c>
      <c r="Q73" s="42">
        <f t="shared" ref="Q73:S73" si="254">SUM(E$13:E73)</f>
        <v>250000</v>
      </c>
      <c r="R73" s="43">
        <f t="shared" si="254"/>
        <v>1330000</v>
      </c>
      <c r="S73" s="43">
        <f t="shared" si="254"/>
        <v>250000</v>
      </c>
      <c r="T73" s="44">
        <f t="shared" si="13"/>
        <v>1830000</v>
      </c>
      <c r="U73" s="42">
        <f t="shared" ref="U73:W73" si="255">SUM(I$13:I73)</f>
        <v>22534</v>
      </c>
      <c r="V73" s="43">
        <f t="shared" si="255"/>
        <v>199991</v>
      </c>
      <c r="W73" s="43">
        <f t="shared" si="255"/>
        <v>25426</v>
      </c>
      <c r="X73" s="44">
        <f t="shared" si="15"/>
        <v>247951</v>
      </c>
      <c r="Y73" s="46">
        <f t="shared" ref="Y73:AA73" si="256">IF(Q73=0,"",U73/Q73)</f>
        <v>0.090136</v>
      </c>
      <c r="Z73" s="46">
        <f t="shared" si="256"/>
        <v>0.1503691729</v>
      </c>
      <c r="AA73" s="46">
        <f t="shared" si="256"/>
        <v>0.101704</v>
      </c>
      <c r="AB73" s="47">
        <f t="shared" si="17"/>
        <v>0.1354923497</v>
      </c>
    </row>
    <row r="74" ht="14.25" customHeight="1">
      <c r="A74" s="38">
        <v>62.0</v>
      </c>
      <c r="B74" s="39">
        <v>0.9835777043705373</v>
      </c>
      <c r="C74" s="40">
        <v>0.8760488939401204</v>
      </c>
      <c r="D74" s="41">
        <v>0.6798892823793622</v>
      </c>
      <c r="E74" s="86">
        <f t="shared" si="120"/>
        <v>0</v>
      </c>
      <c r="F74" s="87">
        <f t="shared" si="114"/>
        <v>30000</v>
      </c>
      <c r="G74" s="87">
        <f t="shared" si="115"/>
        <v>0</v>
      </c>
      <c r="H74" s="44">
        <f t="shared" si="5"/>
        <v>30000</v>
      </c>
      <c r="I74" s="42">
        <f t="shared" si="6"/>
        <v>0</v>
      </c>
      <c r="J74" s="43">
        <f t="shared" si="7"/>
        <v>4571</v>
      </c>
      <c r="K74" s="43">
        <f t="shared" si="8"/>
        <v>0</v>
      </c>
      <c r="L74" s="44">
        <f t="shared" si="9"/>
        <v>4571</v>
      </c>
      <c r="M74" s="45" t="str">
        <f t="shared" ref="M74:O74" si="257">IF(E74=0,"",I74/E74)</f>
        <v/>
      </c>
      <c r="N74" s="46">
        <f t="shared" si="257"/>
        <v>0.1523666667</v>
      </c>
      <c r="O74" s="46" t="str">
        <f t="shared" si="257"/>
        <v/>
      </c>
      <c r="P74" s="47">
        <f t="shared" si="11"/>
        <v>0.1523666667</v>
      </c>
      <c r="Q74" s="42">
        <f t="shared" ref="Q74:S74" si="258">SUM(E$13:E74)</f>
        <v>250000</v>
      </c>
      <c r="R74" s="43">
        <f t="shared" si="258"/>
        <v>1360000</v>
      </c>
      <c r="S74" s="43">
        <f t="shared" si="258"/>
        <v>250000</v>
      </c>
      <c r="T74" s="44">
        <f t="shared" si="13"/>
        <v>1860000</v>
      </c>
      <c r="U74" s="42">
        <f t="shared" ref="U74:W74" si="259">SUM(I$13:I74)</f>
        <v>22534</v>
      </c>
      <c r="V74" s="43">
        <f t="shared" si="259"/>
        <v>204562</v>
      </c>
      <c r="W74" s="43">
        <f t="shared" si="259"/>
        <v>25426</v>
      </c>
      <c r="X74" s="44">
        <f t="shared" si="15"/>
        <v>252522</v>
      </c>
      <c r="Y74" s="46">
        <f t="shared" ref="Y74:AA74" si="260">IF(Q74=0,"",U74/Q74)</f>
        <v>0.090136</v>
      </c>
      <c r="Z74" s="46">
        <f t="shared" si="260"/>
        <v>0.1504132353</v>
      </c>
      <c r="AA74" s="46">
        <f t="shared" si="260"/>
        <v>0.101704</v>
      </c>
      <c r="AB74" s="47">
        <f t="shared" si="17"/>
        <v>0.1357645161</v>
      </c>
    </row>
    <row r="75" ht="14.25" customHeight="1">
      <c r="A75" s="38">
        <v>63.0</v>
      </c>
      <c r="B75" s="39">
        <v>0.831594799744468</v>
      </c>
      <c r="C75" s="40">
        <v>0.27598501331487124</v>
      </c>
      <c r="D75" s="41">
        <v>0.13111658002056636</v>
      </c>
      <c r="E75" s="86">
        <f t="shared" si="120"/>
        <v>0</v>
      </c>
      <c r="F75" s="87">
        <f t="shared" si="114"/>
        <v>30000</v>
      </c>
      <c r="G75" s="87">
        <f t="shared" si="115"/>
        <v>0</v>
      </c>
      <c r="H75" s="44">
        <f t="shared" si="5"/>
        <v>30000</v>
      </c>
      <c r="I75" s="42">
        <f t="shared" si="6"/>
        <v>0</v>
      </c>
      <c r="J75" s="43">
        <f t="shared" si="7"/>
        <v>4463</v>
      </c>
      <c r="K75" s="43">
        <f t="shared" si="8"/>
        <v>0</v>
      </c>
      <c r="L75" s="44">
        <f t="shared" si="9"/>
        <v>4463</v>
      </c>
      <c r="M75" s="45" t="str">
        <f t="shared" ref="M75:O75" si="261">IF(E75=0,"",I75/E75)</f>
        <v/>
      </c>
      <c r="N75" s="46">
        <f t="shared" si="261"/>
        <v>0.1487666667</v>
      </c>
      <c r="O75" s="46" t="str">
        <f t="shared" si="261"/>
        <v/>
      </c>
      <c r="P75" s="47">
        <f t="shared" si="11"/>
        <v>0.1487666667</v>
      </c>
      <c r="Q75" s="42">
        <f t="shared" ref="Q75:S75" si="262">SUM(E$13:E75)</f>
        <v>250000</v>
      </c>
      <c r="R75" s="43">
        <f t="shared" si="262"/>
        <v>1390000</v>
      </c>
      <c r="S75" s="43">
        <f t="shared" si="262"/>
        <v>250000</v>
      </c>
      <c r="T75" s="44">
        <f t="shared" si="13"/>
        <v>1890000</v>
      </c>
      <c r="U75" s="42">
        <f t="shared" ref="U75:W75" si="263">SUM(I$13:I75)</f>
        <v>22534</v>
      </c>
      <c r="V75" s="43">
        <f t="shared" si="263"/>
        <v>209025</v>
      </c>
      <c r="W75" s="43">
        <f t="shared" si="263"/>
        <v>25426</v>
      </c>
      <c r="X75" s="44">
        <f t="shared" si="15"/>
        <v>256985</v>
      </c>
      <c r="Y75" s="46">
        <f t="shared" ref="Y75:AA75" si="264">IF(Q75=0,"",U75/Q75)</f>
        <v>0.090136</v>
      </c>
      <c r="Z75" s="46">
        <f t="shared" si="264"/>
        <v>0.1503776978</v>
      </c>
      <c r="AA75" s="46">
        <f t="shared" si="264"/>
        <v>0.101704</v>
      </c>
      <c r="AB75" s="47">
        <f t="shared" si="17"/>
        <v>0.1359708995</v>
      </c>
    </row>
    <row r="76" ht="14.25" customHeight="1">
      <c r="A76" s="38">
        <v>64.0</v>
      </c>
      <c r="B76" s="39">
        <v>0.3215603864423917</v>
      </c>
      <c r="C76" s="40">
        <v>0.4021655331796714</v>
      </c>
      <c r="D76" s="41">
        <v>0.3889124103330005</v>
      </c>
      <c r="E76" s="86">
        <f t="shared" si="120"/>
        <v>0</v>
      </c>
      <c r="F76" s="87">
        <f t="shared" si="114"/>
        <v>30000</v>
      </c>
      <c r="G76" s="87">
        <f t="shared" si="115"/>
        <v>0</v>
      </c>
      <c r="H76" s="44">
        <f t="shared" si="5"/>
        <v>30000</v>
      </c>
      <c r="I76" s="42">
        <f t="shared" si="6"/>
        <v>0</v>
      </c>
      <c r="J76" s="43">
        <f t="shared" si="7"/>
        <v>4485</v>
      </c>
      <c r="K76" s="43">
        <f t="shared" si="8"/>
        <v>0</v>
      </c>
      <c r="L76" s="44">
        <f t="shared" si="9"/>
        <v>4485</v>
      </c>
      <c r="M76" s="45" t="str">
        <f t="shared" ref="M76:O76" si="265">IF(E76=0,"",I76/E76)</f>
        <v/>
      </c>
      <c r="N76" s="46">
        <f t="shared" si="265"/>
        <v>0.1495</v>
      </c>
      <c r="O76" s="46" t="str">
        <f t="shared" si="265"/>
        <v/>
      </c>
      <c r="P76" s="47">
        <f t="shared" si="11"/>
        <v>0.1495</v>
      </c>
      <c r="Q76" s="42">
        <f t="shared" ref="Q76:S76" si="266">SUM(E$13:E76)</f>
        <v>250000</v>
      </c>
      <c r="R76" s="43">
        <f t="shared" si="266"/>
        <v>1420000</v>
      </c>
      <c r="S76" s="43">
        <f t="shared" si="266"/>
        <v>250000</v>
      </c>
      <c r="T76" s="44">
        <f t="shared" si="13"/>
        <v>1920000</v>
      </c>
      <c r="U76" s="42">
        <f t="shared" ref="U76:W76" si="267">SUM(I$13:I76)</f>
        <v>22534</v>
      </c>
      <c r="V76" s="43">
        <f t="shared" si="267"/>
        <v>213510</v>
      </c>
      <c r="W76" s="43">
        <f t="shared" si="267"/>
        <v>25426</v>
      </c>
      <c r="X76" s="44">
        <f t="shared" si="15"/>
        <v>261470</v>
      </c>
      <c r="Y76" s="46">
        <f t="shared" ref="Y76:AA76" si="268">IF(Q76=0,"",U76/Q76)</f>
        <v>0.090136</v>
      </c>
      <c r="Z76" s="46">
        <f t="shared" si="268"/>
        <v>0.1503591549</v>
      </c>
      <c r="AA76" s="46">
        <f t="shared" si="268"/>
        <v>0.101704</v>
      </c>
      <c r="AB76" s="47">
        <f t="shared" si="17"/>
        <v>0.1361822917</v>
      </c>
    </row>
    <row r="77" ht="14.25" customHeight="1">
      <c r="A77" s="38">
        <v>65.0</v>
      </c>
      <c r="B77" s="39">
        <v>0.7209499255529659</v>
      </c>
      <c r="C77" s="40">
        <v>0.15903684958592934</v>
      </c>
      <c r="D77" s="41">
        <v>0.14706596914284165</v>
      </c>
      <c r="E77" s="86">
        <f t="shared" si="120"/>
        <v>0</v>
      </c>
      <c r="F77" s="87">
        <f t="shared" si="114"/>
        <v>30000</v>
      </c>
      <c r="G77" s="87">
        <f t="shared" si="115"/>
        <v>0</v>
      </c>
      <c r="H77" s="44">
        <f t="shared" si="5"/>
        <v>30000</v>
      </c>
      <c r="I77" s="42">
        <f t="shared" si="6"/>
        <v>0</v>
      </c>
      <c r="J77" s="43">
        <f t="shared" si="7"/>
        <v>4438</v>
      </c>
      <c r="K77" s="43">
        <f t="shared" si="8"/>
        <v>0</v>
      </c>
      <c r="L77" s="44">
        <f t="shared" si="9"/>
        <v>4438</v>
      </c>
      <c r="M77" s="45" t="str">
        <f t="shared" ref="M77:O77" si="269">IF(E77=0,"",I77/E77)</f>
        <v/>
      </c>
      <c r="N77" s="46">
        <f t="shared" si="269"/>
        <v>0.1479333333</v>
      </c>
      <c r="O77" s="46" t="str">
        <f t="shared" si="269"/>
        <v/>
      </c>
      <c r="P77" s="47">
        <f t="shared" si="11"/>
        <v>0.1479333333</v>
      </c>
      <c r="Q77" s="42">
        <f t="shared" ref="Q77:S77" si="270">SUM(E$13:E77)</f>
        <v>250000</v>
      </c>
      <c r="R77" s="43">
        <f t="shared" si="270"/>
        <v>1450000</v>
      </c>
      <c r="S77" s="43">
        <f t="shared" si="270"/>
        <v>250000</v>
      </c>
      <c r="T77" s="44">
        <f t="shared" si="13"/>
        <v>1950000</v>
      </c>
      <c r="U77" s="42">
        <f t="shared" ref="U77:W77" si="271">SUM(I$13:I77)</f>
        <v>22534</v>
      </c>
      <c r="V77" s="43">
        <f t="shared" si="271"/>
        <v>217948</v>
      </c>
      <c r="W77" s="43">
        <f t="shared" si="271"/>
        <v>25426</v>
      </c>
      <c r="X77" s="44">
        <f t="shared" si="15"/>
        <v>265908</v>
      </c>
      <c r="Y77" s="46">
        <f t="shared" ref="Y77:AA77" si="272">IF(Q77=0,"",U77/Q77)</f>
        <v>0.090136</v>
      </c>
      <c r="Z77" s="46">
        <f t="shared" si="272"/>
        <v>0.1503089655</v>
      </c>
      <c r="AA77" s="46">
        <f t="shared" si="272"/>
        <v>0.101704</v>
      </c>
      <c r="AB77" s="47">
        <f t="shared" si="17"/>
        <v>0.1363630769</v>
      </c>
    </row>
    <row r="78" ht="14.25" customHeight="1">
      <c r="A78" s="38">
        <v>66.0</v>
      </c>
      <c r="B78" s="39">
        <v>0.4348611950843516</v>
      </c>
      <c r="C78" s="40">
        <v>0.09238915923123958</v>
      </c>
      <c r="D78" s="41">
        <v>0.1278941396424369</v>
      </c>
      <c r="E78" s="86">
        <f t="shared" si="120"/>
        <v>0</v>
      </c>
      <c r="F78" s="87">
        <f t="shared" si="114"/>
        <v>30000</v>
      </c>
      <c r="G78" s="87">
        <f t="shared" si="115"/>
        <v>0</v>
      </c>
      <c r="H78" s="44">
        <f t="shared" si="5"/>
        <v>30000</v>
      </c>
      <c r="I78" s="42">
        <f t="shared" si="6"/>
        <v>0</v>
      </c>
      <c r="J78" s="43">
        <f t="shared" si="7"/>
        <v>4418</v>
      </c>
      <c r="K78" s="43">
        <f t="shared" si="8"/>
        <v>0</v>
      </c>
      <c r="L78" s="44">
        <f t="shared" si="9"/>
        <v>4418</v>
      </c>
      <c r="M78" s="45" t="str">
        <f t="shared" ref="M78:O78" si="273">IF(E78=0,"",I78/E78)</f>
        <v/>
      </c>
      <c r="N78" s="46">
        <f t="shared" si="273"/>
        <v>0.1472666667</v>
      </c>
      <c r="O78" s="46" t="str">
        <f t="shared" si="273"/>
        <v/>
      </c>
      <c r="P78" s="47">
        <f t="shared" si="11"/>
        <v>0.1472666667</v>
      </c>
      <c r="Q78" s="42">
        <f t="shared" ref="Q78:S78" si="274">SUM(E$13:E78)</f>
        <v>250000</v>
      </c>
      <c r="R78" s="43">
        <f t="shared" si="274"/>
        <v>1480000</v>
      </c>
      <c r="S78" s="43">
        <f t="shared" si="274"/>
        <v>250000</v>
      </c>
      <c r="T78" s="44">
        <f t="shared" si="13"/>
        <v>1980000</v>
      </c>
      <c r="U78" s="42">
        <f t="shared" ref="U78:W78" si="275">SUM(I$13:I78)</f>
        <v>22534</v>
      </c>
      <c r="V78" s="43">
        <f t="shared" si="275"/>
        <v>222366</v>
      </c>
      <c r="W78" s="43">
        <f t="shared" si="275"/>
        <v>25426</v>
      </c>
      <c r="X78" s="44">
        <f t="shared" si="15"/>
        <v>270326</v>
      </c>
      <c r="Y78" s="46">
        <f t="shared" ref="Y78:AA78" si="276">IF(Q78=0,"",U78/Q78)</f>
        <v>0.090136</v>
      </c>
      <c r="Z78" s="46">
        <f t="shared" si="276"/>
        <v>0.1502472973</v>
      </c>
      <c r="AA78" s="46">
        <f t="shared" si="276"/>
        <v>0.101704</v>
      </c>
      <c r="AB78" s="47">
        <f t="shared" si="17"/>
        <v>0.1365282828</v>
      </c>
    </row>
    <row r="79" ht="14.25" customHeight="1">
      <c r="A79" s="38">
        <v>67.0</v>
      </c>
      <c r="B79" s="39">
        <v>0.7625941793183313</v>
      </c>
      <c r="C79" s="40">
        <v>0.5442003564761905</v>
      </c>
      <c r="D79" s="41">
        <v>0.8038646462077546</v>
      </c>
      <c r="E79" s="86">
        <f t="shared" si="120"/>
        <v>0</v>
      </c>
      <c r="F79" s="87">
        <f t="shared" si="114"/>
        <v>30000</v>
      </c>
      <c r="G79" s="87">
        <f t="shared" si="115"/>
        <v>0</v>
      </c>
      <c r="H79" s="44">
        <f t="shared" si="5"/>
        <v>30000</v>
      </c>
      <c r="I79" s="42">
        <f t="shared" si="6"/>
        <v>0</v>
      </c>
      <c r="J79" s="43">
        <f t="shared" si="7"/>
        <v>4507</v>
      </c>
      <c r="K79" s="43">
        <f t="shared" si="8"/>
        <v>0</v>
      </c>
      <c r="L79" s="44">
        <f t="shared" si="9"/>
        <v>4507</v>
      </c>
      <c r="M79" s="45" t="str">
        <f t="shared" ref="M79:O79" si="277">IF(E79=0,"",I79/E79)</f>
        <v/>
      </c>
      <c r="N79" s="46">
        <f t="shared" si="277"/>
        <v>0.1502333333</v>
      </c>
      <c r="O79" s="46" t="str">
        <f t="shared" si="277"/>
        <v/>
      </c>
      <c r="P79" s="47">
        <f t="shared" si="11"/>
        <v>0.1502333333</v>
      </c>
      <c r="Q79" s="42">
        <f t="shared" ref="Q79:S79" si="278">SUM(E$13:E79)</f>
        <v>250000</v>
      </c>
      <c r="R79" s="43">
        <f t="shared" si="278"/>
        <v>1510000</v>
      </c>
      <c r="S79" s="43">
        <f t="shared" si="278"/>
        <v>250000</v>
      </c>
      <c r="T79" s="44">
        <f t="shared" si="13"/>
        <v>2010000</v>
      </c>
      <c r="U79" s="42">
        <f t="shared" ref="U79:W79" si="279">SUM(I$13:I79)</f>
        <v>22534</v>
      </c>
      <c r="V79" s="43">
        <f t="shared" si="279"/>
        <v>226873</v>
      </c>
      <c r="W79" s="43">
        <f t="shared" si="279"/>
        <v>25426</v>
      </c>
      <c r="X79" s="44">
        <f t="shared" si="15"/>
        <v>274833</v>
      </c>
      <c r="Y79" s="46">
        <f t="shared" ref="Y79:AA79" si="280">IF(Q79=0,"",U79/Q79)</f>
        <v>0.090136</v>
      </c>
      <c r="Z79" s="46">
        <f t="shared" si="280"/>
        <v>0.1502470199</v>
      </c>
      <c r="AA79" s="46">
        <f t="shared" si="280"/>
        <v>0.101704</v>
      </c>
      <c r="AB79" s="47">
        <f t="shared" si="17"/>
        <v>0.1367328358</v>
      </c>
    </row>
    <row r="80" ht="14.25" customHeight="1">
      <c r="A80" s="38">
        <v>68.0</v>
      </c>
      <c r="B80" s="39">
        <v>0.9188914639977601</v>
      </c>
      <c r="C80" s="40">
        <v>0.05965515463271254</v>
      </c>
      <c r="D80" s="41">
        <v>0.06348212944296971</v>
      </c>
      <c r="E80" s="86">
        <f t="shared" si="120"/>
        <v>0</v>
      </c>
      <c r="F80" s="87">
        <f t="shared" si="114"/>
        <v>30000</v>
      </c>
      <c r="G80" s="87">
        <f t="shared" si="115"/>
        <v>0</v>
      </c>
      <c r="H80" s="44">
        <f t="shared" si="5"/>
        <v>30000</v>
      </c>
      <c r="I80" s="42">
        <f t="shared" si="6"/>
        <v>0</v>
      </c>
      <c r="J80" s="43">
        <f t="shared" si="7"/>
        <v>4404</v>
      </c>
      <c r="K80" s="43">
        <f t="shared" si="8"/>
        <v>0</v>
      </c>
      <c r="L80" s="44">
        <f t="shared" si="9"/>
        <v>4404</v>
      </c>
      <c r="M80" s="45" t="str">
        <f t="shared" ref="M80:O80" si="281">IF(E80=0,"",I80/E80)</f>
        <v/>
      </c>
      <c r="N80" s="46">
        <f t="shared" si="281"/>
        <v>0.1468</v>
      </c>
      <c r="O80" s="46" t="str">
        <f t="shared" si="281"/>
        <v/>
      </c>
      <c r="P80" s="47">
        <f t="shared" si="11"/>
        <v>0.1468</v>
      </c>
      <c r="Q80" s="42">
        <f t="shared" ref="Q80:S80" si="282">SUM(E$13:E80)</f>
        <v>250000</v>
      </c>
      <c r="R80" s="43">
        <f t="shared" si="282"/>
        <v>1540000</v>
      </c>
      <c r="S80" s="43">
        <f t="shared" si="282"/>
        <v>250000</v>
      </c>
      <c r="T80" s="44">
        <f t="shared" si="13"/>
        <v>2040000</v>
      </c>
      <c r="U80" s="42">
        <f t="shared" ref="U80:W80" si="283">SUM(I$13:I80)</f>
        <v>22534</v>
      </c>
      <c r="V80" s="43">
        <f t="shared" si="283"/>
        <v>231277</v>
      </c>
      <c r="W80" s="43">
        <f t="shared" si="283"/>
        <v>25426</v>
      </c>
      <c r="X80" s="44">
        <f t="shared" si="15"/>
        <v>279237</v>
      </c>
      <c r="Y80" s="46">
        <f t="shared" ref="Y80:AA80" si="284">IF(Q80=0,"",U80/Q80)</f>
        <v>0.090136</v>
      </c>
      <c r="Z80" s="46">
        <f t="shared" si="284"/>
        <v>0.1501798701</v>
      </c>
      <c r="AA80" s="46">
        <f t="shared" si="284"/>
        <v>0.101704</v>
      </c>
      <c r="AB80" s="47">
        <f t="shared" si="17"/>
        <v>0.1368808824</v>
      </c>
    </row>
    <row r="81" ht="14.25" customHeight="1">
      <c r="A81" s="38">
        <v>69.0</v>
      </c>
      <c r="B81" s="39">
        <v>0.4470724792911973</v>
      </c>
      <c r="C81" s="40">
        <v>0.3764961772408515</v>
      </c>
      <c r="D81" s="41">
        <v>0.9323025222748664</v>
      </c>
      <c r="E81" s="86">
        <f t="shared" si="120"/>
        <v>0</v>
      </c>
      <c r="F81" s="87">
        <f t="shared" si="114"/>
        <v>30000</v>
      </c>
      <c r="G81" s="87">
        <f t="shared" si="115"/>
        <v>0</v>
      </c>
      <c r="H81" s="44">
        <f t="shared" si="5"/>
        <v>30000</v>
      </c>
      <c r="I81" s="42">
        <f t="shared" si="6"/>
        <v>0</v>
      </c>
      <c r="J81" s="43">
        <f t="shared" si="7"/>
        <v>4480</v>
      </c>
      <c r="K81" s="43">
        <f t="shared" si="8"/>
        <v>0</v>
      </c>
      <c r="L81" s="44">
        <f t="shared" si="9"/>
        <v>4480</v>
      </c>
      <c r="M81" s="45" t="str">
        <f t="shared" ref="M81:O81" si="285">IF(E81=0,"",I81/E81)</f>
        <v/>
      </c>
      <c r="N81" s="46">
        <f t="shared" si="285"/>
        <v>0.1493333333</v>
      </c>
      <c r="O81" s="46" t="str">
        <f t="shared" si="285"/>
        <v/>
      </c>
      <c r="P81" s="47">
        <f t="shared" si="11"/>
        <v>0.1493333333</v>
      </c>
      <c r="Q81" s="42">
        <f t="shared" ref="Q81:S81" si="286">SUM(E$13:E81)</f>
        <v>250000</v>
      </c>
      <c r="R81" s="43">
        <f t="shared" si="286"/>
        <v>1570000</v>
      </c>
      <c r="S81" s="43">
        <f t="shared" si="286"/>
        <v>250000</v>
      </c>
      <c r="T81" s="44">
        <f t="shared" si="13"/>
        <v>2070000</v>
      </c>
      <c r="U81" s="42">
        <f t="shared" ref="U81:W81" si="287">SUM(I$13:I81)</f>
        <v>22534</v>
      </c>
      <c r="V81" s="43">
        <f t="shared" si="287"/>
        <v>235757</v>
      </c>
      <c r="W81" s="43">
        <f t="shared" si="287"/>
        <v>25426</v>
      </c>
      <c r="X81" s="44">
        <f t="shared" si="15"/>
        <v>283717</v>
      </c>
      <c r="Y81" s="46">
        <f t="shared" ref="Y81:AA81" si="288">IF(Q81=0,"",U81/Q81)</f>
        <v>0.090136</v>
      </c>
      <c r="Z81" s="46">
        <f t="shared" si="288"/>
        <v>0.1501636943</v>
      </c>
      <c r="AA81" s="46">
        <f t="shared" si="288"/>
        <v>0.101704</v>
      </c>
      <c r="AB81" s="47">
        <f t="shared" si="17"/>
        <v>0.1370613527</v>
      </c>
    </row>
    <row r="82" ht="14.25" customHeight="1">
      <c r="A82" s="38">
        <v>70.0</v>
      </c>
      <c r="B82" s="39">
        <v>0.28690392077845417</v>
      </c>
      <c r="C82" s="40">
        <v>0.28563895088705793</v>
      </c>
      <c r="D82" s="41">
        <v>0.007956121685617101</v>
      </c>
      <c r="E82" s="86">
        <f t="shared" si="120"/>
        <v>0</v>
      </c>
      <c r="F82" s="87">
        <f t="shared" si="114"/>
        <v>30000</v>
      </c>
      <c r="G82" s="87">
        <f t="shared" si="115"/>
        <v>0</v>
      </c>
      <c r="H82" s="44">
        <f t="shared" si="5"/>
        <v>30000</v>
      </c>
      <c r="I82" s="42">
        <f t="shared" si="6"/>
        <v>0</v>
      </c>
      <c r="J82" s="43">
        <f t="shared" si="7"/>
        <v>4465</v>
      </c>
      <c r="K82" s="43">
        <f t="shared" si="8"/>
        <v>0</v>
      </c>
      <c r="L82" s="44">
        <f t="shared" si="9"/>
        <v>4465</v>
      </c>
      <c r="M82" s="45" t="str">
        <f t="shared" ref="M82:O82" si="289">IF(E82=0,"",I82/E82)</f>
        <v/>
      </c>
      <c r="N82" s="46">
        <f t="shared" si="289"/>
        <v>0.1488333333</v>
      </c>
      <c r="O82" s="46" t="str">
        <f t="shared" si="289"/>
        <v/>
      </c>
      <c r="P82" s="47">
        <f t="shared" si="11"/>
        <v>0.1488333333</v>
      </c>
      <c r="Q82" s="42">
        <f t="shared" ref="Q82:S82" si="290">SUM(E$13:E82)</f>
        <v>250000</v>
      </c>
      <c r="R82" s="43">
        <f t="shared" si="290"/>
        <v>1600000</v>
      </c>
      <c r="S82" s="43">
        <f t="shared" si="290"/>
        <v>250000</v>
      </c>
      <c r="T82" s="44">
        <f t="shared" si="13"/>
        <v>2100000</v>
      </c>
      <c r="U82" s="42">
        <f t="shared" ref="U82:W82" si="291">SUM(I$13:I82)</f>
        <v>22534</v>
      </c>
      <c r="V82" s="43">
        <f t="shared" si="291"/>
        <v>240222</v>
      </c>
      <c r="W82" s="43">
        <f t="shared" si="291"/>
        <v>25426</v>
      </c>
      <c r="X82" s="44">
        <f t="shared" si="15"/>
        <v>288182</v>
      </c>
      <c r="Y82" s="46">
        <f t="shared" ref="Y82:AA82" si="292">IF(Q82=0,"",U82/Q82)</f>
        <v>0.090136</v>
      </c>
      <c r="Z82" s="46">
        <f t="shared" si="292"/>
        <v>0.15013875</v>
      </c>
      <c r="AA82" s="46">
        <f t="shared" si="292"/>
        <v>0.101704</v>
      </c>
      <c r="AB82" s="47">
        <f t="shared" si="17"/>
        <v>0.1372295238</v>
      </c>
    </row>
    <row r="83" ht="14.25" customHeight="1">
      <c r="A83" s="38">
        <v>71.0</v>
      </c>
      <c r="B83" s="39">
        <v>0.7691213527431149</v>
      </c>
      <c r="C83" s="40">
        <v>0.9760032019919544</v>
      </c>
      <c r="D83" s="41">
        <v>0.5845156527878</v>
      </c>
      <c r="E83" s="86">
        <f t="shared" si="120"/>
        <v>0</v>
      </c>
      <c r="F83" s="87">
        <f t="shared" si="114"/>
        <v>30000</v>
      </c>
      <c r="G83" s="87">
        <f t="shared" si="115"/>
        <v>0</v>
      </c>
      <c r="H83" s="44">
        <f t="shared" si="5"/>
        <v>30000</v>
      </c>
      <c r="I83" s="42">
        <f t="shared" si="6"/>
        <v>0</v>
      </c>
      <c r="J83" s="43">
        <f t="shared" si="7"/>
        <v>4623</v>
      </c>
      <c r="K83" s="43">
        <f t="shared" si="8"/>
        <v>0</v>
      </c>
      <c r="L83" s="44">
        <f t="shared" si="9"/>
        <v>4623</v>
      </c>
      <c r="M83" s="45" t="str">
        <f t="shared" ref="M83:O83" si="293">IF(E83=0,"",I83/E83)</f>
        <v/>
      </c>
      <c r="N83" s="46">
        <f t="shared" si="293"/>
        <v>0.1541</v>
      </c>
      <c r="O83" s="46" t="str">
        <f t="shared" si="293"/>
        <v/>
      </c>
      <c r="P83" s="47">
        <f t="shared" si="11"/>
        <v>0.1541</v>
      </c>
      <c r="Q83" s="42">
        <f t="shared" ref="Q83:S83" si="294">SUM(E$13:E83)</f>
        <v>250000</v>
      </c>
      <c r="R83" s="43">
        <f t="shared" si="294"/>
        <v>1630000</v>
      </c>
      <c r="S83" s="43">
        <f t="shared" si="294"/>
        <v>250000</v>
      </c>
      <c r="T83" s="44">
        <f t="shared" si="13"/>
        <v>2130000</v>
      </c>
      <c r="U83" s="42">
        <f t="shared" ref="U83:W83" si="295">SUM(I$13:I83)</f>
        <v>22534</v>
      </c>
      <c r="V83" s="43">
        <f t="shared" si="295"/>
        <v>244845</v>
      </c>
      <c r="W83" s="43">
        <f t="shared" si="295"/>
        <v>25426</v>
      </c>
      <c r="X83" s="44">
        <f t="shared" si="15"/>
        <v>292805</v>
      </c>
      <c r="Y83" s="46">
        <f t="shared" ref="Y83:AA83" si="296">IF(Q83=0,"",U83/Q83)</f>
        <v>0.090136</v>
      </c>
      <c r="Z83" s="46">
        <f t="shared" si="296"/>
        <v>0.1502116564</v>
      </c>
      <c r="AA83" s="46">
        <f t="shared" si="296"/>
        <v>0.101704</v>
      </c>
      <c r="AB83" s="47">
        <f t="shared" si="17"/>
        <v>0.1374671362</v>
      </c>
    </row>
    <row r="84" ht="14.25" customHeight="1">
      <c r="A84" s="38">
        <v>72.0</v>
      </c>
      <c r="B84" s="39">
        <v>0.5914840869932004</v>
      </c>
      <c r="C84" s="40">
        <v>0.8857365428599546</v>
      </c>
      <c r="D84" s="41">
        <v>0.20147625269824476</v>
      </c>
      <c r="E84" s="86">
        <f t="shared" si="120"/>
        <v>0</v>
      </c>
      <c r="F84" s="87">
        <f t="shared" si="114"/>
        <v>30000</v>
      </c>
      <c r="G84" s="87">
        <f t="shared" si="115"/>
        <v>0</v>
      </c>
      <c r="H84" s="44">
        <f t="shared" si="5"/>
        <v>30000</v>
      </c>
      <c r="I84" s="42">
        <f t="shared" si="6"/>
        <v>0</v>
      </c>
      <c r="J84" s="43">
        <f t="shared" si="7"/>
        <v>4575</v>
      </c>
      <c r="K84" s="43">
        <f t="shared" si="8"/>
        <v>0</v>
      </c>
      <c r="L84" s="44">
        <f t="shared" si="9"/>
        <v>4575</v>
      </c>
      <c r="M84" s="45" t="str">
        <f t="shared" ref="M84:O84" si="297">IF(E84=0,"",I84/E84)</f>
        <v/>
      </c>
      <c r="N84" s="46">
        <f t="shared" si="297"/>
        <v>0.1525</v>
      </c>
      <c r="O84" s="46" t="str">
        <f t="shared" si="297"/>
        <v/>
      </c>
      <c r="P84" s="47">
        <f t="shared" si="11"/>
        <v>0.1525</v>
      </c>
      <c r="Q84" s="42">
        <f t="shared" ref="Q84:S84" si="298">SUM(E$13:E84)</f>
        <v>250000</v>
      </c>
      <c r="R84" s="43">
        <f t="shared" si="298"/>
        <v>1660000</v>
      </c>
      <c r="S84" s="43">
        <f t="shared" si="298"/>
        <v>250000</v>
      </c>
      <c r="T84" s="44">
        <f t="shared" si="13"/>
        <v>2160000</v>
      </c>
      <c r="U84" s="42">
        <f t="shared" ref="U84:W84" si="299">SUM(I$13:I84)</f>
        <v>22534</v>
      </c>
      <c r="V84" s="43">
        <f t="shared" si="299"/>
        <v>249420</v>
      </c>
      <c r="W84" s="43">
        <f t="shared" si="299"/>
        <v>25426</v>
      </c>
      <c r="X84" s="44">
        <f t="shared" si="15"/>
        <v>297380</v>
      </c>
      <c r="Y84" s="46">
        <f t="shared" ref="Y84:AA84" si="300">IF(Q84=0,"",U84/Q84)</f>
        <v>0.090136</v>
      </c>
      <c r="Z84" s="46">
        <f t="shared" si="300"/>
        <v>0.150253012</v>
      </c>
      <c r="AA84" s="46">
        <f t="shared" si="300"/>
        <v>0.101704</v>
      </c>
      <c r="AB84" s="47">
        <f t="shared" si="17"/>
        <v>0.1376759259</v>
      </c>
    </row>
    <row r="85" ht="14.25" customHeight="1">
      <c r="A85" s="38">
        <v>73.0</v>
      </c>
      <c r="B85" s="39">
        <v>0.7750420686607433</v>
      </c>
      <c r="C85" s="40">
        <v>0.3345936294382724</v>
      </c>
      <c r="D85" s="41">
        <v>0.0027230057953294695</v>
      </c>
      <c r="E85" s="86">
        <f t="shared" si="120"/>
        <v>0</v>
      </c>
      <c r="F85" s="87">
        <f t="shared" si="114"/>
        <v>30000</v>
      </c>
      <c r="G85" s="87">
        <f t="shared" si="115"/>
        <v>0</v>
      </c>
      <c r="H85" s="44">
        <f t="shared" si="5"/>
        <v>30000</v>
      </c>
      <c r="I85" s="42">
        <f t="shared" si="6"/>
        <v>0</v>
      </c>
      <c r="J85" s="43">
        <f t="shared" si="7"/>
        <v>4473</v>
      </c>
      <c r="K85" s="43">
        <f t="shared" si="8"/>
        <v>0</v>
      </c>
      <c r="L85" s="44">
        <f t="shared" si="9"/>
        <v>4473</v>
      </c>
      <c r="M85" s="45" t="str">
        <f t="shared" ref="M85:O85" si="301">IF(E85=0,"",I85/E85)</f>
        <v/>
      </c>
      <c r="N85" s="46">
        <f t="shared" si="301"/>
        <v>0.1491</v>
      </c>
      <c r="O85" s="46" t="str">
        <f t="shared" si="301"/>
        <v/>
      </c>
      <c r="P85" s="47">
        <f t="shared" si="11"/>
        <v>0.1491</v>
      </c>
      <c r="Q85" s="42">
        <f t="shared" ref="Q85:S85" si="302">SUM(E$13:E85)</f>
        <v>250000</v>
      </c>
      <c r="R85" s="43">
        <f t="shared" si="302"/>
        <v>1690000</v>
      </c>
      <c r="S85" s="43">
        <f t="shared" si="302"/>
        <v>250000</v>
      </c>
      <c r="T85" s="44">
        <f t="shared" si="13"/>
        <v>2190000</v>
      </c>
      <c r="U85" s="42">
        <f t="shared" ref="U85:W85" si="303">SUM(I$13:I85)</f>
        <v>22534</v>
      </c>
      <c r="V85" s="43">
        <f t="shared" si="303"/>
        <v>253893</v>
      </c>
      <c r="W85" s="43">
        <f t="shared" si="303"/>
        <v>25426</v>
      </c>
      <c r="X85" s="44">
        <f t="shared" si="15"/>
        <v>301853</v>
      </c>
      <c r="Y85" s="46">
        <f t="shared" ref="Y85:AA85" si="304">IF(Q85=0,"",U85/Q85)</f>
        <v>0.090136</v>
      </c>
      <c r="Z85" s="46">
        <f t="shared" si="304"/>
        <v>0.1502325444</v>
      </c>
      <c r="AA85" s="46">
        <f t="shared" si="304"/>
        <v>0.101704</v>
      </c>
      <c r="AB85" s="47">
        <f t="shared" si="17"/>
        <v>0.1378324201</v>
      </c>
    </row>
    <row r="86" ht="14.25" customHeight="1">
      <c r="A86" s="38">
        <v>74.0</v>
      </c>
      <c r="B86" s="39">
        <v>0.030755585543528752</v>
      </c>
      <c r="C86" s="40">
        <v>0.39571796271561144</v>
      </c>
      <c r="D86" s="41">
        <v>0.2865256321571824</v>
      </c>
      <c r="E86" s="86">
        <f t="shared" si="120"/>
        <v>0</v>
      </c>
      <c r="F86" s="87">
        <f t="shared" si="114"/>
        <v>30000</v>
      </c>
      <c r="G86" s="87">
        <f t="shared" si="115"/>
        <v>0</v>
      </c>
      <c r="H86" s="44">
        <f t="shared" si="5"/>
        <v>30000</v>
      </c>
      <c r="I86" s="42">
        <f t="shared" si="6"/>
        <v>0</v>
      </c>
      <c r="J86" s="43">
        <f t="shared" si="7"/>
        <v>4484</v>
      </c>
      <c r="K86" s="43">
        <f t="shared" si="8"/>
        <v>0</v>
      </c>
      <c r="L86" s="44">
        <f t="shared" si="9"/>
        <v>4484</v>
      </c>
      <c r="M86" s="45" t="str">
        <f t="shared" ref="M86:O86" si="305">IF(E86=0,"",I86/E86)</f>
        <v/>
      </c>
      <c r="N86" s="46">
        <f t="shared" si="305"/>
        <v>0.1494666667</v>
      </c>
      <c r="O86" s="46" t="str">
        <f t="shared" si="305"/>
        <v/>
      </c>
      <c r="P86" s="47">
        <f t="shared" si="11"/>
        <v>0.1494666667</v>
      </c>
      <c r="Q86" s="42">
        <f t="shared" ref="Q86:S86" si="306">SUM(E$13:E86)</f>
        <v>250000</v>
      </c>
      <c r="R86" s="43">
        <f t="shared" si="306"/>
        <v>1720000</v>
      </c>
      <c r="S86" s="43">
        <f t="shared" si="306"/>
        <v>250000</v>
      </c>
      <c r="T86" s="44">
        <f t="shared" si="13"/>
        <v>2220000</v>
      </c>
      <c r="U86" s="42">
        <f t="shared" ref="U86:W86" si="307">SUM(I$13:I86)</f>
        <v>22534</v>
      </c>
      <c r="V86" s="43">
        <f t="shared" si="307"/>
        <v>258377</v>
      </c>
      <c r="W86" s="43">
        <f t="shared" si="307"/>
        <v>25426</v>
      </c>
      <c r="X86" s="44">
        <f t="shared" si="15"/>
        <v>306337</v>
      </c>
      <c r="Y86" s="46">
        <f t="shared" ref="Y86:AA86" si="308">IF(Q86=0,"",U86/Q86)</f>
        <v>0.090136</v>
      </c>
      <c r="Z86" s="46">
        <f t="shared" si="308"/>
        <v>0.150219186</v>
      </c>
      <c r="AA86" s="46">
        <f t="shared" si="308"/>
        <v>0.101704</v>
      </c>
      <c r="AB86" s="47">
        <f t="shared" si="17"/>
        <v>0.1379896396</v>
      </c>
    </row>
    <row r="87" ht="14.25" customHeight="1">
      <c r="A87" s="38">
        <v>75.0</v>
      </c>
      <c r="B87" s="39">
        <v>0.9302776812386134</v>
      </c>
      <c r="C87" s="40">
        <v>0.9428551914183632</v>
      </c>
      <c r="D87" s="41">
        <v>0.3351762103211616</v>
      </c>
      <c r="E87" s="86">
        <f t="shared" si="120"/>
        <v>0</v>
      </c>
      <c r="F87" s="87">
        <f t="shared" si="114"/>
        <v>30000</v>
      </c>
      <c r="G87" s="87">
        <f t="shared" si="115"/>
        <v>0</v>
      </c>
      <c r="H87" s="44">
        <f t="shared" si="5"/>
        <v>30000</v>
      </c>
      <c r="I87" s="42">
        <f t="shared" si="6"/>
        <v>0</v>
      </c>
      <c r="J87" s="43">
        <f t="shared" si="7"/>
        <v>4598</v>
      </c>
      <c r="K87" s="43">
        <f t="shared" si="8"/>
        <v>0</v>
      </c>
      <c r="L87" s="44">
        <f t="shared" si="9"/>
        <v>4598</v>
      </c>
      <c r="M87" s="45" t="str">
        <f t="shared" ref="M87:O87" si="309">IF(E87=0,"",I87/E87)</f>
        <v/>
      </c>
      <c r="N87" s="46">
        <f t="shared" si="309"/>
        <v>0.1532666667</v>
      </c>
      <c r="O87" s="46" t="str">
        <f t="shared" si="309"/>
        <v/>
      </c>
      <c r="P87" s="47">
        <f t="shared" si="11"/>
        <v>0.1532666667</v>
      </c>
      <c r="Q87" s="42">
        <f t="shared" ref="Q87:S87" si="310">SUM(E$13:E87)</f>
        <v>250000</v>
      </c>
      <c r="R87" s="43">
        <f t="shared" si="310"/>
        <v>1750000</v>
      </c>
      <c r="S87" s="43">
        <f t="shared" si="310"/>
        <v>250000</v>
      </c>
      <c r="T87" s="44">
        <f t="shared" si="13"/>
        <v>2250000</v>
      </c>
      <c r="U87" s="42">
        <f t="shared" ref="U87:W87" si="311">SUM(I$13:I87)</f>
        <v>22534</v>
      </c>
      <c r="V87" s="43">
        <f t="shared" si="311"/>
        <v>262975</v>
      </c>
      <c r="W87" s="43">
        <f t="shared" si="311"/>
        <v>25426</v>
      </c>
      <c r="X87" s="44">
        <f t="shared" si="15"/>
        <v>310935</v>
      </c>
      <c r="Y87" s="46">
        <f t="shared" ref="Y87:AA87" si="312">IF(Q87=0,"",U87/Q87)</f>
        <v>0.090136</v>
      </c>
      <c r="Z87" s="46">
        <f t="shared" si="312"/>
        <v>0.1502714286</v>
      </c>
      <c r="AA87" s="46">
        <f t="shared" si="312"/>
        <v>0.101704</v>
      </c>
      <c r="AB87" s="47">
        <f t="shared" si="17"/>
        <v>0.1381933333</v>
      </c>
    </row>
    <row r="88" ht="14.25" customHeight="1">
      <c r="A88" s="38">
        <v>76.0</v>
      </c>
      <c r="B88" s="39">
        <v>0.05862788760377635</v>
      </c>
      <c r="C88" s="40">
        <v>0.21280194718457168</v>
      </c>
      <c r="D88" s="41">
        <v>0.7997929825278602</v>
      </c>
      <c r="E88" s="86">
        <f t="shared" si="120"/>
        <v>0</v>
      </c>
      <c r="F88" s="87">
        <f t="shared" si="114"/>
        <v>30000</v>
      </c>
      <c r="G88" s="87">
        <f t="shared" si="115"/>
        <v>0</v>
      </c>
      <c r="H88" s="44">
        <f t="shared" si="5"/>
        <v>30000</v>
      </c>
      <c r="I88" s="42">
        <f t="shared" si="6"/>
        <v>0</v>
      </c>
      <c r="J88" s="43">
        <f t="shared" si="7"/>
        <v>4451</v>
      </c>
      <c r="K88" s="43">
        <f t="shared" si="8"/>
        <v>0</v>
      </c>
      <c r="L88" s="44">
        <f t="shared" si="9"/>
        <v>4451</v>
      </c>
      <c r="M88" s="45" t="str">
        <f t="shared" ref="M88:O88" si="313">IF(E88=0,"",I88/E88)</f>
        <v/>
      </c>
      <c r="N88" s="46">
        <f t="shared" si="313"/>
        <v>0.1483666667</v>
      </c>
      <c r="O88" s="46" t="str">
        <f t="shared" si="313"/>
        <v/>
      </c>
      <c r="P88" s="47">
        <f t="shared" si="11"/>
        <v>0.1483666667</v>
      </c>
      <c r="Q88" s="42">
        <f t="shared" ref="Q88:S88" si="314">SUM(E$13:E88)</f>
        <v>250000</v>
      </c>
      <c r="R88" s="43">
        <f t="shared" si="314"/>
        <v>1780000</v>
      </c>
      <c r="S88" s="43">
        <f t="shared" si="314"/>
        <v>250000</v>
      </c>
      <c r="T88" s="44">
        <f t="shared" si="13"/>
        <v>2280000</v>
      </c>
      <c r="U88" s="42">
        <f t="shared" ref="U88:W88" si="315">SUM(I$13:I88)</f>
        <v>22534</v>
      </c>
      <c r="V88" s="43">
        <f t="shared" si="315"/>
        <v>267426</v>
      </c>
      <c r="W88" s="43">
        <f t="shared" si="315"/>
        <v>25426</v>
      </c>
      <c r="X88" s="44">
        <f t="shared" si="15"/>
        <v>315386</v>
      </c>
      <c r="Y88" s="46">
        <f t="shared" ref="Y88:AA88" si="316">IF(Q88=0,"",U88/Q88)</f>
        <v>0.090136</v>
      </c>
      <c r="Z88" s="46">
        <f t="shared" si="316"/>
        <v>0.1502393258</v>
      </c>
      <c r="AA88" s="46">
        <f t="shared" si="316"/>
        <v>0.101704</v>
      </c>
      <c r="AB88" s="47">
        <f t="shared" si="17"/>
        <v>0.138327193</v>
      </c>
    </row>
    <row r="89" ht="14.25" customHeight="1">
      <c r="A89" s="38">
        <v>77.0</v>
      </c>
      <c r="B89" s="39">
        <v>0.729004441743013</v>
      </c>
      <c r="C89" s="40">
        <v>0.7405598646373969</v>
      </c>
      <c r="D89" s="41">
        <v>0.9667856050832465</v>
      </c>
      <c r="E89" s="86">
        <f t="shared" si="120"/>
        <v>0</v>
      </c>
      <c r="F89" s="87">
        <f t="shared" si="114"/>
        <v>30000</v>
      </c>
      <c r="G89" s="87">
        <f t="shared" si="115"/>
        <v>0</v>
      </c>
      <c r="H89" s="44">
        <f t="shared" si="5"/>
        <v>30000</v>
      </c>
      <c r="I89" s="42">
        <f t="shared" si="6"/>
        <v>0</v>
      </c>
      <c r="J89" s="43">
        <f t="shared" si="7"/>
        <v>4540</v>
      </c>
      <c r="K89" s="43">
        <f t="shared" si="8"/>
        <v>0</v>
      </c>
      <c r="L89" s="44">
        <f t="shared" si="9"/>
        <v>4540</v>
      </c>
      <c r="M89" s="45" t="str">
        <f t="shared" ref="M89:O89" si="317">IF(E89=0,"",I89/E89)</f>
        <v/>
      </c>
      <c r="N89" s="46">
        <f t="shared" si="317"/>
        <v>0.1513333333</v>
      </c>
      <c r="O89" s="46" t="str">
        <f t="shared" si="317"/>
        <v/>
      </c>
      <c r="P89" s="47">
        <f t="shared" si="11"/>
        <v>0.1513333333</v>
      </c>
      <c r="Q89" s="42">
        <f t="shared" ref="Q89:S89" si="318">SUM(E$13:E89)</f>
        <v>250000</v>
      </c>
      <c r="R89" s="43">
        <f t="shared" si="318"/>
        <v>1810000</v>
      </c>
      <c r="S89" s="43">
        <f t="shared" si="318"/>
        <v>250000</v>
      </c>
      <c r="T89" s="44">
        <f t="shared" si="13"/>
        <v>2310000</v>
      </c>
      <c r="U89" s="42">
        <f t="shared" ref="U89:W89" si="319">SUM(I$13:I89)</f>
        <v>22534</v>
      </c>
      <c r="V89" s="43">
        <f t="shared" si="319"/>
        <v>271966</v>
      </c>
      <c r="W89" s="43">
        <f t="shared" si="319"/>
        <v>25426</v>
      </c>
      <c r="X89" s="44">
        <f t="shared" si="15"/>
        <v>319926</v>
      </c>
      <c r="Y89" s="46">
        <f t="shared" ref="Y89:AA89" si="320">IF(Q89=0,"",U89/Q89)</f>
        <v>0.090136</v>
      </c>
      <c r="Z89" s="46">
        <f t="shared" si="320"/>
        <v>0.1502574586</v>
      </c>
      <c r="AA89" s="46">
        <f t="shared" si="320"/>
        <v>0.101704</v>
      </c>
      <c r="AB89" s="47">
        <f t="shared" si="17"/>
        <v>0.1384961039</v>
      </c>
    </row>
    <row r="90" ht="14.25" customHeight="1">
      <c r="A90" s="38">
        <v>78.0</v>
      </c>
      <c r="B90" s="39">
        <v>0.3463101017834438</v>
      </c>
      <c r="C90" s="40">
        <v>0.3006129387091636</v>
      </c>
      <c r="D90" s="41">
        <v>0.4547583111761614</v>
      </c>
      <c r="E90" s="86">
        <f t="shared" si="120"/>
        <v>0</v>
      </c>
      <c r="F90" s="87">
        <f t="shared" si="114"/>
        <v>30000</v>
      </c>
      <c r="G90" s="87">
        <f t="shared" si="115"/>
        <v>0</v>
      </c>
      <c r="H90" s="44">
        <f t="shared" si="5"/>
        <v>30000</v>
      </c>
      <c r="I90" s="42">
        <f t="shared" si="6"/>
        <v>0</v>
      </c>
      <c r="J90" s="43">
        <f t="shared" si="7"/>
        <v>4468</v>
      </c>
      <c r="K90" s="43">
        <f t="shared" si="8"/>
        <v>0</v>
      </c>
      <c r="L90" s="44">
        <f t="shared" si="9"/>
        <v>4468</v>
      </c>
      <c r="M90" s="45" t="str">
        <f t="shared" ref="M90:O90" si="321">IF(E90=0,"",I90/E90)</f>
        <v/>
      </c>
      <c r="N90" s="46">
        <f t="shared" si="321"/>
        <v>0.1489333333</v>
      </c>
      <c r="O90" s="46" t="str">
        <f t="shared" si="321"/>
        <v/>
      </c>
      <c r="P90" s="47">
        <f t="shared" si="11"/>
        <v>0.1489333333</v>
      </c>
      <c r="Q90" s="42">
        <f t="shared" ref="Q90:S90" si="322">SUM(E$13:E90)</f>
        <v>250000</v>
      </c>
      <c r="R90" s="43">
        <f t="shared" si="322"/>
        <v>1840000</v>
      </c>
      <c r="S90" s="43">
        <f t="shared" si="322"/>
        <v>250000</v>
      </c>
      <c r="T90" s="44">
        <f t="shared" si="13"/>
        <v>2340000</v>
      </c>
      <c r="U90" s="42">
        <f t="shared" ref="U90:W90" si="323">SUM(I$13:I90)</f>
        <v>22534</v>
      </c>
      <c r="V90" s="43">
        <f t="shared" si="323"/>
        <v>276434</v>
      </c>
      <c r="W90" s="43">
        <f t="shared" si="323"/>
        <v>25426</v>
      </c>
      <c r="X90" s="44">
        <f t="shared" si="15"/>
        <v>324394</v>
      </c>
      <c r="Y90" s="46">
        <f t="shared" ref="Y90:AA90" si="324">IF(Q90=0,"",U90/Q90)</f>
        <v>0.090136</v>
      </c>
      <c r="Z90" s="46">
        <f t="shared" si="324"/>
        <v>0.1502358696</v>
      </c>
      <c r="AA90" s="46">
        <f t="shared" si="324"/>
        <v>0.101704</v>
      </c>
      <c r="AB90" s="47">
        <f t="shared" si="17"/>
        <v>0.1386299145</v>
      </c>
    </row>
    <row r="91" ht="14.25" customHeight="1">
      <c r="A91" s="38">
        <v>79.0</v>
      </c>
      <c r="B91" s="39">
        <v>0.9783490568034963</v>
      </c>
      <c r="C91" s="40">
        <v>0.8097442875590116</v>
      </c>
      <c r="D91" s="41">
        <v>0.7831396403165001</v>
      </c>
      <c r="E91" s="86">
        <f t="shared" si="120"/>
        <v>0</v>
      </c>
      <c r="F91" s="87">
        <f t="shared" si="114"/>
        <v>30000</v>
      </c>
      <c r="G91" s="87">
        <f t="shared" si="115"/>
        <v>0</v>
      </c>
      <c r="H91" s="44">
        <f t="shared" si="5"/>
        <v>30000</v>
      </c>
      <c r="I91" s="42">
        <f t="shared" si="6"/>
        <v>0</v>
      </c>
      <c r="J91" s="43">
        <f t="shared" si="7"/>
        <v>4554</v>
      </c>
      <c r="K91" s="43">
        <f t="shared" si="8"/>
        <v>0</v>
      </c>
      <c r="L91" s="44">
        <f t="shared" si="9"/>
        <v>4554</v>
      </c>
      <c r="M91" s="45" t="str">
        <f t="shared" ref="M91:O91" si="325">IF(E91=0,"",I91/E91)</f>
        <v/>
      </c>
      <c r="N91" s="46">
        <f t="shared" si="325"/>
        <v>0.1518</v>
      </c>
      <c r="O91" s="46" t="str">
        <f t="shared" si="325"/>
        <v/>
      </c>
      <c r="P91" s="47">
        <f t="shared" si="11"/>
        <v>0.1518</v>
      </c>
      <c r="Q91" s="42">
        <f t="shared" ref="Q91:S91" si="326">SUM(E$13:E91)</f>
        <v>250000</v>
      </c>
      <c r="R91" s="43">
        <f t="shared" si="326"/>
        <v>1870000</v>
      </c>
      <c r="S91" s="43">
        <f t="shared" si="326"/>
        <v>250000</v>
      </c>
      <c r="T91" s="44">
        <f t="shared" si="13"/>
        <v>2370000</v>
      </c>
      <c r="U91" s="42">
        <f t="shared" ref="U91:W91" si="327">SUM(I$13:I91)</f>
        <v>22534</v>
      </c>
      <c r="V91" s="43">
        <f t="shared" si="327"/>
        <v>280988</v>
      </c>
      <c r="W91" s="43">
        <f t="shared" si="327"/>
        <v>25426</v>
      </c>
      <c r="X91" s="44">
        <f t="shared" si="15"/>
        <v>328948</v>
      </c>
      <c r="Y91" s="46">
        <f t="shared" ref="Y91:AA91" si="328">IF(Q91=0,"",U91/Q91)</f>
        <v>0.090136</v>
      </c>
      <c r="Z91" s="46">
        <f t="shared" si="328"/>
        <v>0.1502609626</v>
      </c>
      <c r="AA91" s="46">
        <f t="shared" si="328"/>
        <v>0.101704</v>
      </c>
      <c r="AB91" s="47">
        <f t="shared" si="17"/>
        <v>0.1387966245</v>
      </c>
    </row>
    <row r="92" ht="14.25" customHeight="1">
      <c r="A92" s="38">
        <v>80.0</v>
      </c>
      <c r="B92" s="39">
        <v>0.48597469435809215</v>
      </c>
      <c r="C92" s="40">
        <v>0.603973455323388</v>
      </c>
      <c r="D92" s="41">
        <v>0.6503377239467175</v>
      </c>
      <c r="E92" s="86">
        <f t="shared" si="120"/>
        <v>0</v>
      </c>
      <c r="F92" s="87">
        <f t="shared" si="114"/>
        <v>30000</v>
      </c>
      <c r="G92" s="87">
        <f t="shared" si="115"/>
        <v>0</v>
      </c>
      <c r="H92" s="44">
        <f t="shared" si="5"/>
        <v>30000</v>
      </c>
      <c r="I92" s="42">
        <f t="shared" si="6"/>
        <v>0</v>
      </c>
      <c r="J92" s="43">
        <f t="shared" si="7"/>
        <v>4516</v>
      </c>
      <c r="K92" s="43">
        <f t="shared" si="8"/>
        <v>0</v>
      </c>
      <c r="L92" s="44">
        <f t="shared" si="9"/>
        <v>4516</v>
      </c>
      <c r="M92" s="45" t="str">
        <f t="shared" ref="M92:O92" si="329">IF(E92=0,"",I92/E92)</f>
        <v/>
      </c>
      <c r="N92" s="46">
        <f t="shared" si="329"/>
        <v>0.1505333333</v>
      </c>
      <c r="O92" s="46" t="str">
        <f t="shared" si="329"/>
        <v/>
      </c>
      <c r="P92" s="47">
        <f t="shared" si="11"/>
        <v>0.1505333333</v>
      </c>
      <c r="Q92" s="42">
        <f t="shared" ref="Q92:S92" si="330">SUM(E$13:E92)</f>
        <v>250000</v>
      </c>
      <c r="R92" s="43">
        <f t="shared" si="330"/>
        <v>1900000</v>
      </c>
      <c r="S92" s="43">
        <f t="shared" si="330"/>
        <v>250000</v>
      </c>
      <c r="T92" s="44">
        <f t="shared" si="13"/>
        <v>2400000</v>
      </c>
      <c r="U92" s="42">
        <f t="shared" ref="U92:W92" si="331">SUM(I$13:I92)</f>
        <v>22534</v>
      </c>
      <c r="V92" s="43">
        <f t="shared" si="331"/>
        <v>285504</v>
      </c>
      <c r="W92" s="43">
        <f t="shared" si="331"/>
        <v>25426</v>
      </c>
      <c r="X92" s="44">
        <f t="shared" si="15"/>
        <v>333464</v>
      </c>
      <c r="Y92" s="46">
        <f t="shared" ref="Y92:AA92" si="332">IF(Q92=0,"",U92/Q92)</f>
        <v>0.090136</v>
      </c>
      <c r="Z92" s="46">
        <f t="shared" si="332"/>
        <v>0.1502652632</v>
      </c>
      <c r="AA92" s="46">
        <f t="shared" si="332"/>
        <v>0.101704</v>
      </c>
      <c r="AB92" s="47">
        <f t="shared" si="17"/>
        <v>0.1389433333</v>
      </c>
    </row>
    <row r="93" ht="14.25" customHeight="1">
      <c r="A93" s="38">
        <v>81.0</v>
      </c>
      <c r="B93" s="39">
        <v>0.26995315516255525</v>
      </c>
      <c r="C93" s="40">
        <v>0.8172372800555963</v>
      </c>
      <c r="D93" s="41">
        <v>0.6921976638657823</v>
      </c>
      <c r="E93" s="86">
        <f t="shared" si="120"/>
        <v>0</v>
      </c>
      <c r="F93" s="87">
        <f t="shared" si="114"/>
        <v>30000</v>
      </c>
      <c r="G93" s="87">
        <f t="shared" si="115"/>
        <v>0</v>
      </c>
      <c r="H93" s="44">
        <f t="shared" si="5"/>
        <v>30000</v>
      </c>
      <c r="I93" s="42">
        <f t="shared" si="6"/>
        <v>0</v>
      </c>
      <c r="J93" s="43">
        <f t="shared" si="7"/>
        <v>4556</v>
      </c>
      <c r="K93" s="43">
        <f t="shared" si="8"/>
        <v>0</v>
      </c>
      <c r="L93" s="44">
        <f t="shared" si="9"/>
        <v>4556</v>
      </c>
      <c r="M93" s="45" t="str">
        <f t="shared" ref="M93:O93" si="333">IF(E93=0,"",I93/E93)</f>
        <v/>
      </c>
      <c r="N93" s="46">
        <f t="shared" si="333"/>
        <v>0.1518666667</v>
      </c>
      <c r="O93" s="46" t="str">
        <f t="shared" si="333"/>
        <v/>
      </c>
      <c r="P93" s="47">
        <f t="shared" si="11"/>
        <v>0.1518666667</v>
      </c>
      <c r="Q93" s="42">
        <f t="shared" ref="Q93:S93" si="334">SUM(E$13:E93)</f>
        <v>250000</v>
      </c>
      <c r="R93" s="43">
        <f t="shared" si="334"/>
        <v>1930000</v>
      </c>
      <c r="S93" s="43">
        <f t="shared" si="334"/>
        <v>250000</v>
      </c>
      <c r="T93" s="44">
        <f t="shared" si="13"/>
        <v>2430000</v>
      </c>
      <c r="U93" s="42">
        <f t="shared" ref="U93:W93" si="335">SUM(I$13:I93)</f>
        <v>22534</v>
      </c>
      <c r="V93" s="43">
        <f t="shared" si="335"/>
        <v>290060</v>
      </c>
      <c r="W93" s="43">
        <f t="shared" si="335"/>
        <v>25426</v>
      </c>
      <c r="X93" s="44">
        <f t="shared" si="15"/>
        <v>338020</v>
      </c>
      <c r="Y93" s="46">
        <f t="shared" ref="Y93:AA93" si="336">IF(Q93=0,"",U93/Q93)</f>
        <v>0.090136</v>
      </c>
      <c r="Z93" s="46">
        <f t="shared" si="336"/>
        <v>0.1502901554</v>
      </c>
      <c r="AA93" s="46">
        <f t="shared" si="336"/>
        <v>0.101704</v>
      </c>
      <c r="AB93" s="47">
        <f t="shared" si="17"/>
        <v>0.1391028807</v>
      </c>
    </row>
    <row r="94" ht="14.25" customHeight="1">
      <c r="A94" s="38">
        <v>82.0</v>
      </c>
      <c r="B94" s="39">
        <v>0.006028274373808595</v>
      </c>
      <c r="C94" s="40">
        <v>0.2509300471073196</v>
      </c>
      <c r="D94" s="41">
        <v>0.20751681311193138</v>
      </c>
      <c r="E94" s="86">
        <f t="shared" si="120"/>
        <v>0</v>
      </c>
      <c r="F94" s="87">
        <f t="shared" si="114"/>
        <v>30000</v>
      </c>
      <c r="G94" s="87">
        <f t="shared" si="115"/>
        <v>0</v>
      </c>
      <c r="H94" s="44">
        <f t="shared" si="5"/>
        <v>30000</v>
      </c>
      <c r="I94" s="42">
        <f t="shared" si="6"/>
        <v>0</v>
      </c>
      <c r="J94" s="43">
        <f t="shared" si="7"/>
        <v>4458</v>
      </c>
      <c r="K94" s="43">
        <f t="shared" si="8"/>
        <v>0</v>
      </c>
      <c r="L94" s="44">
        <f t="shared" si="9"/>
        <v>4458</v>
      </c>
      <c r="M94" s="45" t="str">
        <f t="shared" ref="M94:O94" si="337">IF(E94=0,"",I94/E94)</f>
        <v/>
      </c>
      <c r="N94" s="46">
        <f t="shared" si="337"/>
        <v>0.1486</v>
      </c>
      <c r="O94" s="46" t="str">
        <f t="shared" si="337"/>
        <v/>
      </c>
      <c r="P94" s="47">
        <f t="shared" si="11"/>
        <v>0.1486</v>
      </c>
      <c r="Q94" s="42">
        <f t="shared" ref="Q94:S94" si="338">SUM(E$13:E94)</f>
        <v>250000</v>
      </c>
      <c r="R94" s="43">
        <f t="shared" si="338"/>
        <v>1960000</v>
      </c>
      <c r="S94" s="43">
        <f t="shared" si="338"/>
        <v>250000</v>
      </c>
      <c r="T94" s="44">
        <f t="shared" si="13"/>
        <v>2460000</v>
      </c>
      <c r="U94" s="42">
        <f t="shared" ref="U94:W94" si="339">SUM(I$13:I94)</f>
        <v>22534</v>
      </c>
      <c r="V94" s="43">
        <f t="shared" si="339"/>
        <v>294518</v>
      </c>
      <c r="W94" s="43">
        <f t="shared" si="339"/>
        <v>25426</v>
      </c>
      <c r="X94" s="44">
        <f t="shared" si="15"/>
        <v>342478</v>
      </c>
      <c r="Y94" s="46">
        <f t="shared" ref="Y94:AA94" si="340">IF(Q94=0,"",U94/Q94)</f>
        <v>0.090136</v>
      </c>
      <c r="Z94" s="46">
        <f t="shared" si="340"/>
        <v>0.1502642857</v>
      </c>
      <c r="AA94" s="46">
        <f t="shared" si="340"/>
        <v>0.101704</v>
      </c>
      <c r="AB94" s="47">
        <f t="shared" si="17"/>
        <v>0.1392186992</v>
      </c>
    </row>
    <row r="95" ht="14.25" customHeight="1">
      <c r="A95" s="38">
        <v>83.0</v>
      </c>
      <c r="B95" s="39">
        <v>0.30816333775697613</v>
      </c>
      <c r="C95" s="40">
        <v>0.5374489513926297</v>
      </c>
      <c r="D95" s="41">
        <v>0.764998448707744</v>
      </c>
      <c r="E95" s="86">
        <f t="shared" si="120"/>
        <v>0</v>
      </c>
      <c r="F95" s="87">
        <f t="shared" si="114"/>
        <v>30000</v>
      </c>
      <c r="G95" s="87">
        <f t="shared" si="115"/>
        <v>0</v>
      </c>
      <c r="H95" s="44">
        <f t="shared" si="5"/>
        <v>30000</v>
      </c>
      <c r="I95" s="42">
        <f t="shared" si="6"/>
        <v>0</v>
      </c>
      <c r="J95" s="43">
        <f t="shared" si="7"/>
        <v>4506</v>
      </c>
      <c r="K95" s="43">
        <f t="shared" si="8"/>
        <v>0</v>
      </c>
      <c r="L95" s="44">
        <f t="shared" si="9"/>
        <v>4506</v>
      </c>
      <c r="M95" s="45" t="str">
        <f t="shared" ref="M95:O95" si="341">IF(E95=0,"",I95/E95)</f>
        <v/>
      </c>
      <c r="N95" s="46">
        <f t="shared" si="341"/>
        <v>0.1502</v>
      </c>
      <c r="O95" s="46" t="str">
        <f t="shared" si="341"/>
        <v/>
      </c>
      <c r="P95" s="47">
        <f t="shared" si="11"/>
        <v>0.1502</v>
      </c>
      <c r="Q95" s="42">
        <f t="shared" ref="Q95:S95" si="342">SUM(E$13:E95)</f>
        <v>250000</v>
      </c>
      <c r="R95" s="43">
        <f t="shared" si="342"/>
        <v>1990000</v>
      </c>
      <c r="S95" s="43">
        <f t="shared" si="342"/>
        <v>250000</v>
      </c>
      <c r="T95" s="44">
        <f t="shared" si="13"/>
        <v>2490000</v>
      </c>
      <c r="U95" s="42">
        <f t="shared" ref="U95:W95" si="343">SUM(I$13:I95)</f>
        <v>22534</v>
      </c>
      <c r="V95" s="43">
        <f t="shared" si="343"/>
        <v>299024</v>
      </c>
      <c r="W95" s="43">
        <f t="shared" si="343"/>
        <v>25426</v>
      </c>
      <c r="X95" s="44">
        <f t="shared" si="15"/>
        <v>346984</v>
      </c>
      <c r="Y95" s="46">
        <f t="shared" ref="Y95:AA95" si="344">IF(Q95=0,"",U95/Q95)</f>
        <v>0.090136</v>
      </c>
      <c r="Z95" s="46">
        <f t="shared" si="344"/>
        <v>0.1502633166</v>
      </c>
      <c r="AA95" s="46">
        <f t="shared" si="344"/>
        <v>0.101704</v>
      </c>
      <c r="AB95" s="47">
        <f t="shared" si="17"/>
        <v>0.139351004</v>
      </c>
    </row>
    <row r="96" ht="14.25" customHeight="1">
      <c r="A96" s="38">
        <v>84.0</v>
      </c>
      <c r="B96" s="39">
        <v>0.024018343509170204</v>
      </c>
      <c r="C96" s="40">
        <v>0.1392857603966262</v>
      </c>
      <c r="D96" s="41">
        <v>0.835601419464208</v>
      </c>
      <c r="E96" s="86">
        <f t="shared" si="120"/>
        <v>0</v>
      </c>
      <c r="F96" s="87">
        <f t="shared" si="114"/>
        <v>30000</v>
      </c>
      <c r="G96" s="87">
        <f t="shared" si="115"/>
        <v>0</v>
      </c>
      <c r="H96" s="44">
        <f t="shared" si="5"/>
        <v>30000</v>
      </c>
      <c r="I96" s="42">
        <f t="shared" si="6"/>
        <v>0</v>
      </c>
      <c r="J96" s="43">
        <f t="shared" si="7"/>
        <v>4433</v>
      </c>
      <c r="K96" s="43">
        <f t="shared" si="8"/>
        <v>0</v>
      </c>
      <c r="L96" s="44">
        <f t="shared" si="9"/>
        <v>4433</v>
      </c>
      <c r="M96" s="45" t="str">
        <f t="shared" ref="M96:O96" si="345">IF(E96=0,"",I96/E96)</f>
        <v/>
      </c>
      <c r="N96" s="46">
        <f t="shared" si="345"/>
        <v>0.1477666667</v>
      </c>
      <c r="O96" s="46" t="str">
        <f t="shared" si="345"/>
        <v/>
      </c>
      <c r="P96" s="47">
        <f t="shared" si="11"/>
        <v>0.1477666667</v>
      </c>
      <c r="Q96" s="42">
        <f t="shared" ref="Q96:S96" si="346">SUM(E$13:E96)</f>
        <v>250000</v>
      </c>
      <c r="R96" s="43">
        <f t="shared" si="346"/>
        <v>2020000</v>
      </c>
      <c r="S96" s="43">
        <f t="shared" si="346"/>
        <v>250000</v>
      </c>
      <c r="T96" s="44">
        <f t="shared" si="13"/>
        <v>2520000</v>
      </c>
      <c r="U96" s="42">
        <f t="shared" ref="U96:W96" si="347">SUM(I$13:I96)</f>
        <v>22534</v>
      </c>
      <c r="V96" s="43">
        <f t="shared" si="347"/>
        <v>303457</v>
      </c>
      <c r="W96" s="43">
        <f t="shared" si="347"/>
        <v>25426</v>
      </c>
      <c r="X96" s="44">
        <f t="shared" si="15"/>
        <v>351417</v>
      </c>
      <c r="Y96" s="46">
        <f t="shared" ref="Y96:AA96" si="348">IF(Q96=0,"",U96/Q96)</f>
        <v>0.090136</v>
      </c>
      <c r="Z96" s="46">
        <f t="shared" si="348"/>
        <v>0.1502262376</v>
      </c>
      <c r="AA96" s="46">
        <f t="shared" si="348"/>
        <v>0.101704</v>
      </c>
      <c r="AB96" s="47">
        <f t="shared" si="17"/>
        <v>0.1394511905</v>
      </c>
    </row>
    <row r="97" ht="14.25" customHeight="1">
      <c r="A97" s="38">
        <v>85.0</v>
      </c>
      <c r="B97" s="39">
        <v>0.3181416917428195</v>
      </c>
      <c r="C97" s="40">
        <v>0.2351072569789161</v>
      </c>
      <c r="D97" s="41">
        <v>0.029852004744422178</v>
      </c>
      <c r="E97" s="86">
        <f t="shared" si="120"/>
        <v>0</v>
      </c>
      <c r="F97" s="87">
        <f t="shared" si="114"/>
        <v>30000</v>
      </c>
      <c r="G97" s="87">
        <f t="shared" si="115"/>
        <v>0</v>
      </c>
      <c r="H97" s="44">
        <f t="shared" si="5"/>
        <v>30000</v>
      </c>
      <c r="I97" s="42">
        <f t="shared" si="6"/>
        <v>0</v>
      </c>
      <c r="J97" s="43">
        <f t="shared" si="7"/>
        <v>4455</v>
      </c>
      <c r="K97" s="43">
        <f t="shared" si="8"/>
        <v>0</v>
      </c>
      <c r="L97" s="44">
        <f t="shared" si="9"/>
        <v>4455</v>
      </c>
      <c r="M97" s="45" t="str">
        <f t="shared" ref="M97:O97" si="349">IF(E97=0,"",I97/E97)</f>
        <v/>
      </c>
      <c r="N97" s="46">
        <f t="shared" si="349"/>
        <v>0.1485</v>
      </c>
      <c r="O97" s="46" t="str">
        <f t="shared" si="349"/>
        <v/>
      </c>
      <c r="P97" s="47">
        <f t="shared" si="11"/>
        <v>0.1485</v>
      </c>
      <c r="Q97" s="42">
        <f t="shared" ref="Q97:S97" si="350">SUM(E$13:E97)</f>
        <v>250000</v>
      </c>
      <c r="R97" s="43">
        <f t="shared" si="350"/>
        <v>2050000</v>
      </c>
      <c r="S97" s="43">
        <f t="shared" si="350"/>
        <v>250000</v>
      </c>
      <c r="T97" s="44">
        <f t="shared" si="13"/>
        <v>2550000</v>
      </c>
      <c r="U97" s="42">
        <f t="shared" ref="U97:W97" si="351">SUM(I$13:I97)</f>
        <v>22534</v>
      </c>
      <c r="V97" s="43">
        <f t="shared" si="351"/>
        <v>307912</v>
      </c>
      <c r="W97" s="43">
        <f t="shared" si="351"/>
        <v>25426</v>
      </c>
      <c r="X97" s="44">
        <f t="shared" si="15"/>
        <v>355872</v>
      </c>
      <c r="Y97" s="46">
        <f t="shared" ref="Y97:AA97" si="352">IF(Q97=0,"",U97/Q97)</f>
        <v>0.090136</v>
      </c>
      <c r="Z97" s="46">
        <f t="shared" si="352"/>
        <v>0.1502009756</v>
      </c>
      <c r="AA97" s="46">
        <f t="shared" si="352"/>
        <v>0.101704</v>
      </c>
      <c r="AB97" s="47">
        <f t="shared" si="17"/>
        <v>0.1395576471</v>
      </c>
    </row>
    <row r="98" ht="14.25" customHeight="1">
      <c r="A98" s="38">
        <v>86.0</v>
      </c>
      <c r="B98" s="39">
        <v>0.8885010343526113</v>
      </c>
      <c r="C98" s="40">
        <v>0.5167547738215845</v>
      </c>
      <c r="D98" s="41">
        <v>0.23468028359458015</v>
      </c>
      <c r="E98" s="86">
        <f t="shared" si="120"/>
        <v>0</v>
      </c>
      <c r="F98" s="87">
        <f t="shared" si="114"/>
        <v>30000</v>
      </c>
      <c r="G98" s="87">
        <f t="shared" si="115"/>
        <v>0</v>
      </c>
      <c r="H98" s="44">
        <f t="shared" si="5"/>
        <v>30000</v>
      </c>
      <c r="I98" s="42">
        <f t="shared" si="6"/>
        <v>0</v>
      </c>
      <c r="J98" s="43">
        <f t="shared" si="7"/>
        <v>4502</v>
      </c>
      <c r="K98" s="43">
        <f t="shared" si="8"/>
        <v>0</v>
      </c>
      <c r="L98" s="44">
        <f t="shared" si="9"/>
        <v>4502</v>
      </c>
      <c r="M98" s="45" t="str">
        <f t="shared" ref="M98:O98" si="353">IF(E98=0,"",I98/E98)</f>
        <v/>
      </c>
      <c r="N98" s="46">
        <f t="shared" si="353"/>
        <v>0.1500666667</v>
      </c>
      <c r="O98" s="46" t="str">
        <f t="shared" si="353"/>
        <v/>
      </c>
      <c r="P98" s="47">
        <f t="shared" si="11"/>
        <v>0.1500666667</v>
      </c>
      <c r="Q98" s="42">
        <f t="shared" ref="Q98:S98" si="354">SUM(E$13:E98)</f>
        <v>250000</v>
      </c>
      <c r="R98" s="43">
        <f t="shared" si="354"/>
        <v>2080000</v>
      </c>
      <c r="S98" s="43">
        <f t="shared" si="354"/>
        <v>250000</v>
      </c>
      <c r="T98" s="44">
        <f t="shared" si="13"/>
        <v>2580000</v>
      </c>
      <c r="U98" s="42">
        <f t="shared" ref="U98:W98" si="355">SUM(I$13:I98)</f>
        <v>22534</v>
      </c>
      <c r="V98" s="43">
        <f t="shared" si="355"/>
        <v>312414</v>
      </c>
      <c r="W98" s="43">
        <f t="shared" si="355"/>
        <v>25426</v>
      </c>
      <c r="X98" s="44">
        <f t="shared" si="15"/>
        <v>360374</v>
      </c>
      <c r="Y98" s="46">
        <f t="shared" ref="Y98:AA98" si="356">IF(Q98=0,"",U98/Q98)</f>
        <v>0.090136</v>
      </c>
      <c r="Z98" s="46">
        <f t="shared" si="356"/>
        <v>0.1501990385</v>
      </c>
      <c r="AA98" s="46">
        <f t="shared" si="356"/>
        <v>0.101704</v>
      </c>
      <c r="AB98" s="47">
        <f t="shared" si="17"/>
        <v>0.139679845</v>
      </c>
    </row>
    <row r="99" ht="14.25" customHeight="1">
      <c r="A99" s="38">
        <v>87.0</v>
      </c>
      <c r="B99" s="39">
        <v>0.6485793799093615</v>
      </c>
      <c r="C99" s="40">
        <v>0.4930525626798289</v>
      </c>
      <c r="D99" s="41">
        <v>0.3126389750117887</v>
      </c>
      <c r="E99" s="86">
        <f t="shared" si="120"/>
        <v>0</v>
      </c>
      <c r="F99" s="87">
        <f t="shared" si="114"/>
        <v>30000</v>
      </c>
      <c r="G99" s="87">
        <f t="shared" si="115"/>
        <v>0</v>
      </c>
      <c r="H99" s="44">
        <f t="shared" si="5"/>
        <v>30000</v>
      </c>
      <c r="I99" s="42">
        <f t="shared" si="6"/>
        <v>0</v>
      </c>
      <c r="J99" s="43">
        <f t="shared" si="7"/>
        <v>4499</v>
      </c>
      <c r="K99" s="43">
        <f t="shared" si="8"/>
        <v>0</v>
      </c>
      <c r="L99" s="44">
        <f t="shared" si="9"/>
        <v>4499</v>
      </c>
      <c r="M99" s="45" t="str">
        <f t="shared" ref="M99:O99" si="357">IF(E99=0,"",I99/E99)</f>
        <v/>
      </c>
      <c r="N99" s="46">
        <f t="shared" si="357"/>
        <v>0.1499666667</v>
      </c>
      <c r="O99" s="46" t="str">
        <f t="shared" si="357"/>
        <v/>
      </c>
      <c r="P99" s="47">
        <f t="shared" si="11"/>
        <v>0.1499666667</v>
      </c>
      <c r="Q99" s="42">
        <f t="shared" ref="Q99:S99" si="358">SUM(E$13:E99)</f>
        <v>250000</v>
      </c>
      <c r="R99" s="43">
        <f t="shared" si="358"/>
        <v>2110000</v>
      </c>
      <c r="S99" s="43">
        <f t="shared" si="358"/>
        <v>250000</v>
      </c>
      <c r="T99" s="44">
        <f t="shared" si="13"/>
        <v>2610000</v>
      </c>
      <c r="U99" s="42">
        <f t="shared" ref="U99:W99" si="359">SUM(I$13:I99)</f>
        <v>22534</v>
      </c>
      <c r="V99" s="43">
        <f t="shared" si="359"/>
        <v>316913</v>
      </c>
      <c r="W99" s="43">
        <f t="shared" si="359"/>
        <v>25426</v>
      </c>
      <c r="X99" s="44">
        <f t="shared" si="15"/>
        <v>364873</v>
      </c>
      <c r="Y99" s="46">
        <f t="shared" ref="Y99:AA99" si="360">IF(Q99=0,"",U99/Q99)</f>
        <v>0.090136</v>
      </c>
      <c r="Z99" s="46">
        <f t="shared" si="360"/>
        <v>0.1501957346</v>
      </c>
      <c r="AA99" s="46">
        <f t="shared" si="360"/>
        <v>0.101704</v>
      </c>
      <c r="AB99" s="47">
        <f t="shared" si="17"/>
        <v>0.1397980843</v>
      </c>
    </row>
    <row r="100" ht="14.25" customHeight="1">
      <c r="A100" s="38">
        <v>88.0</v>
      </c>
      <c r="B100" s="39">
        <v>0.10046354405298519</v>
      </c>
      <c r="C100" s="40">
        <v>0.6983177256961565</v>
      </c>
      <c r="D100" s="41">
        <v>0.33135131823650465</v>
      </c>
      <c r="E100" s="86">
        <f t="shared" si="120"/>
        <v>0</v>
      </c>
      <c r="F100" s="87">
        <f t="shared" si="114"/>
        <v>30000</v>
      </c>
      <c r="G100" s="87">
        <f t="shared" si="115"/>
        <v>0</v>
      </c>
      <c r="H100" s="44">
        <f t="shared" si="5"/>
        <v>30000</v>
      </c>
      <c r="I100" s="42">
        <f t="shared" si="6"/>
        <v>0</v>
      </c>
      <c r="J100" s="43">
        <f t="shared" si="7"/>
        <v>4532</v>
      </c>
      <c r="K100" s="43">
        <f t="shared" si="8"/>
        <v>0</v>
      </c>
      <c r="L100" s="44">
        <f t="shared" si="9"/>
        <v>4532</v>
      </c>
      <c r="M100" s="45" t="str">
        <f t="shared" ref="M100:O100" si="361">IF(E100=0,"",I100/E100)</f>
        <v/>
      </c>
      <c r="N100" s="46">
        <f t="shared" si="361"/>
        <v>0.1510666667</v>
      </c>
      <c r="O100" s="46" t="str">
        <f t="shared" si="361"/>
        <v/>
      </c>
      <c r="P100" s="47">
        <f t="shared" si="11"/>
        <v>0.1510666667</v>
      </c>
      <c r="Q100" s="42">
        <f t="shared" ref="Q100:S100" si="362">SUM(E$13:E100)</f>
        <v>250000</v>
      </c>
      <c r="R100" s="43">
        <f t="shared" si="362"/>
        <v>2140000</v>
      </c>
      <c r="S100" s="43">
        <f t="shared" si="362"/>
        <v>250000</v>
      </c>
      <c r="T100" s="44">
        <f t="shared" si="13"/>
        <v>2640000</v>
      </c>
      <c r="U100" s="42">
        <f t="shared" ref="U100:W100" si="363">SUM(I$13:I100)</f>
        <v>22534</v>
      </c>
      <c r="V100" s="43">
        <f t="shared" si="363"/>
        <v>321445</v>
      </c>
      <c r="W100" s="43">
        <f t="shared" si="363"/>
        <v>25426</v>
      </c>
      <c r="X100" s="44">
        <f t="shared" si="15"/>
        <v>369405</v>
      </c>
      <c r="Y100" s="46">
        <f t="shared" ref="Y100:AA100" si="364">IF(Q100=0,"",U100/Q100)</f>
        <v>0.090136</v>
      </c>
      <c r="Z100" s="46">
        <f t="shared" si="364"/>
        <v>0.1502079439</v>
      </c>
      <c r="AA100" s="46">
        <f t="shared" si="364"/>
        <v>0.101704</v>
      </c>
      <c r="AB100" s="47">
        <f t="shared" si="17"/>
        <v>0.1399261364</v>
      </c>
    </row>
    <row r="101" ht="14.25" customHeight="1">
      <c r="A101" s="38">
        <v>89.0</v>
      </c>
      <c r="B101" s="39">
        <v>0.8052717113250777</v>
      </c>
      <c r="C101" s="40">
        <v>0.4691241927639589</v>
      </c>
      <c r="D101" s="41">
        <v>0.15508711917457563</v>
      </c>
      <c r="E101" s="86">
        <f t="shared" si="120"/>
        <v>0</v>
      </c>
      <c r="F101" s="87">
        <f t="shared" si="114"/>
        <v>30000</v>
      </c>
      <c r="G101" s="87">
        <f t="shared" si="115"/>
        <v>0</v>
      </c>
      <c r="H101" s="44">
        <f t="shared" si="5"/>
        <v>30000</v>
      </c>
      <c r="I101" s="42">
        <f t="shared" si="6"/>
        <v>0</v>
      </c>
      <c r="J101" s="43">
        <f t="shared" si="7"/>
        <v>4495</v>
      </c>
      <c r="K101" s="43">
        <f t="shared" si="8"/>
        <v>0</v>
      </c>
      <c r="L101" s="44">
        <f t="shared" si="9"/>
        <v>4495</v>
      </c>
      <c r="M101" s="45" t="str">
        <f t="shared" ref="M101:O101" si="365">IF(E101=0,"",I101/E101)</f>
        <v/>
      </c>
      <c r="N101" s="46">
        <f t="shared" si="365"/>
        <v>0.1498333333</v>
      </c>
      <c r="O101" s="46" t="str">
        <f t="shared" si="365"/>
        <v/>
      </c>
      <c r="P101" s="47">
        <f t="shared" si="11"/>
        <v>0.1498333333</v>
      </c>
      <c r="Q101" s="42">
        <f t="shared" ref="Q101:S101" si="366">SUM(E$13:E101)</f>
        <v>250000</v>
      </c>
      <c r="R101" s="43">
        <f t="shared" si="366"/>
        <v>2170000</v>
      </c>
      <c r="S101" s="43">
        <f t="shared" si="366"/>
        <v>250000</v>
      </c>
      <c r="T101" s="44">
        <f t="shared" si="13"/>
        <v>2670000</v>
      </c>
      <c r="U101" s="42">
        <f t="shared" ref="U101:W101" si="367">SUM(I$13:I101)</f>
        <v>22534</v>
      </c>
      <c r="V101" s="43">
        <f t="shared" si="367"/>
        <v>325940</v>
      </c>
      <c r="W101" s="43">
        <f t="shared" si="367"/>
        <v>25426</v>
      </c>
      <c r="X101" s="44">
        <f t="shared" si="15"/>
        <v>373900</v>
      </c>
      <c r="Y101" s="46">
        <f t="shared" ref="Y101:AA101" si="368">IF(Q101=0,"",U101/Q101)</f>
        <v>0.090136</v>
      </c>
      <c r="Z101" s="46">
        <f t="shared" si="368"/>
        <v>0.150202765</v>
      </c>
      <c r="AA101" s="46">
        <f t="shared" si="368"/>
        <v>0.101704</v>
      </c>
      <c r="AB101" s="47">
        <f t="shared" si="17"/>
        <v>0.1400374532</v>
      </c>
    </row>
    <row r="102" ht="14.25" customHeight="1">
      <c r="A102" s="38">
        <v>90.0</v>
      </c>
      <c r="B102" s="39">
        <v>0.7152278057455254</v>
      </c>
      <c r="C102" s="40">
        <v>0.926336892730871</v>
      </c>
      <c r="D102" s="41">
        <v>0.6181866132084343</v>
      </c>
      <c r="E102" s="86">
        <f t="shared" si="120"/>
        <v>0</v>
      </c>
      <c r="F102" s="87">
        <f t="shared" si="114"/>
        <v>30000</v>
      </c>
      <c r="G102" s="87">
        <f t="shared" si="115"/>
        <v>0</v>
      </c>
      <c r="H102" s="44">
        <f t="shared" si="5"/>
        <v>30000</v>
      </c>
      <c r="I102" s="42">
        <f t="shared" si="6"/>
        <v>0</v>
      </c>
      <c r="J102" s="43">
        <f t="shared" si="7"/>
        <v>4590</v>
      </c>
      <c r="K102" s="43">
        <f t="shared" si="8"/>
        <v>0</v>
      </c>
      <c r="L102" s="44">
        <f t="shared" si="9"/>
        <v>4590</v>
      </c>
      <c r="M102" s="45" t="str">
        <f t="shared" ref="M102:O102" si="369">IF(E102=0,"",I102/E102)</f>
        <v/>
      </c>
      <c r="N102" s="46">
        <f t="shared" si="369"/>
        <v>0.153</v>
      </c>
      <c r="O102" s="46" t="str">
        <f t="shared" si="369"/>
        <v/>
      </c>
      <c r="P102" s="47">
        <f t="shared" si="11"/>
        <v>0.153</v>
      </c>
      <c r="Q102" s="42">
        <f t="shared" ref="Q102:S102" si="370">SUM(E$13:E102)</f>
        <v>250000</v>
      </c>
      <c r="R102" s="43">
        <f t="shared" si="370"/>
        <v>2200000</v>
      </c>
      <c r="S102" s="43">
        <f t="shared" si="370"/>
        <v>250000</v>
      </c>
      <c r="T102" s="44">
        <f t="shared" si="13"/>
        <v>2700000</v>
      </c>
      <c r="U102" s="42">
        <f t="shared" ref="U102:W102" si="371">SUM(I$13:I102)</f>
        <v>22534</v>
      </c>
      <c r="V102" s="43">
        <f t="shared" si="371"/>
        <v>330530</v>
      </c>
      <c r="W102" s="43">
        <f t="shared" si="371"/>
        <v>25426</v>
      </c>
      <c r="X102" s="44">
        <f t="shared" si="15"/>
        <v>378490</v>
      </c>
      <c r="Y102" s="46">
        <f t="shared" ref="Y102:AA102" si="372">IF(Q102=0,"",U102/Q102)</f>
        <v>0.090136</v>
      </c>
      <c r="Z102" s="46">
        <f t="shared" si="372"/>
        <v>0.1502409091</v>
      </c>
      <c r="AA102" s="46">
        <f t="shared" si="372"/>
        <v>0.101704</v>
      </c>
      <c r="AB102" s="47">
        <f t="shared" si="17"/>
        <v>0.1401814815</v>
      </c>
    </row>
    <row r="103" ht="14.25" customHeight="1">
      <c r="A103" s="38">
        <v>91.0</v>
      </c>
      <c r="B103" s="39">
        <v>0.5654722184162289</v>
      </c>
      <c r="C103" s="40">
        <v>0.29672057058124457</v>
      </c>
      <c r="D103" s="41">
        <v>0.7309646799016747</v>
      </c>
      <c r="E103" s="86">
        <f t="shared" si="120"/>
        <v>0</v>
      </c>
      <c r="F103" s="87">
        <f t="shared" si="114"/>
        <v>30000</v>
      </c>
      <c r="G103" s="87">
        <f t="shared" si="115"/>
        <v>0</v>
      </c>
      <c r="H103" s="44">
        <f t="shared" si="5"/>
        <v>30000</v>
      </c>
      <c r="I103" s="42">
        <f t="shared" si="6"/>
        <v>0</v>
      </c>
      <c r="J103" s="43">
        <f t="shared" si="7"/>
        <v>4467</v>
      </c>
      <c r="K103" s="43">
        <f t="shared" si="8"/>
        <v>0</v>
      </c>
      <c r="L103" s="44">
        <f t="shared" si="9"/>
        <v>4467</v>
      </c>
      <c r="M103" s="45" t="str">
        <f t="shared" ref="M103:O103" si="373">IF(E103=0,"",I103/E103)</f>
        <v/>
      </c>
      <c r="N103" s="46">
        <f t="shared" si="373"/>
        <v>0.1489</v>
      </c>
      <c r="O103" s="46" t="str">
        <f t="shared" si="373"/>
        <v/>
      </c>
      <c r="P103" s="47">
        <f t="shared" si="11"/>
        <v>0.1489</v>
      </c>
      <c r="Q103" s="42">
        <f t="shared" ref="Q103:S103" si="374">SUM(E$13:E103)</f>
        <v>250000</v>
      </c>
      <c r="R103" s="43">
        <f t="shared" si="374"/>
        <v>2230000</v>
      </c>
      <c r="S103" s="43">
        <f t="shared" si="374"/>
        <v>250000</v>
      </c>
      <c r="T103" s="44">
        <f t="shared" si="13"/>
        <v>2730000</v>
      </c>
      <c r="U103" s="42">
        <f t="shared" ref="U103:W103" si="375">SUM(I$13:I103)</f>
        <v>22534</v>
      </c>
      <c r="V103" s="43">
        <f t="shared" si="375"/>
        <v>334997</v>
      </c>
      <c r="W103" s="43">
        <f t="shared" si="375"/>
        <v>25426</v>
      </c>
      <c r="X103" s="44">
        <f t="shared" si="15"/>
        <v>382957</v>
      </c>
      <c r="Y103" s="46">
        <f t="shared" ref="Y103:AA103" si="376">IF(Q103=0,"",U103/Q103)</f>
        <v>0.090136</v>
      </c>
      <c r="Z103" s="46">
        <f t="shared" si="376"/>
        <v>0.15022287</v>
      </c>
      <c r="AA103" s="46">
        <f t="shared" si="376"/>
        <v>0.101704</v>
      </c>
      <c r="AB103" s="47">
        <f t="shared" si="17"/>
        <v>0.1402772894</v>
      </c>
    </row>
    <row r="104" ht="14.25" customHeight="1">
      <c r="A104" s="38">
        <v>92.0</v>
      </c>
      <c r="B104" s="39">
        <v>0.5867373998797978</v>
      </c>
      <c r="C104" s="40">
        <v>0.9262766764916484</v>
      </c>
      <c r="D104" s="41">
        <v>0.7071793822123724</v>
      </c>
      <c r="E104" s="86">
        <f t="shared" si="120"/>
        <v>0</v>
      </c>
      <c r="F104" s="87">
        <f t="shared" si="114"/>
        <v>30000</v>
      </c>
      <c r="G104" s="87">
        <f t="shared" si="115"/>
        <v>0</v>
      </c>
      <c r="H104" s="44">
        <f t="shared" si="5"/>
        <v>30000</v>
      </c>
      <c r="I104" s="42">
        <f t="shared" si="6"/>
        <v>0</v>
      </c>
      <c r="J104" s="43">
        <f t="shared" si="7"/>
        <v>4590</v>
      </c>
      <c r="K104" s="43">
        <f t="shared" si="8"/>
        <v>0</v>
      </c>
      <c r="L104" s="44">
        <f t="shared" si="9"/>
        <v>4590</v>
      </c>
      <c r="M104" s="45" t="str">
        <f t="shared" ref="M104:O104" si="377">IF(E104=0,"",I104/E104)</f>
        <v/>
      </c>
      <c r="N104" s="46">
        <f t="shared" si="377"/>
        <v>0.153</v>
      </c>
      <c r="O104" s="46" t="str">
        <f t="shared" si="377"/>
        <v/>
      </c>
      <c r="P104" s="47">
        <f t="shared" si="11"/>
        <v>0.153</v>
      </c>
      <c r="Q104" s="42">
        <f t="shared" ref="Q104:S104" si="378">SUM(E$13:E104)</f>
        <v>250000</v>
      </c>
      <c r="R104" s="43">
        <f t="shared" si="378"/>
        <v>2260000</v>
      </c>
      <c r="S104" s="43">
        <f t="shared" si="378"/>
        <v>250000</v>
      </c>
      <c r="T104" s="44">
        <f t="shared" si="13"/>
        <v>2760000</v>
      </c>
      <c r="U104" s="42">
        <f t="shared" ref="U104:W104" si="379">SUM(I$13:I104)</f>
        <v>22534</v>
      </c>
      <c r="V104" s="43">
        <f t="shared" si="379"/>
        <v>339587</v>
      </c>
      <c r="W104" s="43">
        <f t="shared" si="379"/>
        <v>25426</v>
      </c>
      <c r="X104" s="44">
        <f t="shared" si="15"/>
        <v>387547</v>
      </c>
      <c r="Y104" s="46">
        <f t="shared" ref="Y104:AA104" si="380">IF(Q104=0,"",U104/Q104)</f>
        <v>0.090136</v>
      </c>
      <c r="Z104" s="46">
        <f t="shared" si="380"/>
        <v>0.1502597345</v>
      </c>
      <c r="AA104" s="46">
        <f t="shared" si="380"/>
        <v>0.101704</v>
      </c>
      <c r="AB104" s="47">
        <f t="shared" si="17"/>
        <v>0.1404155797</v>
      </c>
    </row>
    <row r="105" ht="14.25" customHeight="1">
      <c r="A105" s="38">
        <v>93.0</v>
      </c>
      <c r="B105" s="39">
        <v>0.9089122897301941</v>
      </c>
      <c r="C105" s="40">
        <v>0.11383310303295957</v>
      </c>
      <c r="D105" s="41">
        <v>0.5805723401547492</v>
      </c>
      <c r="E105" s="86">
        <f t="shared" si="120"/>
        <v>0</v>
      </c>
      <c r="F105" s="87">
        <f t="shared" si="114"/>
        <v>30000</v>
      </c>
      <c r="G105" s="87">
        <f t="shared" si="115"/>
        <v>0</v>
      </c>
      <c r="H105" s="44">
        <f t="shared" si="5"/>
        <v>30000</v>
      </c>
      <c r="I105" s="42">
        <f t="shared" si="6"/>
        <v>0</v>
      </c>
      <c r="J105" s="43">
        <f t="shared" si="7"/>
        <v>4425</v>
      </c>
      <c r="K105" s="43">
        <f t="shared" si="8"/>
        <v>0</v>
      </c>
      <c r="L105" s="44">
        <f t="shared" si="9"/>
        <v>4425</v>
      </c>
      <c r="M105" s="45" t="str">
        <f t="shared" ref="M105:O105" si="381">IF(E105=0,"",I105/E105)</f>
        <v/>
      </c>
      <c r="N105" s="46">
        <f t="shared" si="381"/>
        <v>0.1475</v>
      </c>
      <c r="O105" s="46" t="str">
        <f t="shared" si="381"/>
        <v/>
      </c>
      <c r="P105" s="47">
        <f t="shared" si="11"/>
        <v>0.1475</v>
      </c>
      <c r="Q105" s="42">
        <f t="shared" ref="Q105:S105" si="382">SUM(E$13:E105)</f>
        <v>250000</v>
      </c>
      <c r="R105" s="43">
        <f t="shared" si="382"/>
        <v>2290000</v>
      </c>
      <c r="S105" s="43">
        <f t="shared" si="382"/>
        <v>250000</v>
      </c>
      <c r="T105" s="44">
        <f t="shared" si="13"/>
        <v>2790000</v>
      </c>
      <c r="U105" s="42">
        <f t="shared" ref="U105:W105" si="383">SUM(I$13:I105)</f>
        <v>22534</v>
      </c>
      <c r="V105" s="43">
        <f t="shared" si="383"/>
        <v>344012</v>
      </c>
      <c r="W105" s="43">
        <f t="shared" si="383"/>
        <v>25426</v>
      </c>
      <c r="X105" s="44">
        <f t="shared" si="15"/>
        <v>391972</v>
      </c>
      <c r="Y105" s="46">
        <f t="shared" ref="Y105:AA105" si="384">IF(Q105=0,"",U105/Q105)</f>
        <v>0.090136</v>
      </c>
      <c r="Z105" s="46">
        <f t="shared" si="384"/>
        <v>0.1502235808</v>
      </c>
      <c r="AA105" s="46">
        <f t="shared" si="384"/>
        <v>0.101704</v>
      </c>
      <c r="AB105" s="47">
        <f t="shared" si="17"/>
        <v>0.1404917563</v>
      </c>
    </row>
    <row r="106" ht="14.25" customHeight="1">
      <c r="A106" s="38">
        <v>94.0</v>
      </c>
      <c r="B106" s="39">
        <v>0.4038675260830822</v>
      </c>
      <c r="C106" s="40">
        <v>0.37599147345760264</v>
      </c>
      <c r="D106" s="41">
        <v>0.5421154094497416</v>
      </c>
      <c r="E106" s="86">
        <f t="shared" si="120"/>
        <v>0</v>
      </c>
      <c r="F106" s="87">
        <f t="shared" si="114"/>
        <v>30000</v>
      </c>
      <c r="G106" s="87">
        <f t="shared" si="115"/>
        <v>0</v>
      </c>
      <c r="H106" s="44">
        <f t="shared" si="5"/>
        <v>30000</v>
      </c>
      <c r="I106" s="42">
        <f t="shared" si="6"/>
        <v>0</v>
      </c>
      <c r="J106" s="43">
        <f t="shared" si="7"/>
        <v>4480</v>
      </c>
      <c r="K106" s="43">
        <f t="shared" si="8"/>
        <v>0</v>
      </c>
      <c r="L106" s="44">
        <f t="shared" si="9"/>
        <v>4480</v>
      </c>
      <c r="M106" s="45" t="str">
        <f t="shared" ref="M106:O106" si="385">IF(E106=0,"",I106/E106)</f>
        <v/>
      </c>
      <c r="N106" s="46">
        <f t="shared" si="385"/>
        <v>0.1493333333</v>
      </c>
      <c r="O106" s="46" t="str">
        <f t="shared" si="385"/>
        <v/>
      </c>
      <c r="P106" s="47">
        <f t="shared" si="11"/>
        <v>0.1493333333</v>
      </c>
      <c r="Q106" s="42">
        <f t="shared" ref="Q106:S106" si="386">SUM(E$13:E106)</f>
        <v>250000</v>
      </c>
      <c r="R106" s="43">
        <f t="shared" si="386"/>
        <v>2320000</v>
      </c>
      <c r="S106" s="43">
        <f t="shared" si="386"/>
        <v>250000</v>
      </c>
      <c r="T106" s="44">
        <f t="shared" si="13"/>
        <v>2820000</v>
      </c>
      <c r="U106" s="42">
        <f t="shared" ref="U106:W106" si="387">SUM(I$13:I106)</f>
        <v>22534</v>
      </c>
      <c r="V106" s="43">
        <f t="shared" si="387"/>
        <v>348492</v>
      </c>
      <c r="W106" s="43">
        <f t="shared" si="387"/>
        <v>25426</v>
      </c>
      <c r="X106" s="44">
        <f t="shared" si="15"/>
        <v>396452</v>
      </c>
      <c r="Y106" s="46">
        <f t="shared" ref="Y106:AA106" si="388">IF(Q106=0,"",U106/Q106)</f>
        <v>0.090136</v>
      </c>
      <c r="Z106" s="46">
        <f t="shared" si="388"/>
        <v>0.150212069</v>
      </c>
      <c r="AA106" s="46">
        <f t="shared" si="388"/>
        <v>0.101704</v>
      </c>
      <c r="AB106" s="47">
        <f t="shared" si="17"/>
        <v>0.1405858156</v>
      </c>
    </row>
    <row r="107" ht="14.25" customHeight="1">
      <c r="A107" s="38">
        <v>95.0</v>
      </c>
      <c r="B107" s="39">
        <v>0.9999454944102402</v>
      </c>
      <c r="C107" s="40">
        <v>0.46122937684378496</v>
      </c>
      <c r="D107" s="41">
        <v>0.34434699734304997</v>
      </c>
      <c r="E107" s="86">
        <f t="shared" si="120"/>
        <v>0</v>
      </c>
      <c r="F107" s="87">
        <f t="shared" si="114"/>
        <v>30000</v>
      </c>
      <c r="G107" s="87">
        <f t="shared" si="115"/>
        <v>0</v>
      </c>
      <c r="H107" s="44">
        <f t="shared" si="5"/>
        <v>30000</v>
      </c>
      <c r="I107" s="42">
        <f t="shared" si="6"/>
        <v>0</v>
      </c>
      <c r="J107" s="43">
        <f t="shared" si="7"/>
        <v>4494</v>
      </c>
      <c r="K107" s="43">
        <f t="shared" si="8"/>
        <v>0</v>
      </c>
      <c r="L107" s="44">
        <f t="shared" si="9"/>
        <v>4494</v>
      </c>
      <c r="M107" s="45" t="str">
        <f t="shared" ref="M107:O107" si="389">IF(E107=0,"",I107/E107)</f>
        <v/>
      </c>
      <c r="N107" s="46">
        <f t="shared" si="389"/>
        <v>0.1498</v>
      </c>
      <c r="O107" s="46" t="str">
        <f t="shared" si="389"/>
        <v/>
      </c>
      <c r="P107" s="47">
        <f t="shared" si="11"/>
        <v>0.1498</v>
      </c>
      <c r="Q107" s="42">
        <f t="shared" ref="Q107:S107" si="390">SUM(E$13:E107)</f>
        <v>250000</v>
      </c>
      <c r="R107" s="43">
        <f t="shared" si="390"/>
        <v>2350000</v>
      </c>
      <c r="S107" s="43">
        <f t="shared" si="390"/>
        <v>250000</v>
      </c>
      <c r="T107" s="44">
        <f t="shared" si="13"/>
        <v>2850000</v>
      </c>
      <c r="U107" s="42">
        <f t="shared" ref="U107:W107" si="391">SUM(I$13:I107)</f>
        <v>22534</v>
      </c>
      <c r="V107" s="43">
        <f t="shared" si="391"/>
        <v>352986</v>
      </c>
      <c r="W107" s="43">
        <f t="shared" si="391"/>
        <v>25426</v>
      </c>
      <c r="X107" s="44">
        <f t="shared" si="15"/>
        <v>400946</v>
      </c>
      <c r="Y107" s="46">
        <f t="shared" ref="Y107:AA107" si="392">IF(Q107=0,"",U107/Q107)</f>
        <v>0.090136</v>
      </c>
      <c r="Z107" s="46">
        <f t="shared" si="392"/>
        <v>0.1502068085</v>
      </c>
      <c r="AA107" s="46">
        <f t="shared" si="392"/>
        <v>0.101704</v>
      </c>
      <c r="AB107" s="47">
        <f t="shared" si="17"/>
        <v>0.140682807</v>
      </c>
    </row>
    <row r="108" ht="14.25" customHeight="1">
      <c r="A108" s="38">
        <v>96.0</v>
      </c>
      <c r="B108" s="39">
        <v>0.01540699729919115</v>
      </c>
      <c r="C108" s="40">
        <v>0.8118659273458014</v>
      </c>
      <c r="D108" s="41">
        <v>0.7172780764125252</v>
      </c>
      <c r="E108" s="86">
        <f t="shared" si="120"/>
        <v>0</v>
      </c>
      <c r="F108" s="87">
        <f t="shared" si="114"/>
        <v>30000</v>
      </c>
      <c r="G108" s="87">
        <f t="shared" si="115"/>
        <v>0</v>
      </c>
      <c r="H108" s="44">
        <f t="shared" si="5"/>
        <v>30000</v>
      </c>
      <c r="I108" s="42">
        <f t="shared" si="6"/>
        <v>0</v>
      </c>
      <c r="J108" s="43">
        <f t="shared" si="7"/>
        <v>4555</v>
      </c>
      <c r="K108" s="43">
        <f t="shared" si="8"/>
        <v>0</v>
      </c>
      <c r="L108" s="44">
        <f t="shared" si="9"/>
        <v>4555</v>
      </c>
      <c r="M108" s="45" t="str">
        <f t="shared" ref="M108:O108" si="393">IF(E108=0,"",I108/E108)</f>
        <v/>
      </c>
      <c r="N108" s="46">
        <f t="shared" si="393"/>
        <v>0.1518333333</v>
      </c>
      <c r="O108" s="46" t="str">
        <f t="shared" si="393"/>
        <v/>
      </c>
      <c r="P108" s="47">
        <f t="shared" si="11"/>
        <v>0.1518333333</v>
      </c>
      <c r="Q108" s="42">
        <f t="shared" ref="Q108:S108" si="394">SUM(E$13:E108)</f>
        <v>250000</v>
      </c>
      <c r="R108" s="43">
        <f t="shared" si="394"/>
        <v>2380000</v>
      </c>
      <c r="S108" s="43">
        <f t="shared" si="394"/>
        <v>250000</v>
      </c>
      <c r="T108" s="44">
        <f t="shared" si="13"/>
        <v>2880000</v>
      </c>
      <c r="U108" s="42">
        <f t="shared" ref="U108:W108" si="395">SUM(I$13:I108)</f>
        <v>22534</v>
      </c>
      <c r="V108" s="43">
        <f t="shared" si="395"/>
        <v>357541</v>
      </c>
      <c r="W108" s="43">
        <f t="shared" si="395"/>
        <v>25426</v>
      </c>
      <c r="X108" s="44">
        <f t="shared" si="15"/>
        <v>405501</v>
      </c>
      <c r="Y108" s="46">
        <f t="shared" ref="Y108:AA108" si="396">IF(Q108=0,"",U108/Q108)</f>
        <v>0.090136</v>
      </c>
      <c r="Z108" s="46">
        <f t="shared" si="396"/>
        <v>0.1502273109</v>
      </c>
      <c r="AA108" s="46">
        <f t="shared" si="396"/>
        <v>0.101704</v>
      </c>
      <c r="AB108" s="47">
        <f t="shared" si="17"/>
        <v>0.1407989583</v>
      </c>
    </row>
    <row r="109" ht="14.25" customHeight="1">
      <c r="A109" s="38">
        <v>97.0</v>
      </c>
      <c r="B109" s="39">
        <v>0.44863320658864525</v>
      </c>
      <c r="C109" s="40">
        <v>0.7269412893488993</v>
      </c>
      <c r="D109" s="41">
        <v>0.8031274720846726</v>
      </c>
      <c r="E109" s="86">
        <f t="shared" si="120"/>
        <v>0</v>
      </c>
      <c r="F109" s="87">
        <f t="shared" si="114"/>
        <v>30000</v>
      </c>
      <c r="G109" s="87">
        <f t="shared" si="115"/>
        <v>0</v>
      </c>
      <c r="H109" s="44">
        <f t="shared" si="5"/>
        <v>30000</v>
      </c>
      <c r="I109" s="42">
        <f t="shared" si="6"/>
        <v>0</v>
      </c>
      <c r="J109" s="43">
        <f t="shared" si="7"/>
        <v>4537</v>
      </c>
      <c r="K109" s="43">
        <f t="shared" si="8"/>
        <v>0</v>
      </c>
      <c r="L109" s="44">
        <f t="shared" si="9"/>
        <v>4537</v>
      </c>
      <c r="M109" s="45" t="str">
        <f t="shared" ref="M109:O109" si="397">IF(E109=0,"",I109/E109)</f>
        <v/>
      </c>
      <c r="N109" s="46">
        <f t="shared" si="397"/>
        <v>0.1512333333</v>
      </c>
      <c r="O109" s="46" t="str">
        <f t="shared" si="397"/>
        <v/>
      </c>
      <c r="P109" s="47">
        <f t="shared" si="11"/>
        <v>0.1512333333</v>
      </c>
      <c r="Q109" s="42">
        <f t="shared" ref="Q109:S109" si="398">SUM(E$13:E109)</f>
        <v>250000</v>
      </c>
      <c r="R109" s="43">
        <f t="shared" si="398"/>
        <v>2410000</v>
      </c>
      <c r="S109" s="43">
        <f t="shared" si="398"/>
        <v>250000</v>
      </c>
      <c r="T109" s="44">
        <f t="shared" si="13"/>
        <v>2910000</v>
      </c>
      <c r="U109" s="42">
        <f t="shared" ref="U109:W109" si="399">SUM(I$13:I109)</f>
        <v>22534</v>
      </c>
      <c r="V109" s="43">
        <f t="shared" si="399"/>
        <v>362078</v>
      </c>
      <c r="W109" s="43">
        <f t="shared" si="399"/>
        <v>25426</v>
      </c>
      <c r="X109" s="44">
        <f t="shared" si="15"/>
        <v>410038</v>
      </c>
      <c r="Y109" s="46">
        <f t="shared" ref="Y109:AA109" si="400">IF(Q109=0,"",U109/Q109)</f>
        <v>0.090136</v>
      </c>
      <c r="Z109" s="46">
        <f t="shared" si="400"/>
        <v>0.150239834</v>
      </c>
      <c r="AA109" s="46">
        <f t="shared" si="400"/>
        <v>0.101704</v>
      </c>
      <c r="AB109" s="47">
        <f t="shared" si="17"/>
        <v>0.1409065292</v>
      </c>
    </row>
    <row r="110" ht="14.25" customHeight="1">
      <c r="A110" s="38">
        <v>98.0</v>
      </c>
      <c r="B110" s="39">
        <v>0.3639248785843745</v>
      </c>
      <c r="C110" s="40">
        <v>0.021605342652735837</v>
      </c>
      <c r="D110" s="41">
        <v>0.042592682877134025</v>
      </c>
      <c r="E110" s="86">
        <f t="shared" si="120"/>
        <v>0</v>
      </c>
      <c r="F110" s="87">
        <f t="shared" si="114"/>
        <v>30000</v>
      </c>
      <c r="G110" s="87">
        <f t="shared" si="115"/>
        <v>0</v>
      </c>
      <c r="H110" s="44">
        <f t="shared" si="5"/>
        <v>30000</v>
      </c>
      <c r="I110" s="42">
        <f t="shared" si="6"/>
        <v>0</v>
      </c>
      <c r="J110" s="43">
        <f t="shared" si="7"/>
        <v>4375</v>
      </c>
      <c r="K110" s="43">
        <f t="shared" si="8"/>
        <v>0</v>
      </c>
      <c r="L110" s="44">
        <f t="shared" si="9"/>
        <v>4375</v>
      </c>
      <c r="M110" s="45" t="str">
        <f t="shared" ref="M110:O110" si="401">IF(E110=0,"",I110/E110)</f>
        <v/>
      </c>
      <c r="N110" s="46">
        <f t="shared" si="401"/>
        <v>0.1458333333</v>
      </c>
      <c r="O110" s="46" t="str">
        <f t="shared" si="401"/>
        <v/>
      </c>
      <c r="P110" s="47">
        <f t="shared" si="11"/>
        <v>0.1458333333</v>
      </c>
      <c r="Q110" s="42">
        <f t="shared" ref="Q110:S110" si="402">SUM(E$13:E110)</f>
        <v>250000</v>
      </c>
      <c r="R110" s="43">
        <f t="shared" si="402"/>
        <v>2440000</v>
      </c>
      <c r="S110" s="43">
        <f t="shared" si="402"/>
        <v>250000</v>
      </c>
      <c r="T110" s="44">
        <f t="shared" si="13"/>
        <v>2940000</v>
      </c>
      <c r="U110" s="42">
        <f t="shared" ref="U110:W110" si="403">SUM(I$13:I110)</f>
        <v>22534</v>
      </c>
      <c r="V110" s="43">
        <f t="shared" si="403"/>
        <v>366453</v>
      </c>
      <c r="W110" s="43">
        <f t="shared" si="403"/>
        <v>25426</v>
      </c>
      <c r="X110" s="44">
        <f t="shared" si="15"/>
        <v>414413</v>
      </c>
      <c r="Y110" s="46">
        <f t="shared" ref="Y110:AA110" si="404">IF(Q110=0,"",U110/Q110)</f>
        <v>0.090136</v>
      </c>
      <c r="Z110" s="46">
        <f t="shared" si="404"/>
        <v>0.1501856557</v>
      </c>
      <c r="AA110" s="46">
        <f t="shared" si="404"/>
        <v>0.101704</v>
      </c>
      <c r="AB110" s="47">
        <f t="shared" si="17"/>
        <v>0.1409568027</v>
      </c>
    </row>
    <row r="111" ht="14.25" customHeight="1">
      <c r="A111" s="38">
        <v>99.0</v>
      </c>
      <c r="B111" s="39">
        <v>0.259076022288833</v>
      </c>
      <c r="C111" s="40">
        <v>0.8775147900035113</v>
      </c>
      <c r="D111" s="41">
        <v>0.6279368569442003</v>
      </c>
      <c r="E111" s="86">
        <f t="shared" si="120"/>
        <v>0</v>
      </c>
      <c r="F111" s="87">
        <f t="shared" si="114"/>
        <v>30000</v>
      </c>
      <c r="G111" s="87">
        <f t="shared" si="115"/>
        <v>0</v>
      </c>
      <c r="H111" s="44">
        <f t="shared" si="5"/>
        <v>30000</v>
      </c>
      <c r="I111" s="42">
        <f t="shared" si="6"/>
        <v>0</v>
      </c>
      <c r="J111" s="43">
        <f t="shared" si="7"/>
        <v>4572</v>
      </c>
      <c r="K111" s="43">
        <f t="shared" si="8"/>
        <v>0</v>
      </c>
      <c r="L111" s="44">
        <f t="shared" si="9"/>
        <v>4572</v>
      </c>
      <c r="M111" s="45" t="str">
        <f t="shared" ref="M111:O111" si="405">IF(E111=0,"",I111/E111)</f>
        <v/>
      </c>
      <c r="N111" s="46">
        <f t="shared" si="405"/>
        <v>0.1524</v>
      </c>
      <c r="O111" s="46" t="str">
        <f t="shared" si="405"/>
        <v/>
      </c>
      <c r="P111" s="47">
        <f t="shared" si="11"/>
        <v>0.1524</v>
      </c>
      <c r="Q111" s="42">
        <f t="shared" ref="Q111:S111" si="406">SUM(E$13:E111)</f>
        <v>250000</v>
      </c>
      <c r="R111" s="43">
        <f t="shared" si="406"/>
        <v>2470000</v>
      </c>
      <c r="S111" s="43">
        <f t="shared" si="406"/>
        <v>250000</v>
      </c>
      <c r="T111" s="44">
        <f t="shared" si="13"/>
        <v>2970000</v>
      </c>
      <c r="U111" s="42">
        <f t="shared" ref="U111:W111" si="407">SUM(I$13:I111)</f>
        <v>22534</v>
      </c>
      <c r="V111" s="43">
        <f t="shared" si="407"/>
        <v>371025</v>
      </c>
      <c r="W111" s="43">
        <f t="shared" si="407"/>
        <v>25426</v>
      </c>
      <c r="X111" s="44">
        <f t="shared" si="15"/>
        <v>418985</v>
      </c>
      <c r="Y111" s="46">
        <f t="shared" ref="Y111:AA111" si="408">IF(Q111=0,"",U111/Q111)</f>
        <v>0.090136</v>
      </c>
      <c r="Z111" s="46">
        <f t="shared" si="408"/>
        <v>0.1502125506</v>
      </c>
      <c r="AA111" s="46">
        <f t="shared" si="408"/>
        <v>0.101704</v>
      </c>
      <c r="AB111" s="47">
        <f t="shared" si="17"/>
        <v>0.1410723906</v>
      </c>
    </row>
    <row r="112" ht="14.25" customHeight="1">
      <c r="A112" s="48">
        <v>100.0</v>
      </c>
      <c r="B112" s="49">
        <v>0.7953174061759334</v>
      </c>
      <c r="C112" s="50">
        <v>0.5381926733624928</v>
      </c>
      <c r="D112" s="51">
        <v>0.45843732587333197</v>
      </c>
      <c r="E112" s="88">
        <f t="shared" si="120"/>
        <v>0</v>
      </c>
      <c r="F112" s="89">
        <f t="shared" si="114"/>
        <v>30000</v>
      </c>
      <c r="G112" s="89">
        <f t="shared" si="115"/>
        <v>0</v>
      </c>
      <c r="H112" s="54">
        <f t="shared" si="5"/>
        <v>30000</v>
      </c>
      <c r="I112" s="52">
        <f t="shared" si="6"/>
        <v>0</v>
      </c>
      <c r="J112" s="53">
        <f t="shared" si="7"/>
        <v>4506</v>
      </c>
      <c r="K112" s="53">
        <f t="shared" si="8"/>
        <v>0</v>
      </c>
      <c r="L112" s="54">
        <f t="shared" si="9"/>
        <v>4506</v>
      </c>
      <c r="M112" s="55" t="str">
        <f t="shared" ref="M112:O112" si="409">IF(E112=0,"",I112/E112)</f>
        <v/>
      </c>
      <c r="N112" s="56">
        <f t="shared" si="409"/>
        <v>0.1502</v>
      </c>
      <c r="O112" s="56" t="str">
        <f t="shared" si="409"/>
        <v/>
      </c>
      <c r="P112" s="57">
        <f t="shared" si="11"/>
        <v>0.1502</v>
      </c>
      <c r="Q112" s="52">
        <f t="shared" ref="Q112:S112" si="410">SUM(E$13:E112)</f>
        <v>250000</v>
      </c>
      <c r="R112" s="53">
        <f t="shared" si="410"/>
        <v>2500000</v>
      </c>
      <c r="S112" s="53">
        <f t="shared" si="410"/>
        <v>250000</v>
      </c>
      <c r="T112" s="54">
        <f t="shared" si="13"/>
        <v>3000000</v>
      </c>
      <c r="U112" s="52">
        <f t="shared" ref="U112:W112" si="411">SUM(I$13:I112)</f>
        <v>22534</v>
      </c>
      <c r="V112" s="53">
        <f t="shared" si="411"/>
        <v>375531</v>
      </c>
      <c r="W112" s="53">
        <f t="shared" si="411"/>
        <v>25426</v>
      </c>
      <c r="X112" s="54">
        <f t="shared" si="15"/>
        <v>423491</v>
      </c>
      <c r="Y112" s="56">
        <f t="shared" ref="Y112:AA112" si="412">IF(Q112=0,"",U112/Q112)</f>
        <v>0.090136</v>
      </c>
      <c r="Z112" s="56">
        <f t="shared" si="412"/>
        <v>0.1502124</v>
      </c>
      <c r="AA112" s="56">
        <f t="shared" si="412"/>
        <v>0.101704</v>
      </c>
      <c r="AB112" s="57">
        <f t="shared" si="17"/>
        <v>0.1411636667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1:C1"/>
    <mergeCell ref="F1:G1"/>
    <mergeCell ref="J1:R1"/>
    <mergeCell ref="A2:B2"/>
    <mergeCell ref="J2:R4"/>
    <mergeCell ref="A3:B3"/>
    <mergeCell ref="A4:A6"/>
    <mergeCell ref="U11:X11"/>
    <mergeCell ref="Y11:AB11"/>
    <mergeCell ref="E10:P10"/>
    <mergeCell ref="Q10:AB10"/>
    <mergeCell ref="B11:D11"/>
    <mergeCell ref="E11:H11"/>
    <mergeCell ref="I11:L11"/>
    <mergeCell ref="M11:P11"/>
    <mergeCell ref="Q11:T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42.14"/>
    <col customWidth="1" min="3" max="3" width="40.71"/>
    <col customWidth="1" min="4" max="4" width="10.86"/>
    <col customWidth="1" min="5" max="5" width="9.71"/>
    <col customWidth="1" min="6" max="7" width="10.29"/>
    <col customWidth="1" min="8" max="8" width="8.71"/>
    <col customWidth="1" min="9" max="9" width="11.86"/>
    <col customWidth="1" min="10" max="10" width="10.71"/>
    <col customWidth="1" min="11" max="11" width="9.71"/>
    <col customWidth="1" min="12" max="19" width="8.71"/>
    <col customWidth="1" min="20" max="23" width="9.71"/>
    <col customWidth="1" min="24" max="31" width="8.71"/>
  </cols>
  <sheetData>
    <row r="1" ht="14.25" customHeight="1">
      <c r="A1" s="90" t="s">
        <v>23</v>
      </c>
      <c r="C1" s="91"/>
      <c r="D1" s="1" t="s">
        <v>0</v>
      </c>
      <c r="E1" s="2"/>
      <c r="F1" s="3"/>
      <c r="I1" s="4" t="s">
        <v>1</v>
      </c>
      <c r="J1" s="3"/>
    </row>
    <row r="2" ht="14.25" customHeight="1">
      <c r="A2" s="92" t="s">
        <v>24</v>
      </c>
      <c r="B2" s="26"/>
      <c r="C2" s="93"/>
      <c r="D2" s="5" t="s">
        <v>2</v>
      </c>
      <c r="E2" s="3"/>
      <c r="F2" s="6">
        <v>30000.0</v>
      </c>
      <c r="I2" s="7" t="s">
        <v>3</v>
      </c>
      <c r="J2" s="8">
        <f>SUM(T112:V112)</f>
        <v>3000000</v>
      </c>
      <c r="M2" s="9"/>
      <c r="N2" s="9"/>
      <c r="O2" s="9"/>
    </row>
    <row r="3" ht="14.25" customHeight="1">
      <c r="A3" s="64"/>
      <c r="B3" s="65"/>
      <c r="C3" s="93"/>
      <c r="D3" s="5" t="s">
        <v>4</v>
      </c>
      <c r="E3" s="3"/>
      <c r="F3" s="6">
        <v>3.0</v>
      </c>
      <c r="I3" s="7" t="s">
        <v>5</v>
      </c>
      <c r="J3" s="8">
        <f>SUM(X112:Z112)</f>
        <v>438497</v>
      </c>
    </row>
    <row r="4" ht="14.25" customHeight="1">
      <c r="A4" s="64"/>
      <c r="B4" s="65"/>
      <c r="C4" s="94"/>
      <c r="D4" s="10" t="s">
        <v>6</v>
      </c>
      <c r="E4" s="11" t="s">
        <v>7</v>
      </c>
      <c r="F4" s="12">
        <v>0.09</v>
      </c>
      <c r="I4" s="7" t="s">
        <v>8</v>
      </c>
      <c r="J4" s="13">
        <f>J3/J2</f>
        <v>0.1461656667</v>
      </c>
      <c r="M4" s="9"/>
      <c r="N4" s="9"/>
      <c r="O4" s="9"/>
    </row>
    <row r="5" ht="14.25" customHeight="1">
      <c r="A5" s="67"/>
      <c r="B5" s="69"/>
      <c r="C5" s="94"/>
      <c r="D5" s="14"/>
      <c r="E5" s="6" t="s">
        <v>9</v>
      </c>
      <c r="F5" s="70">
        <v>0.15</v>
      </c>
    </row>
    <row r="6" ht="14.25" customHeight="1">
      <c r="A6" s="94"/>
      <c r="B6" s="94"/>
      <c r="C6" s="94"/>
      <c r="D6" s="16"/>
      <c r="E6" s="17" t="s">
        <v>10</v>
      </c>
      <c r="F6" s="18">
        <v>0.1</v>
      </c>
    </row>
    <row r="7" ht="14.25" customHeight="1">
      <c r="A7" s="93"/>
      <c r="B7" s="93"/>
      <c r="C7" s="93"/>
      <c r="D7" s="19" t="s">
        <v>11</v>
      </c>
      <c r="E7" s="95">
        <v>0.2</v>
      </c>
      <c r="F7" s="20"/>
    </row>
    <row r="8" ht="14.25" customHeight="1">
      <c r="A8" s="96" t="s">
        <v>25</v>
      </c>
      <c r="C8" s="93"/>
      <c r="D8" s="19" t="s">
        <v>12</v>
      </c>
      <c r="E8" s="20"/>
      <c r="F8" s="20"/>
    </row>
    <row r="9" ht="14.25" customHeight="1">
      <c r="C9" s="97"/>
    </row>
    <row r="10" ht="14.25" customHeight="1">
      <c r="A10" s="9"/>
      <c r="B10" s="9"/>
      <c r="C10" s="9"/>
      <c r="D10" s="9"/>
      <c r="G10" s="9"/>
      <c r="H10" s="21" t="s">
        <v>13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21" t="s">
        <v>14</v>
      </c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3"/>
    </row>
    <row r="11" ht="14.25" customHeight="1">
      <c r="A11" s="9"/>
      <c r="B11" s="9"/>
      <c r="C11" s="9"/>
      <c r="D11" s="9"/>
      <c r="E11" s="24" t="s">
        <v>15</v>
      </c>
      <c r="F11" s="25"/>
      <c r="G11" s="26"/>
      <c r="H11" s="21" t="s">
        <v>16</v>
      </c>
      <c r="I11" s="22"/>
      <c r="J11" s="22"/>
      <c r="K11" s="23"/>
      <c r="L11" s="21" t="s">
        <v>5</v>
      </c>
      <c r="M11" s="22"/>
      <c r="N11" s="22"/>
      <c r="O11" s="22"/>
      <c r="P11" s="21" t="s">
        <v>17</v>
      </c>
      <c r="Q11" s="22"/>
      <c r="R11" s="22"/>
      <c r="S11" s="23"/>
      <c r="T11" s="21" t="s">
        <v>16</v>
      </c>
      <c r="U11" s="22"/>
      <c r="V11" s="22"/>
      <c r="W11" s="23"/>
      <c r="X11" s="21" t="s">
        <v>5</v>
      </c>
      <c r="Y11" s="22"/>
      <c r="Z11" s="22"/>
      <c r="AA11" s="22"/>
      <c r="AB11" s="21" t="s">
        <v>17</v>
      </c>
      <c r="AC11" s="22"/>
      <c r="AD11" s="22"/>
      <c r="AE11" s="23"/>
    </row>
    <row r="12" ht="14.25" customHeight="1">
      <c r="A12" s="9"/>
      <c r="B12" s="9"/>
      <c r="C12" s="9"/>
      <c r="D12" s="21" t="s">
        <v>18</v>
      </c>
      <c r="E12" s="21" t="s">
        <v>7</v>
      </c>
      <c r="F12" s="98" t="s">
        <v>9</v>
      </c>
      <c r="G12" s="28" t="s">
        <v>10</v>
      </c>
      <c r="H12" s="21" t="s">
        <v>7</v>
      </c>
      <c r="I12" s="27" t="s">
        <v>9</v>
      </c>
      <c r="J12" s="27" t="s">
        <v>10</v>
      </c>
      <c r="K12" s="28" t="s">
        <v>19</v>
      </c>
      <c r="L12" s="21" t="s">
        <v>7</v>
      </c>
      <c r="M12" s="27" t="s">
        <v>9</v>
      </c>
      <c r="N12" s="27" t="s">
        <v>10</v>
      </c>
      <c r="O12" s="28" t="s">
        <v>19</v>
      </c>
      <c r="P12" s="21" t="s">
        <v>7</v>
      </c>
      <c r="Q12" s="27" t="s">
        <v>9</v>
      </c>
      <c r="R12" s="27" t="s">
        <v>10</v>
      </c>
      <c r="S12" s="28" t="s">
        <v>19</v>
      </c>
      <c r="T12" s="21" t="s">
        <v>7</v>
      </c>
      <c r="U12" s="27" t="s">
        <v>9</v>
      </c>
      <c r="V12" s="27" t="s">
        <v>10</v>
      </c>
      <c r="W12" s="28" t="s">
        <v>19</v>
      </c>
      <c r="X12" s="21" t="s">
        <v>7</v>
      </c>
      <c r="Y12" s="27" t="s">
        <v>9</v>
      </c>
      <c r="Z12" s="27" t="s">
        <v>10</v>
      </c>
      <c r="AA12" s="28" t="s">
        <v>19</v>
      </c>
      <c r="AB12" s="27" t="s">
        <v>7</v>
      </c>
      <c r="AC12" s="27" t="s">
        <v>9</v>
      </c>
      <c r="AD12" s="27" t="s">
        <v>10</v>
      </c>
      <c r="AE12" s="28" t="s">
        <v>19</v>
      </c>
    </row>
    <row r="13" ht="14.25" customHeight="1">
      <c r="A13" s="99" t="s">
        <v>26</v>
      </c>
      <c r="B13" s="100" t="s">
        <v>27</v>
      </c>
      <c r="C13" s="99" t="s">
        <v>28</v>
      </c>
      <c r="D13" s="24">
        <v>1.0</v>
      </c>
      <c r="E13" s="29">
        <v>0.7019803129346603</v>
      </c>
      <c r="F13" s="101">
        <v>0.7570540171529068</v>
      </c>
      <c r="G13" s="31">
        <v>0.5817869358502132</v>
      </c>
      <c r="H13" s="32">
        <f>$F$2/$F$3</f>
        <v>10000</v>
      </c>
      <c r="I13" s="33">
        <v>10000.0</v>
      </c>
      <c r="J13" s="33">
        <v>10000.0</v>
      </c>
      <c r="K13" s="34">
        <f t="shared" ref="K13:K112" si="5">SUM(H13:J13)</f>
        <v>30000</v>
      </c>
      <c r="L13" s="32">
        <f t="shared" ref="L13:L112" si="6">IFERROR(_xlfn.BINOM.INV(H13,$F$4,E13),0)</f>
        <v>915</v>
      </c>
      <c r="M13" s="33">
        <f t="shared" ref="M13:M112" si="7">IFERROR(_xlfn.BINOM.INV(I13,$F$5,F13),0)</f>
        <v>1525</v>
      </c>
      <c r="N13" s="33">
        <f t="shared" ref="N13:N112" si="8">IFERROR(_xlfn.BINOM.INV(J13,$F$6,G13),0)</f>
        <v>1006</v>
      </c>
      <c r="O13" s="34">
        <f t="shared" ref="O13:O112" si="9">SUM(L13:N13)</f>
        <v>3446</v>
      </c>
      <c r="P13" s="35">
        <f t="shared" ref="P13:R13" si="1">IF(H13=0,"",L13/H13)</f>
        <v>0.0915</v>
      </c>
      <c r="Q13" s="36">
        <f t="shared" si="1"/>
        <v>0.1525</v>
      </c>
      <c r="R13" s="36">
        <f t="shared" si="1"/>
        <v>0.1006</v>
      </c>
      <c r="S13" s="37">
        <f t="shared" ref="S13:S112" si="11">O13/K13</f>
        <v>0.1148666667</v>
      </c>
      <c r="T13" s="32">
        <f t="shared" ref="T13:V13" si="2">SUM(H$13:H13)</f>
        <v>10000</v>
      </c>
      <c r="U13" s="33">
        <f t="shared" si="2"/>
        <v>10000</v>
      </c>
      <c r="V13" s="33">
        <f t="shared" si="2"/>
        <v>10000</v>
      </c>
      <c r="W13" s="34">
        <f t="shared" ref="W13:W112" si="13">SUM(T13:V13)</f>
        <v>30000</v>
      </c>
      <c r="X13" s="32">
        <f t="shared" ref="X13:Z13" si="3">SUM(L$13:L13)</f>
        <v>915</v>
      </c>
      <c r="Y13" s="33">
        <f t="shared" si="3"/>
        <v>1525</v>
      </c>
      <c r="Z13" s="33">
        <f t="shared" si="3"/>
        <v>1006</v>
      </c>
      <c r="AA13" s="34">
        <f t="shared" ref="AA13:AA112" si="15">SUM(X13:Z13)</f>
        <v>3446</v>
      </c>
      <c r="AB13" s="36">
        <f t="shared" ref="AB13:AD13" si="4">IF(T13=0,"",X13/T13)</f>
        <v>0.0915</v>
      </c>
      <c r="AC13" s="36">
        <f t="shared" si="4"/>
        <v>0.1525</v>
      </c>
      <c r="AD13" s="36">
        <f t="shared" si="4"/>
        <v>0.1006</v>
      </c>
      <c r="AE13" s="37">
        <f t="shared" ref="AE13:AE112" si="17">AA13/W13</f>
        <v>0.1148666667</v>
      </c>
    </row>
    <row r="14" ht="14.25" customHeight="1">
      <c r="A14" s="102" t="str">
        <f t="shared" ref="A14:A112" si="18">IF(F14&lt;$E$7, "Exploration", "Exploitation")</f>
        <v>Exploitation</v>
      </c>
      <c r="B14" s="9" t="str">
        <f t="shared" ref="B14:B112" si="19">INDEX({"A","B","C"}, MATCH(MAX(AB13:AD13), AB13:AD13, 0))</f>
        <v>B</v>
      </c>
      <c r="C14" s="9" t="str">
        <f t="shared" ref="C14:C112" si="20">IF(A14="Exploration", CHOOSE(RANDBETWEEN(1, 3), "A", "B", "C"), "")</f>
        <v/>
      </c>
      <c r="D14" s="38">
        <v>2.0</v>
      </c>
      <c r="E14" s="39">
        <v>0.24700336545827017</v>
      </c>
      <c r="F14" s="103">
        <v>0.9130203135069771</v>
      </c>
      <c r="G14" s="41">
        <v>0.6162584125029098</v>
      </c>
      <c r="H14" s="42">
        <f t="shared" ref="H14:H112" si="21">IF(AND(A14="Exploitation",B14=$H$12),30000,IF(AND(A14="Exploration",C14=$H$12),30000,0))</f>
        <v>0</v>
      </c>
      <c r="I14" s="43">
        <f t="shared" ref="I14:I112" si="22">IF(AND(A14="Exploitation",B14=$I$12),30000,IF(AND(A14="Exploration",C14=$I$12),30000,0))</f>
        <v>30000</v>
      </c>
      <c r="J14" s="43">
        <f t="shared" ref="J14:J112" si="23">IF(AND(A14="Exploitation",B14=$J$12),30000,IF(AND(A14="Exploration",C14=$J$12),30000,0))</f>
        <v>0</v>
      </c>
      <c r="K14" s="44">
        <f t="shared" si="5"/>
        <v>30000</v>
      </c>
      <c r="L14" s="42">
        <f t="shared" si="6"/>
        <v>0</v>
      </c>
      <c r="M14" s="43">
        <f t="shared" si="7"/>
        <v>4584</v>
      </c>
      <c r="N14" s="43">
        <f t="shared" si="8"/>
        <v>0</v>
      </c>
      <c r="O14" s="44">
        <f t="shared" si="9"/>
        <v>4584</v>
      </c>
      <c r="P14" s="45" t="str">
        <f t="shared" ref="P14:R14" si="10">IF(H14=0,"",L14/H14)</f>
        <v/>
      </c>
      <c r="Q14" s="46">
        <f t="shared" si="10"/>
        <v>0.1528</v>
      </c>
      <c r="R14" s="46" t="str">
        <f t="shared" si="10"/>
        <v/>
      </c>
      <c r="S14" s="47">
        <f t="shared" si="11"/>
        <v>0.1528</v>
      </c>
      <c r="T14" s="42">
        <f t="shared" ref="T14:V14" si="12">SUM(H$13:H14)</f>
        <v>10000</v>
      </c>
      <c r="U14" s="43">
        <f t="shared" si="12"/>
        <v>40000</v>
      </c>
      <c r="V14" s="43">
        <f t="shared" si="12"/>
        <v>10000</v>
      </c>
      <c r="W14" s="44">
        <f t="shared" si="13"/>
        <v>60000</v>
      </c>
      <c r="X14" s="42">
        <f t="shared" ref="X14:Z14" si="14">SUM(L$13:L14)</f>
        <v>915</v>
      </c>
      <c r="Y14" s="43">
        <f t="shared" si="14"/>
        <v>6109</v>
      </c>
      <c r="Z14" s="43">
        <f t="shared" si="14"/>
        <v>1006</v>
      </c>
      <c r="AA14" s="44">
        <f t="shared" si="15"/>
        <v>8030</v>
      </c>
      <c r="AB14" s="46">
        <f t="shared" ref="AB14:AD14" si="16">IF(T14=0,"",X14/T14)</f>
        <v>0.0915</v>
      </c>
      <c r="AC14" s="46">
        <f t="shared" si="16"/>
        <v>0.152725</v>
      </c>
      <c r="AD14" s="46">
        <f t="shared" si="16"/>
        <v>0.1006</v>
      </c>
      <c r="AE14" s="47">
        <f t="shared" si="17"/>
        <v>0.1338333333</v>
      </c>
    </row>
    <row r="15" ht="14.25" customHeight="1">
      <c r="A15" s="102" t="str">
        <f t="shared" si="18"/>
        <v>Exploitation</v>
      </c>
      <c r="B15" s="9" t="str">
        <f t="shared" si="19"/>
        <v>B</v>
      </c>
      <c r="C15" s="9" t="str">
        <f t="shared" si="20"/>
        <v/>
      </c>
      <c r="D15" s="38">
        <v>3.0</v>
      </c>
      <c r="E15" s="39">
        <v>0.7740378682709331</v>
      </c>
      <c r="F15" s="103">
        <v>0.8839582938075233</v>
      </c>
      <c r="G15" s="41">
        <v>0.9991347005274185</v>
      </c>
      <c r="H15" s="42">
        <f t="shared" si="21"/>
        <v>0</v>
      </c>
      <c r="I15" s="43">
        <f t="shared" si="22"/>
        <v>30000</v>
      </c>
      <c r="J15" s="43">
        <f t="shared" si="23"/>
        <v>0</v>
      </c>
      <c r="K15" s="44">
        <f t="shared" si="5"/>
        <v>30000</v>
      </c>
      <c r="L15" s="42">
        <f t="shared" si="6"/>
        <v>0</v>
      </c>
      <c r="M15" s="43">
        <f t="shared" si="7"/>
        <v>4574</v>
      </c>
      <c r="N15" s="43">
        <f t="shared" si="8"/>
        <v>0</v>
      </c>
      <c r="O15" s="44">
        <f t="shared" si="9"/>
        <v>4574</v>
      </c>
      <c r="P15" s="45" t="str">
        <f t="shared" ref="P15:R15" si="24">IF(H15=0,"",L15/H15)</f>
        <v/>
      </c>
      <c r="Q15" s="46">
        <f t="shared" si="24"/>
        <v>0.1524666667</v>
      </c>
      <c r="R15" s="46" t="str">
        <f t="shared" si="24"/>
        <v/>
      </c>
      <c r="S15" s="47">
        <f t="shared" si="11"/>
        <v>0.1524666667</v>
      </c>
      <c r="T15" s="42">
        <f t="shared" ref="T15:V15" si="25">SUM(H$13:H15)</f>
        <v>10000</v>
      </c>
      <c r="U15" s="43">
        <f t="shared" si="25"/>
        <v>70000</v>
      </c>
      <c r="V15" s="43">
        <f t="shared" si="25"/>
        <v>10000</v>
      </c>
      <c r="W15" s="44">
        <f t="shared" si="13"/>
        <v>90000</v>
      </c>
      <c r="X15" s="42">
        <f t="shared" ref="X15:Z15" si="26">SUM(L$13:L15)</f>
        <v>915</v>
      </c>
      <c r="Y15" s="43">
        <f t="shared" si="26"/>
        <v>10683</v>
      </c>
      <c r="Z15" s="43">
        <f t="shared" si="26"/>
        <v>1006</v>
      </c>
      <c r="AA15" s="44">
        <f t="shared" si="15"/>
        <v>12604</v>
      </c>
      <c r="AB15" s="46">
        <f t="shared" ref="AB15:AD15" si="27">IF(T15=0,"",X15/T15)</f>
        <v>0.0915</v>
      </c>
      <c r="AC15" s="46">
        <f t="shared" si="27"/>
        <v>0.1526142857</v>
      </c>
      <c r="AD15" s="46">
        <f t="shared" si="27"/>
        <v>0.1006</v>
      </c>
      <c r="AE15" s="47">
        <f t="shared" si="17"/>
        <v>0.1400444444</v>
      </c>
    </row>
    <row r="16" ht="14.25" customHeight="1">
      <c r="A16" s="102" t="str">
        <f t="shared" si="18"/>
        <v>Exploitation</v>
      </c>
      <c r="B16" s="9" t="str">
        <f t="shared" si="19"/>
        <v>B</v>
      </c>
      <c r="C16" s="9" t="str">
        <f t="shared" si="20"/>
        <v/>
      </c>
      <c r="D16" s="38">
        <v>4.0</v>
      </c>
      <c r="E16" s="39">
        <v>0.448376279390037</v>
      </c>
      <c r="F16" s="103">
        <v>0.7657470200198502</v>
      </c>
      <c r="G16" s="41">
        <v>0.9254788520271323</v>
      </c>
      <c r="H16" s="42">
        <f t="shared" si="21"/>
        <v>0</v>
      </c>
      <c r="I16" s="43">
        <f t="shared" si="22"/>
        <v>30000</v>
      </c>
      <c r="J16" s="43">
        <f t="shared" si="23"/>
        <v>0</v>
      </c>
      <c r="K16" s="44">
        <f t="shared" si="5"/>
        <v>30000</v>
      </c>
      <c r="L16" s="42">
        <f t="shared" si="6"/>
        <v>0</v>
      </c>
      <c r="M16" s="43">
        <f t="shared" si="7"/>
        <v>4545</v>
      </c>
      <c r="N16" s="43">
        <f t="shared" si="8"/>
        <v>0</v>
      </c>
      <c r="O16" s="44">
        <f t="shared" si="9"/>
        <v>4545</v>
      </c>
      <c r="P16" s="45" t="str">
        <f t="shared" ref="P16:R16" si="28">IF(H16=0,"",L16/H16)</f>
        <v/>
      </c>
      <c r="Q16" s="46">
        <f t="shared" si="28"/>
        <v>0.1515</v>
      </c>
      <c r="R16" s="46" t="str">
        <f t="shared" si="28"/>
        <v/>
      </c>
      <c r="S16" s="47">
        <f t="shared" si="11"/>
        <v>0.1515</v>
      </c>
      <c r="T16" s="42">
        <f t="shared" ref="T16:V16" si="29">SUM(H$13:H16)</f>
        <v>10000</v>
      </c>
      <c r="U16" s="43">
        <f t="shared" si="29"/>
        <v>100000</v>
      </c>
      <c r="V16" s="43">
        <f t="shared" si="29"/>
        <v>10000</v>
      </c>
      <c r="W16" s="44">
        <f t="shared" si="13"/>
        <v>120000</v>
      </c>
      <c r="X16" s="42">
        <f t="shared" ref="X16:Z16" si="30">SUM(L$13:L16)</f>
        <v>915</v>
      </c>
      <c r="Y16" s="43">
        <f t="shared" si="30"/>
        <v>15228</v>
      </c>
      <c r="Z16" s="43">
        <f t="shared" si="30"/>
        <v>1006</v>
      </c>
      <c r="AA16" s="44">
        <f t="shared" si="15"/>
        <v>17149</v>
      </c>
      <c r="AB16" s="46">
        <f t="shared" ref="AB16:AD16" si="31">IF(T16=0,"",X16/T16)</f>
        <v>0.0915</v>
      </c>
      <c r="AC16" s="46">
        <f t="shared" si="31"/>
        <v>0.15228</v>
      </c>
      <c r="AD16" s="46">
        <f t="shared" si="31"/>
        <v>0.1006</v>
      </c>
      <c r="AE16" s="47">
        <f t="shared" si="17"/>
        <v>0.1429083333</v>
      </c>
    </row>
    <row r="17" ht="14.25" customHeight="1">
      <c r="A17" s="102" t="str">
        <f t="shared" si="18"/>
        <v>Exploitation</v>
      </c>
      <c r="B17" s="9" t="str">
        <f t="shared" si="19"/>
        <v>B</v>
      </c>
      <c r="C17" s="9" t="str">
        <f t="shared" si="20"/>
        <v/>
      </c>
      <c r="D17" s="38">
        <v>5.0</v>
      </c>
      <c r="E17" s="39">
        <v>0.40610408831632827</v>
      </c>
      <c r="F17" s="103">
        <v>0.6006186994336741</v>
      </c>
      <c r="G17" s="41">
        <v>0.9193537546524633</v>
      </c>
      <c r="H17" s="42">
        <f t="shared" si="21"/>
        <v>0</v>
      </c>
      <c r="I17" s="43">
        <f t="shared" si="22"/>
        <v>30000</v>
      </c>
      <c r="J17" s="43">
        <f t="shared" si="23"/>
        <v>0</v>
      </c>
      <c r="K17" s="44">
        <f t="shared" si="5"/>
        <v>30000</v>
      </c>
      <c r="L17" s="42">
        <f t="shared" si="6"/>
        <v>0</v>
      </c>
      <c r="M17" s="43">
        <f t="shared" si="7"/>
        <v>4516</v>
      </c>
      <c r="N17" s="43">
        <f t="shared" si="8"/>
        <v>0</v>
      </c>
      <c r="O17" s="44">
        <f t="shared" si="9"/>
        <v>4516</v>
      </c>
      <c r="P17" s="45" t="str">
        <f t="shared" ref="P17:R17" si="32">IF(H17=0,"",L17/H17)</f>
        <v/>
      </c>
      <c r="Q17" s="46">
        <f t="shared" si="32"/>
        <v>0.1505333333</v>
      </c>
      <c r="R17" s="46" t="str">
        <f t="shared" si="32"/>
        <v/>
      </c>
      <c r="S17" s="47">
        <f t="shared" si="11"/>
        <v>0.1505333333</v>
      </c>
      <c r="T17" s="42">
        <f t="shared" ref="T17:V17" si="33">SUM(H$13:H17)</f>
        <v>10000</v>
      </c>
      <c r="U17" s="43">
        <f t="shared" si="33"/>
        <v>130000</v>
      </c>
      <c r="V17" s="43">
        <f t="shared" si="33"/>
        <v>10000</v>
      </c>
      <c r="W17" s="44">
        <f t="shared" si="13"/>
        <v>150000</v>
      </c>
      <c r="X17" s="42">
        <f t="shared" ref="X17:Z17" si="34">SUM(L$13:L17)</f>
        <v>915</v>
      </c>
      <c r="Y17" s="43">
        <f t="shared" si="34"/>
        <v>19744</v>
      </c>
      <c r="Z17" s="43">
        <f t="shared" si="34"/>
        <v>1006</v>
      </c>
      <c r="AA17" s="44">
        <f t="shared" si="15"/>
        <v>21665</v>
      </c>
      <c r="AB17" s="46">
        <f t="shared" ref="AB17:AD17" si="35">IF(T17=0,"",X17/T17)</f>
        <v>0.0915</v>
      </c>
      <c r="AC17" s="46">
        <f t="shared" si="35"/>
        <v>0.1518769231</v>
      </c>
      <c r="AD17" s="46">
        <f t="shared" si="35"/>
        <v>0.1006</v>
      </c>
      <c r="AE17" s="47">
        <f t="shared" si="17"/>
        <v>0.1444333333</v>
      </c>
    </row>
    <row r="18" ht="14.25" customHeight="1">
      <c r="A18" s="102" t="str">
        <f t="shared" si="18"/>
        <v>Exploration</v>
      </c>
      <c r="B18" s="9" t="str">
        <f t="shared" si="19"/>
        <v>B</v>
      </c>
      <c r="C18" s="9" t="str">
        <f t="shared" si="20"/>
        <v>A</v>
      </c>
      <c r="D18" s="38">
        <v>6.0</v>
      </c>
      <c r="E18" s="39">
        <v>0.765112724032437</v>
      </c>
      <c r="F18" s="103">
        <v>0.04627406316674021</v>
      </c>
      <c r="G18" s="41">
        <v>0.44652866677791125</v>
      </c>
      <c r="H18" s="42">
        <f t="shared" si="21"/>
        <v>30000</v>
      </c>
      <c r="I18" s="43">
        <f t="shared" si="22"/>
        <v>0</v>
      </c>
      <c r="J18" s="43">
        <f t="shared" si="23"/>
        <v>0</v>
      </c>
      <c r="K18" s="44">
        <f t="shared" si="5"/>
        <v>30000</v>
      </c>
      <c r="L18" s="42">
        <f t="shared" si="6"/>
        <v>2736</v>
      </c>
      <c r="M18" s="43">
        <f t="shared" si="7"/>
        <v>0</v>
      </c>
      <c r="N18" s="43">
        <f t="shared" si="8"/>
        <v>0</v>
      </c>
      <c r="O18" s="44">
        <f t="shared" si="9"/>
        <v>2736</v>
      </c>
      <c r="P18" s="45">
        <f t="shared" ref="P18:R18" si="36">IF(H18=0,"",L18/H18)</f>
        <v>0.0912</v>
      </c>
      <c r="Q18" s="46" t="str">
        <f t="shared" si="36"/>
        <v/>
      </c>
      <c r="R18" s="46" t="str">
        <f t="shared" si="36"/>
        <v/>
      </c>
      <c r="S18" s="47">
        <f t="shared" si="11"/>
        <v>0.0912</v>
      </c>
      <c r="T18" s="42">
        <f t="shared" ref="T18:V18" si="37">SUM(H$13:H18)</f>
        <v>40000</v>
      </c>
      <c r="U18" s="43">
        <f t="shared" si="37"/>
        <v>130000</v>
      </c>
      <c r="V18" s="43">
        <f t="shared" si="37"/>
        <v>10000</v>
      </c>
      <c r="W18" s="44">
        <f t="shared" si="13"/>
        <v>180000</v>
      </c>
      <c r="X18" s="42">
        <f t="shared" ref="X18:Z18" si="38">SUM(L$13:L18)</f>
        <v>3651</v>
      </c>
      <c r="Y18" s="43">
        <f t="shared" si="38"/>
        <v>19744</v>
      </c>
      <c r="Z18" s="43">
        <f t="shared" si="38"/>
        <v>1006</v>
      </c>
      <c r="AA18" s="44">
        <f t="shared" si="15"/>
        <v>24401</v>
      </c>
      <c r="AB18" s="46">
        <f t="shared" ref="AB18:AD18" si="39">IF(T18=0,"",X18/T18)</f>
        <v>0.091275</v>
      </c>
      <c r="AC18" s="46">
        <f t="shared" si="39"/>
        <v>0.1518769231</v>
      </c>
      <c r="AD18" s="46">
        <f t="shared" si="39"/>
        <v>0.1006</v>
      </c>
      <c r="AE18" s="47">
        <f t="shared" si="17"/>
        <v>0.1355611111</v>
      </c>
    </row>
    <row r="19" ht="14.25" customHeight="1">
      <c r="A19" s="102" t="str">
        <f t="shared" si="18"/>
        <v>Exploration</v>
      </c>
      <c r="B19" s="9" t="str">
        <f t="shared" si="19"/>
        <v>B</v>
      </c>
      <c r="C19" s="9" t="str">
        <f t="shared" si="20"/>
        <v>B</v>
      </c>
      <c r="D19" s="38">
        <v>7.0</v>
      </c>
      <c r="E19" s="39">
        <v>0.13110042869977856</v>
      </c>
      <c r="F19" s="103">
        <v>0.05393297911655692</v>
      </c>
      <c r="G19" s="41">
        <v>0.4207022188320675</v>
      </c>
      <c r="H19" s="42">
        <f t="shared" si="21"/>
        <v>0</v>
      </c>
      <c r="I19" s="43">
        <f t="shared" si="22"/>
        <v>30000</v>
      </c>
      <c r="J19" s="43">
        <f t="shared" si="23"/>
        <v>0</v>
      </c>
      <c r="K19" s="44">
        <f t="shared" si="5"/>
        <v>30000</v>
      </c>
      <c r="L19" s="42">
        <f t="shared" si="6"/>
        <v>0</v>
      </c>
      <c r="M19" s="43">
        <f t="shared" si="7"/>
        <v>4401</v>
      </c>
      <c r="N19" s="43">
        <f t="shared" si="8"/>
        <v>0</v>
      </c>
      <c r="O19" s="44">
        <f t="shared" si="9"/>
        <v>4401</v>
      </c>
      <c r="P19" s="45" t="str">
        <f t="shared" ref="P19:R19" si="40">IF(H19=0,"",L19/H19)</f>
        <v/>
      </c>
      <c r="Q19" s="46">
        <f t="shared" si="40"/>
        <v>0.1467</v>
      </c>
      <c r="R19" s="46" t="str">
        <f t="shared" si="40"/>
        <v/>
      </c>
      <c r="S19" s="47">
        <f t="shared" si="11"/>
        <v>0.1467</v>
      </c>
      <c r="T19" s="42">
        <f t="shared" ref="T19:V19" si="41">SUM(H$13:H19)</f>
        <v>40000</v>
      </c>
      <c r="U19" s="43">
        <f t="shared" si="41"/>
        <v>160000</v>
      </c>
      <c r="V19" s="43">
        <f t="shared" si="41"/>
        <v>10000</v>
      </c>
      <c r="W19" s="44">
        <f t="shared" si="13"/>
        <v>210000</v>
      </c>
      <c r="X19" s="42">
        <f t="shared" ref="X19:Z19" si="42">SUM(L$13:L19)</f>
        <v>3651</v>
      </c>
      <c r="Y19" s="43">
        <f t="shared" si="42"/>
        <v>24145</v>
      </c>
      <c r="Z19" s="43">
        <f t="shared" si="42"/>
        <v>1006</v>
      </c>
      <c r="AA19" s="44">
        <f t="shared" si="15"/>
        <v>28802</v>
      </c>
      <c r="AB19" s="46">
        <f t="shared" ref="AB19:AD19" si="43">IF(T19=0,"",X19/T19)</f>
        <v>0.091275</v>
      </c>
      <c r="AC19" s="46">
        <f t="shared" si="43"/>
        <v>0.15090625</v>
      </c>
      <c r="AD19" s="46">
        <f t="shared" si="43"/>
        <v>0.1006</v>
      </c>
      <c r="AE19" s="47">
        <f t="shared" si="17"/>
        <v>0.137152381</v>
      </c>
    </row>
    <row r="20" ht="14.25" customHeight="1">
      <c r="A20" s="102" t="str">
        <f t="shared" si="18"/>
        <v>Exploitation</v>
      </c>
      <c r="B20" s="9" t="str">
        <f t="shared" si="19"/>
        <v>B</v>
      </c>
      <c r="C20" s="9" t="str">
        <f t="shared" si="20"/>
        <v/>
      </c>
      <c r="D20" s="38">
        <v>8.0</v>
      </c>
      <c r="E20" s="39">
        <v>0.7426109449814852</v>
      </c>
      <c r="F20" s="103">
        <v>0.8146957155610791</v>
      </c>
      <c r="G20" s="41">
        <v>0.8248298515548289</v>
      </c>
      <c r="H20" s="42">
        <f t="shared" si="21"/>
        <v>0</v>
      </c>
      <c r="I20" s="43">
        <f t="shared" si="22"/>
        <v>30000</v>
      </c>
      <c r="J20" s="43">
        <f t="shared" si="23"/>
        <v>0</v>
      </c>
      <c r="K20" s="44">
        <f t="shared" si="5"/>
        <v>30000</v>
      </c>
      <c r="L20" s="42">
        <f t="shared" si="6"/>
        <v>0</v>
      </c>
      <c r="M20" s="43">
        <f t="shared" si="7"/>
        <v>4555</v>
      </c>
      <c r="N20" s="43">
        <f t="shared" si="8"/>
        <v>0</v>
      </c>
      <c r="O20" s="44">
        <f t="shared" si="9"/>
        <v>4555</v>
      </c>
      <c r="P20" s="45" t="str">
        <f t="shared" ref="P20:R20" si="44">IF(H20=0,"",L20/H20)</f>
        <v/>
      </c>
      <c r="Q20" s="46">
        <f t="shared" si="44"/>
        <v>0.1518333333</v>
      </c>
      <c r="R20" s="46" t="str">
        <f t="shared" si="44"/>
        <v/>
      </c>
      <c r="S20" s="47">
        <f t="shared" si="11"/>
        <v>0.1518333333</v>
      </c>
      <c r="T20" s="42">
        <f t="shared" ref="T20:V20" si="45">SUM(H$13:H20)</f>
        <v>40000</v>
      </c>
      <c r="U20" s="43">
        <f t="shared" si="45"/>
        <v>190000</v>
      </c>
      <c r="V20" s="43">
        <f t="shared" si="45"/>
        <v>10000</v>
      </c>
      <c r="W20" s="44">
        <f t="shared" si="13"/>
        <v>240000</v>
      </c>
      <c r="X20" s="42">
        <f t="shared" ref="X20:Z20" si="46">SUM(L$13:L20)</f>
        <v>3651</v>
      </c>
      <c r="Y20" s="43">
        <f t="shared" si="46"/>
        <v>28700</v>
      </c>
      <c r="Z20" s="43">
        <f t="shared" si="46"/>
        <v>1006</v>
      </c>
      <c r="AA20" s="44">
        <f t="shared" si="15"/>
        <v>33357</v>
      </c>
      <c r="AB20" s="46">
        <f t="shared" ref="AB20:AD20" si="47">IF(T20=0,"",X20/T20)</f>
        <v>0.091275</v>
      </c>
      <c r="AC20" s="46">
        <f t="shared" si="47"/>
        <v>0.1510526316</v>
      </c>
      <c r="AD20" s="46">
        <f t="shared" si="47"/>
        <v>0.1006</v>
      </c>
      <c r="AE20" s="47">
        <f t="shared" si="17"/>
        <v>0.1389875</v>
      </c>
    </row>
    <row r="21" ht="14.25" customHeight="1">
      <c r="A21" s="102" t="str">
        <f t="shared" si="18"/>
        <v>Exploitation</v>
      </c>
      <c r="B21" s="9" t="str">
        <f t="shared" si="19"/>
        <v>B</v>
      </c>
      <c r="C21" s="9" t="str">
        <f t="shared" si="20"/>
        <v/>
      </c>
      <c r="D21" s="38">
        <v>9.0</v>
      </c>
      <c r="E21" s="39">
        <v>0.1319450765986958</v>
      </c>
      <c r="F21" s="103">
        <v>0.667110626944466</v>
      </c>
      <c r="G21" s="41">
        <v>0.7948361344197441</v>
      </c>
      <c r="H21" s="42">
        <f t="shared" si="21"/>
        <v>0</v>
      </c>
      <c r="I21" s="43">
        <f t="shared" si="22"/>
        <v>30000</v>
      </c>
      <c r="J21" s="43">
        <f t="shared" si="23"/>
        <v>0</v>
      </c>
      <c r="K21" s="44">
        <f t="shared" si="5"/>
        <v>30000</v>
      </c>
      <c r="L21" s="42">
        <f t="shared" si="6"/>
        <v>0</v>
      </c>
      <c r="M21" s="43">
        <f t="shared" si="7"/>
        <v>4527</v>
      </c>
      <c r="N21" s="43">
        <f t="shared" si="8"/>
        <v>0</v>
      </c>
      <c r="O21" s="44">
        <f t="shared" si="9"/>
        <v>4527</v>
      </c>
      <c r="P21" s="45" t="str">
        <f t="shared" ref="P21:R21" si="48">IF(H21=0,"",L21/H21)</f>
        <v/>
      </c>
      <c r="Q21" s="46">
        <f t="shared" si="48"/>
        <v>0.1509</v>
      </c>
      <c r="R21" s="46" t="str">
        <f t="shared" si="48"/>
        <v/>
      </c>
      <c r="S21" s="47">
        <f t="shared" si="11"/>
        <v>0.1509</v>
      </c>
      <c r="T21" s="42">
        <f t="shared" ref="T21:V21" si="49">SUM(H$13:H21)</f>
        <v>40000</v>
      </c>
      <c r="U21" s="43">
        <f t="shared" si="49"/>
        <v>220000</v>
      </c>
      <c r="V21" s="43">
        <f t="shared" si="49"/>
        <v>10000</v>
      </c>
      <c r="W21" s="44">
        <f t="shared" si="13"/>
        <v>270000</v>
      </c>
      <c r="X21" s="42">
        <f t="shared" ref="X21:Z21" si="50">SUM(L$13:L21)</f>
        <v>3651</v>
      </c>
      <c r="Y21" s="43">
        <f t="shared" si="50"/>
        <v>33227</v>
      </c>
      <c r="Z21" s="43">
        <f t="shared" si="50"/>
        <v>1006</v>
      </c>
      <c r="AA21" s="44">
        <f t="shared" si="15"/>
        <v>37884</v>
      </c>
      <c r="AB21" s="46">
        <f t="shared" ref="AB21:AD21" si="51">IF(T21=0,"",X21/T21)</f>
        <v>0.091275</v>
      </c>
      <c r="AC21" s="46">
        <f t="shared" si="51"/>
        <v>0.1510318182</v>
      </c>
      <c r="AD21" s="46">
        <f t="shared" si="51"/>
        <v>0.1006</v>
      </c>
      <c r="AE21" s="47">
        <f t="shared" si="17"/>
        <v>0.1403111111</v>
      </c>
    </row>
    <row r="22" ht="14.25" customHeight="1">
      <c r="A22" s="102" t="str">
        <f t="shared" si="18"/>
        <v>Exploitation</v>
      </c>
      <c r="B22" s="9" t="str">
        <f t="shared" si="19"/>
        <v>B</v>
      </c>
      <c r="C22" s="9" t="str">
        <f t="shared" si="20"/>
        <v/>
      </c>
      <c r="D22" s="38">
        <v>10.0</v>
      </c>
      <c r="E22" s="39">
        <v>0.22385482421003322</v>
      </c>
      <c r="F22" s="103">
        <v>0.7073743662553169</v>
      </c>
      <c r="G22" s="41">
        <v>0.2369390275151747</v>
      </c>
      <c r="H22" s="42">
        <f t="shared" si="21"/>
        <v>0</v>
      </c>
      <c r="I22" s="43">
        <f t="shared" si="22"/>
        <v>30000</v>
      </c>
      <c r="J22" s="43">
        <f t="shared" si="23"/>
        <v>0</v>
      </c>
      <c r="K22" s="44">
        <f t="shared" si="5"/>
        <v>30000</v>
      </c>
      <c r="L22" s="42">
        <f t="shared" si="6"/>
        <v>0</v>
      </c>
      <c r="M22" s="43">
        <f t="shared" si="7"/>
        <v>4534</v>
      </c>
      <c r="N22" s="43">
        <f t="shared" si="8"/>
        <v>0</v>
      </c>
      <c r="O22" s="44">
        <f t="shared" si="9"/>
        <v>4534</v>
      </c>
      <c r="P22" s="45" t="str">
        <f t="shared" ref="P22:R22" si="52">IF(H22=0,"",L22/H22)</f>
        <v/>
      </c>
      <c r="Q22" s="46">
        <f t="shared" si="52"/>
        <v>0.1511333333</v>
      </c>
      <c r="R22" s="46" t="str">
        <f t="shared" si="52"/>
        <v/>
      </c>
      <c r="S22" s="47">
        <f t="shared" si="11"/>
        <v>0.1511333333</v>
      </c>
      <c r="T22" s="42">
        <f t="shared" ref="T22:V22" si="53">SUM(H$13:H22)</f>
        <v>40000</v>
      </c>
      <c r="U22" s="43">
        <f t="shared" si="53"/>
        <v>250000</v>
      </c>
      <c r="V22" s="43">
        <f t="shared" si="53"/>
        <v>10000</v>
      </c>
      <c r="W22" s="44">
        <f t="shared" si="13"/>
        <v>300000</v>
      </c>
      <c r="X22" s="42">
        <f t="shared" ref="X22:Z22" si="54">SUM(L$13:L22)</f>
        <v>3651</v>
      </c>
      <c r="Y22" s="43">
        <f t="shared" si="54"/>
        <v>37761</v>
      </c>
      <c r="Z22" s="43">
        <f t="shared" si="54"/>
        <v>1006</v>
      </c>
      <c r="AA22" s="44">
        <f t="shared" si="15"/>
        <v>42418</v>
      </c>
      <c r="AB22" s="46">
        <f t="shared" ref="AB22:AD22" si="55">IF(T22=0,"",X22/T22)</f>
        <v>0.091275</v>
      </c>
      <c r="AC22" s="46">
        <f t="shared" si="55"/>
        <v>0.151044</v>
      </c>
      <c r="AD22" s="46">
        <f t="shared" si="55"/>
        <v>0.1006</v>
      </c>
      <c r="AE22" s="47">
        <f t="shared" si="17"/>
        <v>0.1413933333</v>
      </c>
    </row>
    <row r="23" ht="14.25" customHeight="1">
      <c r="A23" s="102" t="str">
        <f t="shared" si="18"/>
        <v>Exploitation</v>
      </c>
      <c r="B23" s="9" t="str">
        <f t="shared" si="19"/>
        <v>B</v>
      </c>
      <c r="C23" s="9" t="str">
        <f t="shared" si="20"/>
        <v/>
      </c>
      <c r="D23" s="38">
        <v>11.0</v>
      </c>
      <c r="E23" s="39">
        <v>0.6706283682677296</v>
      </c>
      <c r="F23" s="103">
        <v>0.44254016384466377</v>
      </c>
      <c r="G23" s="41">
        <v>0.9155569777368577</v>
      </c>
      <c r="H23" s="42">
        <f t="shared" si="21"/>
        <v>0</v>
      </c>
      <c r="I23" s="43">
        <f t="shared" si="22"/>
        <v>30000</v>
      </c>
      <c r="J23" s="43">
        <f t="shared" si="23"/>
        <v>0</v>
      </c>
      <c r="K23" s="44">
        <f t="shared" si="5"/>
        <v>30000</v>
      </c>
      <c r="L23" s="42">
        <f t="shared" si="6"/>
        <v>0</v>
      </c>
      <c r="M23" s="43">
        <f t="shared" si="7"/>
        <v>4491</v>
      </c>
      <c r="N23" s="43">
        <f t="shared" si="8"/>
        <v>0</v>
      </c>
      <c r="O23" s="44">
        <f t="shared" si="9"/>
        <v>4491</v>
      </c>
      <c r="P23" s="45" t="str">
        <f t="shared" ref="P23:R23" si="56">IF(H23=0,"",L23/H23)</f>
        <v/>
      </c>
      <c r="Q23" s="46">
        <f t="shared" si="56"/>
        <v>0.1497</v>
      </c>
      <c r="R23" s="46" t="str">
        <f t="shared" si="56"/>
        <v/>
      </c>
      <c r="S23" s="47">
        <f t="shared" si="11"/>
        <v>0.1497</v>
      </c>
      <c r="T23" s="42">
        <f t="shared" ref="T23:V23" si="57">SUM(H$13:H23)</f>
        <v>40000</v>
      </c>
      <c r="U23" s="43">
        <f t="shared" si="57"/>
        <v>280000</v>
      </c>
      <c r="V23" s="43">
        <f t="shared" si="57"/>
        <v>10000</v>
      </c>
      <c r="W23" s="44">
        <f t="shared" si="13"/>
        <v>330000</v>
      </c>
      <c r="X23" s="42">
        <f t="shared" ref="X23:Z23" si="58">SUM(L$13:L23)</f>
        <v>3651</v>
      </c>
      <c r="Y23" s="43">
        <f t="shared" si="58"/>
        <v>42252</v>
      </c>
      <c r="Z23" s="43">
        <f t="shared" si="58"/>
        <v>1006</v>
      </c>
      <c r="AA23" s="44">
        <f t="shared" si="15"/>
        <v>46909</v>
      </c>
      <c r="AB23" s="46">
        <f t="shared" ref="AB23:AD23" si="59">IF(T23=0,"",X23/T23)</f>
        <v>0.091275</v>
      </c>
      <c r="AC23" s="46">
        <f t="shared" si="59"/>
        <v>0.1509</v>
      </c>
      <c r="AD23" s="46">
        <f t="shared" si="59"/>
        <v>0.1006</v>
      </c>
      <c r="AE23" s="47">
        <f t="shared" si="17"/>
        <v>0.1421484848</v>
      </c>
    </row>
    <row r="24" ht="14.25" customHeight="1">
      <c r="A24" s="102" t="str">
        <f t="shared" si="18"/>
        <v>Exploitation</v>
      </c>
      <c r="B24" s="9" t="str">
        <f t="shared" si="19"/>
        <v>B</v>
      </c>
      <c r="C24" s="9" t="str">
        <f t="shared" si="20"/>
        <v/>
      </c>
      <c r="D24" s="38">
        <v>12.0</v>
      </c>
      <c r="E24" s="39">
        <v>0.1630179409374476</v>
      </c>
      <c r="F24" s="103">
        <v>0.8005445635826461</v>
      </c>
      <c r="G24" s="41">
        <v>0.5384471321314306</v>
      </c>
      <c r="H24" s="42">
        <f t="shared" si="21"/>
        <v>0</v>
      </c>
      <c r="I24" s="43">
        <f t="shared" si="22"/>
        <v>30000</v>
      </c>
      <c r="J24" s="43">
        <f t="shared" si="23"/>
        <v>0</v>
      </c>
      <c r="K24" s="44">
        <f t="shared" si="5"/>
        <v>30000</v>
      </c>
      <c r="L24" s="42">
        <f t="shared" si="6"/>
        <v>0</v>
      </c>
      <c r="M24" s="43">
        <f t="shared" si="7"/>
        <v>4552</v>
      </c>
      <c r="N24" s="43">
        <f t="shared" si="8"/>
        <v>0</v>
      </c>
      <c r="O24" s="44">
        <f t="shared" si="9"/>
        <v>4552</v>
      </c>
      <c r="P24" s="45" t="str">
        <f t="shared" ref="P24:R24" si="60">IF(H24=0,"",L24/H24)</f>
        <v/>
      </c>
      <c r="Q24" s="46">
        <f t="shared" si="60"/>
        <v>0.1517333333</v>
      </c>
      <c r="R24" s="46" t="str">
        <f t="shared" si="60"/>
        <v/>
      </c>
      <c r="S24" s="47">
        <f t="shared" si="11"/>
        <v>0.1517333333</v>
      </c>
      <c r="T24" s="42">
        <f t="shared" ref="T24:V24" si="61">SUM(H$13:H24)</f>
        <v>40000</v>
      </c>
      <c r="U24" s="43">
        <f t="shared" si="61"/>
        <v>310000</v>
      </c>
      <c r="V24" s="43">
        <f t="shared" si="61"/>
        <v>10000</v>
      </c>
      <c r="W24" s="44">
        <f t="shared" si="13"/>
        <v>360000</v>
      </c>
      <c r="X24" s="42">
        <f t="shared" ref="X24:Z24" si="62">SUM(L$13:L24)</f>
        <v>3651</v>
      </c>
      <c r="Y24" s="43">
        <f t="shared" si="62"/>
        <v>46804</v>
      </c>
      <c r="Z24" s="43">
        <f t="shared" si="62"/>
        <v>1006</v>
      </c>
      <c r="AA24" s="44">
        <f t="shared" si="15"/>
        <v>51461</v>
      </c>
      <c r="AB24" s="46">
        <f t="shared" ref="AB24:AD24" si="63">IF(T24=0,"",X24/T24)</f>
        <v>0.091275</v>
      </c>
      <c r="AC24" s="46">
        <f t="shared" si="63"/>
        <v>0.1509806452</v>
      </c>
      <c r="AD24" s="46">
        <f t="shared" si="63"/>
        <v>0.1006</v>
      </c>
      <c r="AE24" s="47">
        <f t="shared" si="17"/>
        <v>0.1429472222</v>
      </c>
    </row>
    <row r="25" ht="14.25" customHeight="1">
      <c r="A25" s="102" t="str">
        <f t="shared" si="18"/>
        <v>Exploitation</v>
      </c>
      <c r="B25" s="9" t="str">
        <f t="shared" si="19"/>
        <v>B</v>
      </c>
      <c r="C25" s="9" t="str">
        <f t="shared" si="20"/>
        <v/>
      </c>
      <c r="D25" s="38">
        <v>13.0</v>
      </c>
      <c r="E25" s="39">
        <v>0.0924442892846129</v>
      </c>
      <c r="F25" s="103">
        <v>0.9622505324200828</v>
      </c>
      <c r="G25" s="41">
        <v>0.46328918972010213</v>
      </c>
      <c r="H25" s="42">
        <f t="shared" si="21"/>
        <v>0</v>
      </c>
      <c r="I25" s="43">
        <f t="shared" si="22"/>
        <v>30000</v>
      </c>
      <c r="J25" s="43">
        <f t="shared" si="23"/>
        <v>0</v>
      </c>
      <c r="K25" s="44">
        <f t="shared" si="5"/>
        <v>30000</v>
      </c>
      <c r="L25" s="42">
        <f t="shared" si="6"/>
        <v>0</v>
      </c>
      <c r="M25" s="43">
        <f t="shared" si="7"/>
        <v>4610</v>
      </c>
      <c r="N25" s="43">
        <f t="shared" si="8"/>
        <v>0</v>
      </c>
      <c r="O25" s="44">
        <f t="shared" si="9"/>
        <v>4610</v>
      </c>
      <c r="P25" s="45" t="str">
        <f t="shared" ref="P25:R25" si="64">IF(H25=0,"",L25/H25)</f>
        <v/>
      </c>
      <c r="Q25" s="46">
        <f t="shared" si="64"/>
        <v>0.1536666667</v>
      </c>
      <c r="R25" s="46" t="str">
        <f t="shared" si="64"/>
        <v/>
      </c>
      <c r="S25" s="47">
        <f t="shared" si="11"/>
        <v>0.1536666667</v>
      </c>
      <c r="T25" s="42">
        <f t="shared" ref="T25:V25" si="65">SUM(H$13:H25)</f>
        <v>40000</v>
      </c>
      <c r="U25" s="43">
        <f t="shared" si="65"/>
        <v>340000</v>
      </c>
      <c r="V25" s="43">
        <f t="shared" si="65"/>
        <v>10000</v>
      </c>
      <c r="W25" s="44">
        <f t="shared" si="13"/>
        <v>390000</v>
      </c>
      <c r="X25" s="42">
        <f t="shared" ref="X25:Z25" si="66">SUM(L$13:L25)</f>
        <v>3651</v>
      </c>
      <c r="Y25" s="43">
        <f t="shared" si="66"/>
        <v>51414</v>
      </c>
      <c r="Z25" s="43">
        <f t="shared" si="66"/>
        <v>1006</v>
      </c>
      <c r="AA25" s="44">
        <f t="shared" si="15"/>
        <v>56071</v>
      </c>
      <c r="AB25" s="46">
        <f t="shared" ref="AB25:AD25" si="67">IF(T25=0,"",X25/T25)</f>
        <v>0.091275</v>
      </c>
      <c r="AC25" s="46">
        <f t="shared" si="67"/>
        <v>0.1512176471</v>
      </c>
      <c r="AD25" s="46">
        <f t="shared" si="67"/>
        <v>0.1006</v>
      </c>
      <c r="AE25" s="47">
        <f t="shared" si="17"/>
        <v>0.1437717949</v>
      </c>
    </row>
    <row r="26" ht="14.25" customHeight="1">
      <c r="A26" s="102" t="str">
        <f t="shared" si="18"/>
        <v>Exploitation</v>
      </c>
      <c r="B26" s="9" t="str">
        <f t="shared" si="19"/>
        <v>B</v>
      </c>
      <c r="C26" s="9" t="str">
        <f t="shared" si="20"/>
        <v/>
      </c>
      <c r="D26" s="38">
        <v>14.0</v>
      </c>
      <c r="E26" s="39">
        <v>0.5888377540450243</v>
      </c>
      <c r="F26" s="103">
        <v>0.9790505216846112</v>
      </c>
      <c r="G26" s="41">
        <v>0.5310566534405081</v>
      </c>
      <c r="H26" s="42">
        <f t="shared" si="21"/>
        <v>0</v>
      </c>
      <c r="I26" s="43">
        <f t="shared" si="22"/>
        <v>30000</v>
      </c>
      <c r="J26" s="43">
        <f t="shared" si="23"/>
        <v>0</v>
      </c>
      <c r="K26" s="44">
        <f t="shared" si="5"/>
        <v>30000</v>
      </c>
      <c r="L26" s="42">
        <f t="shared" si="6"/>
        <v>0</v>
      </c>
      <c r="M26" s="43">
        <f t="shared" si="7"/>
        <v>4626</v>
      </c>
      <c r="N26" s="43">
        <f t="shared" si="8"/>
        <v>0</v>
      </c>
      <c r="O26" s="44">
        <f t="shared" si="9"/>
        <v>4626</v>
      </c>
      <c r="P26" s="45" t="str">
        <f t="shared" ref="P26:R26" si="68">IF(H26=0,"",L26/H26)</f>
        <v/>
      </c>
      <c r="Q26" s="46">
        <f t="shared" si="68"/>
        <v>0.1542</v>
      </c>
      <c r="R26" s="46" t="str">
        <f t="shared" si="68"/>
        <v/>
      </c>
      <c r="S26" s="47">
        <f t="shared" si="11"/>
        <v>0.1542</v>
      </c>
      <c r="T26" s="42">
        <f t="shared" ref="T26:V26" si="69">SUM(H$13:H26)</f>
        <v>40000</v>
      </c>
      <c r="U26" s="43">
        <f t="shared" si="69"/>
        <v>370000</v>
      </c>
      <c r="V26" s="43">
        <f t="shared" si="69"/>
        <v>10000</v>
      </c>
      <c r="W26" s="44">
        <f t="shared" si="13"/>
        <v>420000</v>
      </c>
      <c r="X26" s="42">
        <f t="shared" ref="X26:Z26" si="70">SUM(L$13:L26)</f>
        <v>3651</v>
      </c>
      <c r="Y26" s="43">
        <f t="shared" si="70"/>
        <v>56040</v>
      </c>
      <c r="Z26" s="43">
        <f t="shared" si="70"/>
        <v>1006</v>
      </c>
      <c r="AA26" s="44">
        <f t="shared" si="15"/>
        <v>60697</v>
      </c>
      <c r="AB26" s="46">
        <f t="shared" ref="AB26:AD26" si="71">IF(T26=0,"",X26/T26)</f>
        <v>0.091275</v>
      </c>
      <c r="AC26" s="46">
        <f t="shared" si="71"/>
        <v>0.1514594595</v>
      </c>
      <c r="AD26" s="46">
        <f t="shared" si="71"/>
        <v>0.1006</v>
      </c>
      <c r="AE26" s="47">
        <f t="shared" si="17"/>
        <v>0.1445166667</v>
      </c>
    </row>
    <row r="27" ht="14.25" customHeight="1">
      <c r="A27" s="102" t="str">
        <f t="shared" si="18"/>
        <v>Exploitation</v>
      </c>
      <c r="B27" s="9" t="str">
        <f t="shared" si="19"/>
        <v>B</v>
      </c>
      <c r="C27" s="9" t="str">
        <f t="shared" si="20"/>
        <v/>
      </c>
      <c r="D27" s="38">
        <v>15.0</v>
      </c>
      <c r="E27" s="39">
        <v>0.822342267588661</v>
      </c>
      <c r="F27" s="103">
        <v>0.556724742383401</v>
      </c>
      <c r="G27" s="41">
        <v>0.8861258263810654</v>
      </c>
      <c r="H27" s="42">
        <f t="shared" si="21"/>
        <v>0</v>
      </c>
      <c r="I27" s="43">
        <f t="shared" si="22"/>
        <v>30000</v>
      </c>
      <c r="J27" s="43">
        <f t="shared" si="23"/>
        <v>0</v>
      </c>
      <c r="K27" s="44">
        <f t="shared" si="5"/>
        <v>30000</v>
      </c>
      <c r="L27" s="42">
        <f t="shared" si="6"/>
        <v>0</v>
      </c>
      <c r="M27" s="43">
        <f t="shared" si="7"/>
        <v>4509</v>
      </c>
      <c r="N27" s="43">
        <f t="shared" si="8"/>
        <v>0</v>
      </c>
      <c r="O27" s="44">
        <f t="shared" si="9"/>
        <v>4509</v>
      </c>
      <c r="P27" s="45" t="str">
        <f t="shared" ref="P27:R27" si="72">IF(H27=0,"",L27/H27)</f>
        <v/>
      </c>
      <c r="Q27" s="46">
        <f t="shared" si="72"/>
        <v>0.1503</v>
      </c>
      <c r="R27" s="46" t="str">
        <f t="shared" si="72"/>
        <v/>
      </c>
      <c r="S27" s="47">
        <f t="shared" si="11"/>
        <v>0.1503</v>
      </c>
      <c r="T27" s="42">
        <f t="shared" ref="T27:V27" si="73">SUM(H$13:H27)</f>
        <v>40000</v>
      </c>
      <c r="U27" s="43">
        <f t="shared" si="73"/>
        <v>400000</v>
      </c>
      <c r="V27" s="43">
        <f t="shared" si="73"/>
        <v>10000</v>
      </c>
      <c r="W27" s="44">
        <f t="shared" si="13"/>
        <v>450000</v>
      </c>
      <c r="X27" s="42">
        <f t="shared" ref="X27:Z27" si="74">SUM(L$13:L27)</f>
        <v>3651</v>
      </c>
      <c r="Y27" s="43">
        <f t="shared" si="74"/>
        <v>60549</v>
      </c>
      <c r="Z27" s="43">
        <f t="shared" si="74"/>
        <v>1006</v>
      </c>
      <c r="AA27" s="44">
        <f t="shared" si="15"/>
        <v>65206</v>
      </c>
      <c r="AB27" s="46">
        <f t="shared" ref="AB27:AD27" si="75">IF(T27=0,"",X27/T27)</f>
        <v>0.091275</v>
      </c>
      <c r="AC27" s="46">
        <f t="shared" si="75"/>
        <v>0.1513725</v>
      </c>
      <c r="AD27" s="46">
        <f t="shared" si="75"/>
        <v>0.1006</v>
      </c>
      <c r="AE27" s="47">
        <f t="shared" si="17"/>
        <v>0.1449022222</v>
      </c>
    </row>
    <row r="28" ht="14.25" customHeight="1">
      <c r="A28" s="102" t="str">
        <f t="shared" si="18"/>
        <v>Exploitation</v>
      </c>
      <c r="B28" s="9" t="str">
        <f t="shared" si="19"/>
        <v>B</v>
      </c>
      <c r="C28" s="9" t="str">
        <f t="shared" si="20"/>
        <v/>
      </c>
      <c r="D28" s="38">
        <v>16.0</v>
      </c>
      <c r="E28" s="39">
        <v>0.8419642994226396</v>
      </c>
      <c r="F28" s="103">
        <v>0.6873311666063335</v>
      </c>
      <c r="G28" s="41">
        <v>0.21033096704047327</v>
      </c>
      <c r="H28" s="42">
        <f t="shared" si="21"/>
        <v>0</v>
      </c>
      <c r="I28" s="43">
        <f t="shared" si="22"/>
        <v>30000</v>
      </c>
      <c r="J28" s="43">
        <f t="shared" si="23"/>
        <v>0</v>
      </c>
      <c r="K28" s="44">
        <f t="shared" si="5"/>
        <v>30000</v>
      </c>
      <c r="L28" s="42">
        <f t="shared" si="6"/>
        <v>0</v>
      </c>
      <c r="M28" s="43">
        <f t="shared" si="7"/>
        <v>4530</v>
      </c>
      <c r="N28" s="43">
        <f t="shared" si="8"/>
        <v>0</v>
      </c>
      <c r="O28" s="44">
        <f t="shared" si="9"/>
        <v>4530</v>
      </c>
      <c r="P28" s="45" t="str">
        <f t="shared" ref="P28:R28" si="76">IF(H28=0,"",L28/H28)</f>
        <v/>
      </c>
      <c r="Q28" s="46">
        <f t="shared" si="76"/>
        <v>0.151</v>
      </c>
      <c r="R28" s="46" t="str">
        <f t="shared" si="76"/>
        <v/>
      </c>
      <c r="S28" s="47">
        <f t="shared" si="11"/>
        <v>0.151</v>
      </c>
      <c r="T28" s="42">
        <f t="shared" ref="T28:V28" si="77">SUM(H$13:H28)</f>
        <v>40000</v>
      </c>
      <c r="U28" s="43">
        <f t="shared" si="77"/>
        <v>430000</v>
      </c>
      <c r="V28" s="43">
        <f t="shared" si="77"/>
        <v>10000</v>
      </c>
      <c r="W28" s="44">
        <f t="shared" si="13"/>
        <v>480000</v>
      </c>
      <c r="X28" s="42">
        <f t="shared" ref="X28:Z28" si="78">SUM(L$13:L28)</f>
        <v>3651</v>
      </c>
      <c r="Y28" s="43">
        <f t="shared" si="78"/>
        <v>65079</v>
      </c>
      <c r="Z28" s="43">
        <f t="shared" si="78"/>
        <v>1006</v>
      </c>
      <c r="AA28" s="44">
        <f t="shared" si="15"/>
        <v>69736</v>
      </c>
      <c r="AB28" s="46">
        <f t="shared" ref="AB28:AD28" si="79">IF(T28=0,"",X28/T28)</f>
        <v>0.091275</v>
      </c>
      <c r="AC28" s="46">
        <f t="shared" si="79"/>
        <v>0.1513465116</v>
      </c>
      <c r="AD28" s="46">
        <f t="shared" si="79"/>
        <v>0.1006</v>
      </c>
      <c r="AE28" s="47">
        <f t="shared" si="17"/>
        <v>0.1452833333</v>
      </c>
    </row>
    <row r="29" ht="14.25" customHeight="1">
      <c r="A29" s="102" t="str">
        <f t="shared" si="18"/>
        <v>Exploration</v>
      </c>
      <c r="B29" s="9" t="str">
        <f t="shared" si="19"/>
        <v>B</v>
      </c>
      <c r="C29" s="9" t="str">
        <f t="shared" si="20"/>
        <v>B</v>
      </c>
      <c r="D29" s="38">
        <v>17.0</v>
      </c>
      <c r="E29" s="39">
        <v>0.9415584533584443</v>
      </c>
      <c r="F29" s="103">
        <v>0.05315378350868649</v>
      </c>
      <c r="G29" s="41">
        <v>0.5264117873301006</v>
      </c>
      <c r="H29" s="42">
        <f t="shared" si="21"/>
        <v>0</v>
      </c>
      <c r="I29" s="43">
        <f t="shared" si="22"/>
        <v>30000</v>
      </c>
      <c r="J29" s="43">
        <f t="shared" si="23"/>
        <v>0</v>
      </c>
      <c r="K29" s="44">
        <f t="shared" si="5"/>
        <v>30000</v>
      </c>
      <c r="L29" s="42">
        <f t="shared" si="6"/>
        <v>0</v>
      </c>
      <c r="M29" s="43">
        <f t="shared" si="7"/>
        <v>4400</v>
      </c>
      <c r="N29" s="43">
        <f t="shared" si="8"/>
        <v>0</v>
      </c>
      <c r="O29" s="44">
        <f t="shared" si="9"/>
        <v>4400</v>
      </c>
      <c r="P29" s="45" t="str">
        <f t="shared" ref="P29:R29" si="80">IF(H29=0,"",L29/H29)</f>
        <v/>
      </c>
      <c r="Q29" s="46">
        <f t="shared" si="80"/>
        <v>0.1466666667</v>
      </c>
      <c r="R29" s="46" t="str">
        <f t="shared" si="80"/>
        <v/>
      </c>
      <c r="S29" s="47">
        <f t="shared" si="11"/>
        <v>0.1466666667</v>
      </c>
      <c r="T29" s="42">
        <f t="shared" ref="T29:V29" si="81">SUM(H$13:H29)</f>
        <v>40000</v>
      </c>
      <c r="U29" s="43">
        <f t="shared" si="81"/>
        <v>460000</v>
      </c>
      <c r="V29" s="43">
        <f t="shared" si="81"/>
        <v>10000</v>
      </c>
      <c r="W29" s="44">
        <f t="shared" si="13"/>
        <v>510000</v>
      </c>
      <c r="X29" s="42">
        <f t="shared" ref="X29:Z29" si="82">SUM(L$13:L29)</f>
        <v>3651</v>
      </c>
      <c r="Y29" s="43">
        <f t="shared" si="82"/>
        <v>69479</v>
      </c>
      <c r="Z29" s="43">
        <f t="shared" si="82"/>
        <v>1006</v>
      </c>
      <c r="AA29" s="44">
        <f t="shared" si="15"/>
        <v>74136</v>
      </c>
      <c r="AB29" s="46">
        <f t="shared" ref="AB29:AD29" si="83">IF(T29=0,"",X29/T29)</f>
        <v>0.091275</v>
      </c>
      <c r="AC29" s="46">
        <f t="shared" si="83"/>
        <v>0.1510413043</v>
      </c>
      <c r="AD29" s="46">
        <f t="shared" si="83"/>
        <v>0.1006</v>
      </c>
      <c r="AE29" s="47">
        <f t="shared" si="17"/>
        <v>0.1453647059</v>
      </c>
    </row>
    <row r="30" ht="14.25" customHeight="1">
      <c r="A30" s="102" t="str">
        <f t="shared" si="18"/>
        <v>Exploitation</v>
      </c>
      <c r="B30" s="9" t="str">
        <f t="shared" si="19"/>
        <v>B</v>
      </c>
      <c r="C30" s="9" t="str">
        <f t="shared" si="20"/>
        <v/>
      </c>
      <c r="D30" s="38">
        <v>18.0</v>
      </c>
      <c r="E30" s="39">
        <v>0.38729171739997703</v>
      </c>
      <c r="F30" s="103">
        <v>0.34951775365442306</v>
      </c>
      <c r="G30" s="41">
        <v>0.6540736178701898</v>
      </c>
      <c r="H30" s="42">
        <f t="shared" si="21"/>
        <v>0</v>
      </c>
      <c r="I30" s="43">
        <f t="shared" si="22"/>
        <v>30000</v>
      </c>
      <c r="J30" s="43">
        <f t="shared" si="23"/>
        <v>0</v>
      </c>
      <c r="K30" s="44">
        <f t="shared" si="5"/>
        <v>30000</v>
      </c>
      <c r="L30" s="42">
        <f t="shared" si="6"/>
        <v>0</v>
      </c>
      <c r="M30" s="43">
        <f t="shared" si="7"/>
        <v>4476</v>
      </c>
      <c r="N30" s="43">
        <f t="shared" si="8"/>
        <v>0</v>
      </c>
      <c r="O30" s="44">
        <f t="shared" si="9"/>
        <v>4476</v>
      </c>
      <c r="P30" s="45" t="str">
        <f t="shared" ref="P30:R30" si="84">IF(H30=0,"",L30/H30)</f>
        <v/>
      </c>
      <c r="Q30" s="46">
        <f t="shared" si="84"/>
        <v>0.1492</v>
      </c>
      <c r="R30" s="46" t="str">
        <f t="shared" si="84"/>
        <v/>
      </c>
      <c r="S30" s="47">
        <f t="shared" si="11"/>
        <v>0.1492</v>
      </c>
      <c r="T30" s="42">
        <f t="shared" ref="T30:V30" si="85">SUM(H$13:H30)</f>
        <v>40000</v>
      </c>
      <c r="U30" s="43">
        <f t="shared" si="85"/>
        <v>490000</v>
      </c>
      <c r="V30" s="43">
        <f t="shared" si="85"/>
        <v>10000</v>
      </c>
      <c r="W30" s="44">
        <f t="shared" si="13"/>
        <v>540000</v>
      </c>
      <c r="X30" s="42">
        <f t="shared" ref="X30:Z30" si="86">SUM(L$13:L30)</f>
        <v>3651</v>
      </c>
      <c r="Y30" s="43">
        <f t="shared" si="86"/>
        <v>73955</v>
      </c>
      <c r="Z30" s="43">
        <f t="shared" si="86"/>
        <v>1006</v>
      </c>
      <c r="AA30" s="44">
        <f t="shared" si="15"/>
        <v>78612</v>
      </c>
      <c r="AB30" s="46">
        <f t="shared" ref="AB30:AD30" si="87">IF(T30=0,"",X30/T30)</f>
        <v>0.091275</v>
      </c>
      <c r="AC30" s="46">
        <f t="shared" si="87"/>
        <v>0.1509285714</v>
      </c>
      <c r="AD30" s="46">
        <f t="shared" si="87"/>
        <v>0.1006</v>
      </c>
      <c r="AE30" s="47">
        <f t="shared" si="17"/>
        <v>0.1455777778</v>
      </c>
    </row>
    <row r="31" ht="14.25" customHeight="1">
      <c r="A31" s="102" t="str">
        <f t="shared" si="18"/>
        <v>Exploitation</v>
      </c>
      <c r="B31" s="9" t="str">
        <f t="shared" si="19"/>
        <v>B</v>
      </c>
      <c r="C31" s="9" t="str">
        <f t="shared" si="20"/>
        <v/>
      </c>
      <c r="D31" s="38">
        <v>19.0</v>
      </c>
      <c r="E31" s="39">
        <v>0.13859757743450207</v>
      </c>
      <c r="F31" s="103">
        <v>0.6734950385254719</v>
      </c>
      <c r="G31" s="41">
        <v>0.8241913176992067</v>
      </c>
      <c r="H31" s="42">
        <f t="shared" si="21"/>
        <v>0</v>
      </c>
      <c r="I31" s="43">
        <f t="shared" si="22"/>
        <v>30000</v>
      </c>
      <c r="J31" s="43">
        <f t="shared" si="23"/>
        <v>0</v>
      </c>
      <c r="K31" s="44">
        <f t="shared" si="5"/>
        <v>30000</v>
      </c>
      <c r="L31" s="42">
        <f t="shared" si="6"/>
        <v>0</v>
      </c>
      <c r="M31" s="43">
        <f t="shared" si="7"/>
        <v>4528</v>
      </c>
      <c r="N31" s="43">
        <f t="shared" si="8"/>
        <v>0</v>
      </c>
      <c r="O31" s="44">
        <f t="shared" si="9"/>
        <v>4528</v>
      </c>
      <c r="P31" s="45" t="str">
        <f t="shared" ref="P31:R31" si="88">IF(H31=0,"",L31/H31)</f>
        <v/>
      </c>
      <c r="Q31" s="46">
        <f t="shared" si="88"/>
        <v>0.1509333333</v>
      </c>
      <c r="R31" s="46" t="str">
        <f t="shared" si="88"/>
        <v/>
      </c>
      <c r="S31" s="47">
        <f t="shared" si="11"/>
        <v>0.1509333333</v>
      </c>
      <c r="T31" s="42">
        <f t="shared" ref="T31:V31" si="89">SUM(H$13:H31)</f>
        <v>40000</v>
      </c>
      <c r="U31" s="43">
        <f t="shared" si="89"/>
        <v>520000</v>
      </c>
      <c r="V31" s="43">
        <f t="shared" si="89"/>
        <v>10000</v>
      </c>
      <c r="W31" s="44">
        <f t="shared" si="13"/>
        <v>570000</v>
      </c>
      <c r="X31" s="42">
        <f t="shared" ref="X31:Z31" si="90">SUM(L$13:L31)</f>
        <v>3651</v>
      </c>
      <c r="Y31" s="43">
        <f t="shared" si="90"/>
        <v>78483</v>
      </c>
      <c r="Z31" s="43">
        <f t="shared" si="90"/>
        <v>1006</v>
      </c>
      <c r="AA31" s="44">
        <f t="shared" si="15"/>
        <v>83140</v>
      </c>
      <c r="AB31" s="46">
        <f t="shared" ref="AB31:AD31" si="91">IF(T31=0,"",X31/T31)</f>
        <v>0.091275</v>
      </c>
      <c r="AC31" s="46">
        <f t="shared" si="91"/>
        <v>0.1509288462</v>
      </c>
      <c r="AD31" s="46">
        <f t="shared" si="91"/>
        <v>0.1006</v>
      </c>
      <c r="AE31" s="47">
        <f t="shared" si="17"/>
        <v>0.1458596491</v>
      </c>
    </row>
    <row r="32" ht="14.25" customHeight="1">
      <c r="A32" s="102" t="str">
        <f t="shared" si="18"/>
        <v>Exploration</v>
      </c>
      <c r="B32" s="9" t="str">
        <f t="shared" si="19"/>
        <v>B</v>
      </c>
      <c r="C32" s="9" t="str">
        <f t="shared" si="20"/>
        <v>B</v>
      </c>
      <c r="D32" s="38">
        <v>20.0</v>
      </c>
      <c r="E32" s="39">
        <v>0.14145637947482426</v>
      </c>
      <c r="F32" s="103">
        <v>0.026127224078081657</v>
      </c>
      <c r="G32" s="41">
        <v>0.7643978570400463</v>
      </c>
      <c r="H32" s="42">
        <f t="shared" si="21"/>
        <v>0</v>
      </c>
      <c r="I32" s="43">
        <f t="shared" si="22"/>
        <v>30000</v>
      </c>
      <c r="J32" s="43">
        <f t="shared" si="23"/>
        <v>0</v>
      </c>
      <c r="K32" s="44">
        <f t="shared" si="5"/>
        <v>30000</v>
      </c>
      <c r="L32" s="42">
        <f t="shared" si="6"/>
        <v>0</v>
      </c>
      <c r="M32" s="43">
        <f t="shared" si="7"/>
        <v>4380</v>
      </c>
      <c r="N32" s="43">
        <f t="shared" si="8"/>
        <v>0</v>
      </c>
      <c r="O32" s="44">
        <f t="shared" si="9"/>
        <v>4380</v>
      </c>
      <c r="P32" s="45" t="str">
        <f t="shared" ref="P32:R32" si="92">IF(H32=0,"",L32/H32)</f>
        <v/>
      </c>
      <c r="Q32" s="46">
        <f t="shared" si="92"/>
        <v>0.146</v>
      </c>
      <c r="R32" s="46" t="str">
        <f t="shared" si="92"/>
        <v/>
      </c>
      <c r="S32" s="47">
        <f t="shared" si="11"/>
        <v>0.146</v>
      </c>
      <c r="T32" s="42">
        <f t="shared" ref="T32:V32" si="93">SUM(H$13:H32)</f>
        <v>40000</v>
      </c>
      <c r="U32" s="43">
        <f t="shared" si="93"/>
        <v>550000</v>
      </c>
      <c r="V32" s="43">
        <f t="shared" si="93"/>
        <v>10000</v>
      </c>
      <c r="W32" s="44">
        <f t="shared" si="13"/>
        <v>600000</v>
      </c>
      <c r="X32" s="42">
        <f t="shared" ref="X32:Z32" si="94">SUM(L$13:L32)</f>
        <v>3651</v>
      </c>
      <c r="Y32" s="43">
        <f t="shared" si="94"/>
        <v>82863</v>
      </c>
      <c r="Z32" s="43">
        <f t="shared" si="94"/>
        <v>1006</v>
      </c>
      <c r="AA32" s="44">
        <f t="shared" si="15"/>
        <v>87520</v>
      </c>
      <c r="AB32" s="46">
        <f t="shared" ref="AB32:AD32" si="95">IF(T32=0,"",X32/T32)</f>
        <v>0.091275</v>
      </c>
      <c r="AC32" s="46">
        <f t="shared" si="95"/>
        <v>0.15066</v>
      </c>
      <c r="AD32" s="46">
        <f t="shared" si="95"/>
        <v>0.1006</v>
      </c>
      <c r="AE32" s="47">
        <f t="shared" si="17"/>
        <v>0.1458666667</v>
      </c>
    </row>
    <row r="33" ht="14.25" customHeight="1">
      <c r="A33" s="102" t="str">
        <f t="shared" si="18"/>
        <v>Exploitation</v>
      </c>
      <c r="B33" s="9" t="str">
        <f t="shared" si="19"/>
        <v>B</v>
      </c>
      <c r="C33" s="9" t="str">
        <f t="shared" si="20"/>
        <v/>
      </c>
      <c r="D33" s="38">
        <v>21.0</v>
      </c>
      <c r="E33" s="39">
        <v>0.42119702339198706</v>
      </c>
      <c r="F33" s="103">
        <v>0.32571719276141586</v>
      </c>
      <c r="G33" s="41">
        <v>0.16207239089430636</v>
      </c>
      <c r="H33" s="42">
        <f t="shared" si="21"/>
        <v>0</v>
      </c>
      <c r="I33" s="43">
        <f t="shared" si="22"/>
        <v>30000</v>
      </c>
      <c r="J33" s="43">
        <f t="shared" si="23"/>
        <v>0</v>
      </c>
      <c r="K33" s="44">
        <f t="shared" si="5"/>
        <v>30000</v>
      </c>
      <c r="L33" s="42">
        <f t="shared" si="6"/>
        <v>0</v>
      </c>
      <c r="M33" s="43">
        <f t="shared" si="7"/>
        <v>4472</v>
      </c>
      <c r="N33" s="43">
        <f t="shared" si="8"/>
        <v>0</v>
      </c>
      <c r="O33" s="44">
        <f t="shared" si="9"/>
        <v>4472</v>
      </c>
      <c r="P33" s="45" t="str">
        <f t="shared" ref="P33:R33" si="96">IF(H33=0,"",L33/H33)</f>
        <v/>
      </c>
      <c r="Q33" s="46">
        <f t="shared" si="96"/>
        <v>0.1490666667</v>
      </c>
      <c r="R33" s="46" t="str">
        <f t="shared" si="96"/>
        <v/>
      </c>
      <c r="S33" s="47">
        <f t="shared" si="11"/>
        <v>0.1490666667</v>
      </c>
      <c r="T33" s="42">
        <f t="shared" ref="T33:V33" si="97">SUM(H$13:H33)</f>
        <v>40000</v>
      </c>
      <c r="U33" s="43">
        <f t="shared" si="97"/>
        <v>580000</v>
      </c>
      <c r="V33" s="43">
        <f t="shared" si="97"/>
        <v>10000</v>
      </c>
      <c r="W33" s="44">
        <f t="shared" si="13"/>
        <v>630000</v>
      </c>
      <c r="X33" s="42">
        <f t="shared" ref="X33:Z33" si="98">SUM(L$13:L33)</f>
        <v>3651</v>
      </c>
      <c r="Y33" s="43">
        <f t="shared" si="98"/>
        <v>87335</v>
      </c>
      <c r="Z33" s="43">
        <f t="shared" si="98"/>
        <v>1006</v>
      </c>
      <c r="AA33" s="44">
        <f t="shared" si="15"/>
        <v>91992</v>
      </c>
      <c r="AB33" s="46">
        <f t="shared" ref="AB33:AD33" si="99">IF(T33=0,"",X33/T33)</f>
        <v>0.091275</v>
      </c>
      <c r="AC33" s="46">
        <f t="shared" si="99"/>
        <v>0.1505775862</v>
      </c>
      <c r="AD33" s="46">
        <f t="shared" si="99"/>
        <v>0.1006</v>
      </c>
      <c r="AE33" s="47">
        <f t="shared" si="17"/>
        <v>0.1460190476</v>
      </c>
    </row>
    <row r="34" ht="14.25" customHeight="1">
      <c r="A34" s="102" t="str">
        <f t="shared" si="18"/>
        <v>Exploration</v>
      </c>
      <c r="B34" s="9" t="str">
        <f t="shared" si="19"/>
        <v>B</v>
      </c>
      <c r="C34" s="9" t="str">
        <f t="shared" si="20"/>
        <v>C</v>
      </c>
      <c r="D34" s="38">
        <v>22.0</v>
      </c>
      <c r="E34" s="39">
        <v>0.9977151575378174</v>
      </c>
      <c r="F34" s="103">
        <v>0.12220285174429968</v>
      </c>
      <c r="G34" s="41">
        <v>0.7354460221659014</v>
      </c>
      <c r="H34" s="42">
        <f t="shared" si="21"/>
        <v>0</v>
      </c>
      <c r="I34" s="43">
        <f t="shared" si="22"/>
        <v>0</v>
      </c>
      <c r="J34" s="43">
        <f t="shared" si="23"/>
        <v>30000</v>
      </c>
      <c r="K34" s="44">
        <f t="shared" si="5"/>
        <v>30000</v>
      </c>
      <c r="L34" s="42">
        <f t="shared" si="6"/>
        <v>0</v>
      </c>
      <c r="M34" s="43">
        <f t="shared" si="7"/>
        <v>0</v>
      </c>
      <c r="N34" s="43">
        <f t="shared" si="8"/>
        <v>3033</v>
      </c>
      <c r="O34" s="44">
        <f t="shared" si="9"/>
        <v>3033</v>
      </c>
      <c r="P34" s="45" t="str">
        <f t="shared" ref="P34:R34" si="100">IF(H34=0,"",L34/H34)</f>
        <v/>
      </c>
      <c r="Q34" s="46" t="str">
        <f t="shared" si="100"/>
        <v/>
      </c>
      <c r="R34" s="46">
        <f t="shared" si="100"/>
        <v>0.1011</v>
      </c>
      <c r="S34" s="47">
        <f t="shared" si="11"/>
        <v>0.1011</v>
      </c>
      <c r="T34" s="42">
        <f t="shared" ref="T34:V34" si="101">SUM(H$13:H34)</f>
        <v>40000</v>
      </c>
      <c r="U34" s="43">
        <f t="shared" si="101"/>
        <v>580000</v>
      </c>
      <c r="V34" s="43">
        <f t="shared" si="101"/>
        <v>40000</v>
      </c>
      <c r="W34" s="44">
        <f t="shared" si="13"/>
        <v>660000</v>
      </c>
      <c r="X34" s="42">
        <f t="shared" ref="X34:Z34" si="102">SUM(L$13:L34)</f>
        <v>3651</v>
      </c>
      <c r="Y34" s="43">
        <f t="shared" si="102"/>
        <v>87335</v>
      </c>
      <c r="Z34" s="43">
        <f t="shared" si="102"/>
        <v>4039</v>
      </c>
      <c r="AA34" s="44">
        <f t="shared" si="15"/>
        <v>95025</v>
      </c>
      <c r="AB34" s="46">
        <f t="shared" ref="AB34:AD34" si="103">IF(T34=0,"",X34/T34)</f>
        <v>0.091275</v>
      </c>
      <c r="AC34" s="46">
        <f t="shared" si="103"/>
        <v>0.1505775862</v>
      </c>
      <c r="AD34" s="46">
        <f t="shared" si="103"/>
        <v>0.100975</v>
      </c>
      <c r="AE34" s="47">
        <f t="shared" si="17"/>
        <v>0.1439772727</v>
      </c>
    </row>
    <row r="35" ht="14.25" customHeight="1">
      <c r="A35" s="102" t="str">
        <f t="shared" si="18"/>
        <v>Exploitation</v>
      </c>
      <c r="B35" s="9" t="str">
        <f t="shared" si="19"/>
        <v>B</v>
      </c>
      <c r="C35" s="9" t="str">
        <f t="shared" si="20"/>
        <v/>
      </c>
      <c r="D35" s="38">
        <v>23.0</v>
      </c>
      <c r="E35" s="39">
        <v>0.9842806874936575</v>
      </c>
      <c r="F35" s="103">
        <v>0.6324516374572079</v>
      </c>
      <c r="G35" s="41">
        <v>0.39117261660271374</v>
      </c>
      <c r="H35" s="42">
        <f t="shared" si="21"/>
        <v>0</v>
      </c>
      <c r="I35" s="43">
        <f t="shared" si="22"/>
        <v>30000</v>
      </c>
      <c r="J35" s="43">
        <f t="shared" si="23"/>
        <v>0</v>
      </c>
      <c r="K35" s="44">
        <f t="shared" si="5"/>
        <v>30000</v>
      </c>
      <c r="L35" s="42">
        <f t="shared" si="6"/>
        <v>0</v>
      </c>
      <c r="M35" s="43">
        <f t="shared" si="7"/>
        <v>4521</v>
      </c>
      <c r="N35" s="43">
        <f t="shared" si="8"/>
        <v>0</v>
      </c>
      <c r="O35" s="44">
        <f t="shared" si="9"/>
        <v>4521</v>
      </c>
      <c r="P35" s="45" t="str">
        <f t="shared" ref="P35:R35" si="104">IF(H35=0,"",L35/H35)</f>
        <v/>
      </c>
      <c r="Q35" s="46">
        <f t="shared" si="104"/>
        <v>0.1507</v>
      </c>
      <c r="R35" s="46" t="str">
        <f t="shared" si="104"/>
        <v/>
      </c>
      <c r="S35" s="47">
        <f t="shared" si="11"/>
        <v>0.1507</v>
      </c>
      <c r="T35" s="42">
        <f t="shared" ref="T35:V35" si="105">SUM(H$13:H35)</f>
        <v>40000</v>
      </c>
      <c r="U35" s="43">
        <f t="shared" si="105"/>
        <v>610000</v>
      </c>
      <c r="V35" s="43">
        <f t="shared" si="105"/>
        <v>40000</v>
      </c>
      <c r="W35" s="44">
        <f t="shared" si="13"/>
        <v>690000</v>
      </c>
      <c r="X35" s="42">
        <f t="shared" ref="X35:Z35" si="106">SUM(L$13:L35)</f>
        <v>3651</v>
      </c>
      <c r="Y35" s="43">
        <f t="shared" si="106"/>
        <v>91856</v>
      </c>
      <c r="Z35" s="43">
        <f t="shared" si="106"/>
        <v>4039</v>
      </c>
      <c r="AA35" s="44">
        <f t="shared" si="15"/>
        <v>99546</v>
      </c>
      <c r="AB35" s="46">
        <f t="shared" ref="AB35:AD35" si="107">IF(T35=0,"",X35/T35)</f>
        <v>0.091275</v>
      </c>
      <c r="AC35" s="46">
        <f t="shared" si="107"/>
        <v>0.1505836066</v>
      </c>
      <c r="AD35" s="46">
        <f t="shared" si="107"/>
        <v>0.100975</v>
      </c>
      <c r="AE35" s="47">
        <f t="shared" si="17"/>
        <v>0.1442695652</v>
      </c>
    </row>
    <row r="36" ht="14.25" customHeight="1">
      <c r="A36" s="102" t="str">
        <f t="shared" si="18"/>
        <v>Exploitation</v>
      </c>
      <c r="B36" s="9" t="str">
        <f t="shared" si="19"/>
        <v>B</v>
      </c>
      <c r="C36" s="9" t="str">
        <f t="shared" si="20"/>
        <v/>
      </c>
      <c r="D36" s="38">
        <v>24.0</v>
      </c>
      <c r="E36" s="39">
        <v>0.52196668971603</v>
      </c>
      <c r="F36" s="103">
        <v>0.7906561204328705</v>
      </c>
      <c r="G36" s="41">
        <v>0.9533035680676298</v>
      </c>
      <c r="H36" s="42">
        <f t="shared" si="21"/>
        <v>0</v>
      </c>
      <c r="I36" s="43">
        <f t="shared" si="22"/>
        <v>30000</v>
      </c>
      <c r="J36" s="43">
        <f t="shared" si="23"/>
        <v>0</v>
      </c>
      <c r="K36" s="44">
        <f t="shared" si="5"/>
        <v>30000</v>
      </c>
      <c r="L36" s="42">
        <f t="shared" si="6"/>
        <v>0</v>
      </c>
      <c r="M36" s="43">
        <f t="shared" si="7"/>
        <v>4550</v>
      </c>
      <c r="N36" s="43">
        <f t="shared" si="8"/>
        <v>0</v>
      </c>
      <c r="O36" s="44">
        <f t="shared" si="9"/>
        <v>4550</v>
      </c>
      <c r="P36" s="45" t="str">
        <f t="shared" ref="P36:R36" si="108">IF(H36=0,"",L36/H36)</f>
        <v/>
      </c>
      <c r="Q36" s="46">
        <f t="shared" si="108"/>
        <v>0.1516666667</v>
      </c>
      <c r="R36" s="46" t="str">
        <f t="shared" si="108"/>
        <v/>
      </c>
      <c r="S36" s="47">
        <f t="shared" si="11"/>
        <v>0.1516666667</v>
      </c>
      <c r="T36" s="42">
        <f t="shared" ref="T36:V36" si="109">SUM(H$13:H36)</f>
        <v>40000</v>
      </c>
      <c r="U36" s="43">
        <f t="shared" si="109"/>
        <v>640000</v>
      </c>
      <c r="V36" s="43">
        <f t="shared" si="109"/>
        <v>40000</v>
      </c>
      <c r="W36" s="44">
        <f t="shared" si="13"/>
        <v>720000</v>
      </c>
      <c r="X36" s="42">
        <f t="shared" ref="X36:Z36" si="110">SUM(L$13:L36)</f>
        <v>3651</v>
      </c>
      <c r="Y36" s="43">
        <f t="shared" si="110"/>
        <v>96406</v>
      </c>
      <c r="Z36" s="43">
        <f t="shared" si="110"/>
        <v>4039</v>
      </c>
      <c r="AA36" s="44">
        <f t="shared" si="15"/>
        <v>104096</v>
      </c>
      <c r="AB36" s="46">
        <f t="shared" ref="AB36:AD36" si="111">IF(T36=0,"",X36/T36)</f>
        <v>0.091275</v>
      </c>
      <c r="AC36" s="46">
        <f t="shared" si="111"/>
        <v>0.150634375</v>
      </c>
      <c r="AD36" s="46">
        <f t="shared" si="111"/>
        <v>0.100975</v>
      </c>
      <c r="AE36" s="47">
        <f t="shared" si="17"/>
        <v>0.1445777778</v>
      </c>
    </row>
    <row r="37" ht="14.25" customHeight="1">
      <c r="A37" s="102" t="str">
        <f t="shared" si="18"/>
        <v>Exploitation</v>
      </c>
      <c r="B37" s="9" t="str">
        <f t="shared" si="19"/>
        <v>B</v>
      </c>
      <c r="C37" s="9" t="str">
        <f t="shared" si="20"/>
        <v/>
      </c>
      <c r="D37" s="38">
        <v>25.0</v>
      </c>
      <c r="E37" s="39">
        <v>0.04933555335810913</v>
      </c>
      <c r="F37" s="103">
        <v>0.3569751989073565</v>
      </c>
      <c r="G37" s="41">
        <v>0.9740816860755577</v>
      </c>
      <c r="H37" s="42">
        <f t="shared" si="21"/>
        <v>0</v>
      </c>
      <c r="I37" s="43">
        <f t="shared" si="22"/>
        <v>30000</v>
      </c>
      <c r="J37" s="43">
        <f t="shared" si="23"/>
        <v>0</v>
      </c>
      <c r="K37" s="44">
        <f t="shared" si="5"/>
        <v>30000</v>
      </c>
      <c r="L37" s="42">
        <f t="shared" si="6"/>
        <v>0</v>
      </c>
      <c r="M37" s="43">
        <f t="shared" si="7"/>
        <v>4477</v>
      </c>
      <c r="N37" s="43">
        <f t="shared" si="8"/>
        <v>0</v>
      </c>
      <c r="O37" s="44">
        <f t="shared" si="9"/>
        <v>4477</v>
      </c>
      <c r="P37" s="45" t="str">
        <f t="shared" ref="P37:R37" si="112">IF(H37=0,"",L37/H37)</f>
        <v/>
      </c>
      <c r="Q37" s="46">
        <f t="shared" si="112"/>
        <v>0.1492333333</v>
      </c>
      <c r="R37" s="46" t="str">
        <f t="shared" si="112"/>
        <v/>
      </c>
      <c r="S37" s="47">
        <f t="shared" si="11"/>
        <v>0.1492333333</v>
      </c>
      <c r="T37" s="42">
        <f t="shared" ref="T37:V37" si="113">SUM(H$13:H37)</f>
        <v>40000</v>
      </c>
      <c r="U37" s="43">
        <f t="shared" si="113"/>
        <v>670000</v>
      </c>
      <c r="V37" s="43">
        <f t="shared" si="113"/>
        <v>40000</v>
      </c>
      <c r="W37" s="44">
        <f t="shared" si="13"/>
        <v>750000</v>
      </c>
      <c r="X37" s="42">
        <f t="shared" ref="X37:Z37" si="114">SUM(L$13:L37)</f>
        <v>3651</v>
      </c>
      <c r="Y37" s="43">
        <f t="shared" si="114"/>
        <v>100883</v>
      </c>
      <c r="Z37" s="43">
        <f t="shared" si="114"/>
        <v>4039</v>
      </c>
      <c r="AA37" s="44">
        <f t="shared" si="15"/>
        <v>108573</v>
      </c>
      <c r="AB37" s="46">
        <f t="shared" ref="AB37:AD37" si="115">IF(T37=0,"",X37/T37)</f>
        <v>0.091275</v>
      </c>
      <c r="AC37" s="46">
        <f t="shared" si="115"/>
        <v>0.1505716418</v>
      </c>
      <c r="AD37" s="46">
        <f t="shared" si="115"/>
        <v>0.100975</v>
      </c>
      <c r="AE37" s="47">
        <f t="shared" si="17"/>
        <v>0.144764</v>
      </c>
    </row>
    <row r="38" ht="14.25" customHeight="1">
      <c r="A38" s="102" t="str">
        <f t="shared" si="18"/>
        <v>Exploitation</v>
      </c>
      <c r="B38" s="9" t="str">
        <f t="shared" si="19"/>
        <v>B</v>
      </c>
      <c r="C38" s="9" t="str">
        <f t="shared" si="20"/>
        <v/>
      </c>
      <c r="D38" s="38">
        <v>26.0</v>
      </c>
      <c r="E38" s="39">
        <v>0.8291789012980286</v>
      </c>
      <c r="F38" s="103">
        <v>0.4786780692503757</v>
      </c>
      <c r="G38" s="41">
        <v>0.7699927107348968</v>
      </c>
      <c r="H38" s="42">
        <f t="shared" si="21"/>
        <v>0</v>
      </c>
      <c r="I38" s="43">
        <f t="shared" si="22"/>
        <v>30000</v>
      </c>
      <c r="J38" s="43">
        <f t="shared" si="23"/>
        <v>0</v>
      </c>
      <c r="K38" s="44">
        <f t="shared" si="5"/>
        <v>30000</v>
      </c>
      <c r="L38" s="42">
        <f t="shared" si="6"/>
        <v>0</v>
      </c>
      <c r="M38" s="43">
        <f t="shared" si="7"/>
        <v>4497</v>
      </c>
      <c r="N38" s="43">
        <f t="shared" si="8"/>
        <v>0</v>
      </c>
      <c r="O38" s="44">
        <f t="shared" si="9"/>
        <v>4497</v>
      </c>
      <c r="P38" s="45" t="str">
        <f t="shared" ref="P38:R38" si="116">IF(H38=0,"",L38/H38)</f>
        <v/>
      </c>
      <c r="Q38" s="46">
        <f t="shared" si="116"/>
        <v>0.1499</v>
      </c>
      <c r="R38" s="46" t="str">
        <f t="shared" si="116"/>
        <v/>
      </c>
      <c r="S38" s="47">
        <f t="shared" si="11"/>
        <v>0.1499</v>
      </c>
      <c r="T38" s="42">
        <f t="shared" ref="T38:V38" si="117">SUM(H$13:H38)</f>
        <v>40000</v>
      </c>
      <c r="U38" s="43">
        <f t="shared" si="117"/>
        <v>700000</v>
      </c>
      <c r="V38" s="43">
        <f t="shared" si="117"/>
        <v>40000</v>
      </c>
      <c r="W38" s="44">
        <f t="shared" si="13"/>
        <v>780000</v>
      </c>
      <c r="X38" s="42">
        <f t="shared" ref="X38:Z38" si="118">SUM(L$13:L38)</f>
        <v>3651</v>
      </c>
      <c r="Y38" s="43">
        <f t="shared" si="118"/>
        <v>105380</v>
      </c>
      <c r="Z38" s="43">
        <f t="shared" si="118"/>
        <v>4039</v>
      </c>
      <c r="AA38" s="44">
        <f t="shared" si="15"/>
        <v>113070</v>
      </c>
      <c r="AB38" s="46">
        <f t="shared" ref="AB38:AD38" si="119">IF(T38=0,"",X38/T38)</f>
        <v>0.091275</v>
      </c>
      <c r="AC38" s="46">
        <f t="shared" si="119"/>
        <v>0.1505428571</v>
      </c>
      <c r="AD38" s="46">
        <f t="shared" si="119"/>
        <v>0.100975</v>
      </c>
      <c r="AE38" s="47">
        <f t="shared" si="17"/>
        <v>0.1449615385</v>
      </c>
    </row>
    <row r="39" ht="14.25" customHeight="1">
      <c r="A39" s="102" t="str">
        <f t="shared" si="18"/>
        <v>Exploration</v>
      </c>
      <c r="B39" s="9" t="str">
        <f t="shared" si="19"/>
        <v>B</v>
      </c>
      <c r="C39" s="9" t="str">
        <f t="shared" si="20"/>
        <v>B</v>
      </c>
      <c r="D39" s="38">
        <v>27.0</v>
      </c>
      <c r="E39" s="39">
        <v>0.8305741265594014</v>
      </c>
      <c r="F39" s="103">
        <v>0.11268826372767071</v>
      </c>
      <c r="G39" s="41">
        <v>0.10136237862120667</v>
      </c>
      <c r="H39" s="42">
        <f t="shared" si="21"/>
        <v>0</v>
      </c>
      <c r="I39" s="43">
        <f t="shared" si="22"/>
        <v>30000</v>
      </c>
      <c r="J39" s="43">
        <f t="shared" si="23"/>
        <v>0</v>
      </c>
      <c r="K39" s="44">
        <f t="shared" si="5"/>
        <v>30000</v>
      </c>
      <c r="L39" s="42">
        <f t="shared" si="6"/>
        <v>0</v>
      </c>
      <c r="M39" s="43">
        <f t="shared" si="7"/>
        <v>4425</v>
      </c>
      <c r="N39" s="43">
        <f t="shared" si="8"/>
        <v>0</v>
      </c>
      <c r="O39" s="44">
        <f t="shared" si="9"/>
        <v>4425</v>
      </c>
      <c r="P39" s="45" t="str">
        <f t="shared" ref="P39:R39" si="120">IF(H39=0,"",L39/H39)</f>
        <v/>
      </c>
      <c r="Q39" s="46">
        <f t="shared" si="120"/>
        <v>0.1475</v>
      </c>
      <c r="R39" s="46" t="str">
        <f t="shared" si="120"/>
        <v/>
      </c>
      <c r="S39" s="47">
        <f t="shared" si="11"/>
        <v>0.1475</v>
      </c>
      <c r="T39" s="42">
        <f t="shared" ref="T39:V39" si="121">SUM(H$13:H39)</f>
        <v>40000</v>
      </c>
      <c r="U39" s="43">
        <f t="shared" si="121"/>
        <v>730000</v>
      </c>
      <c r="V39" s="43">
        <f t="shared" si="121"/>
        <v>40000</v>
      </c>
      <c r="W39" s="44">
        <f t="shared" si="13"/>
        <v>810000</v>
      </c>
      <c r="X39" s="42">
        <f t="shared" ref="X39:Z39" si="122">SUM(L$13:L39)</f>
        <v>3651</v>
      </c>
      <c r="Y39" s="43">
        <f t="shared" si="122"/>
        <v>109805</v>
      </c>
      <c r="Z39" s="43">
        <f t="shared" si="122"/>
        <v>4039</v>
      </c>
      <c r="AA39" s="44">
        <f t="shared" si="15"/>
        <v>117495</v>
      </c>
      <c r="AB39" s="46">
        <f t="shared" ref="AB39:AD39" si="123">IF(T39=0,"",X39/T39)</f>
        <v>0.091275</v>
      </c>
      <c r="AC39" s="46">
        <f t="shared" si="123"/>
        <v>0.1504178082</v>
      </c>
      <c r="AD39" s="46">
        <f t="shared" si="123"/>
        <v>0.100975</v>
      </c>
      <c r="AE39" s="47">
        <f t="shared" si="17"/>
        <v>0.1450555556</v>
      </c>
    </row>
    <row r="40" ht="14.25" customHeight="1">
      <c r="A40" s="102" t="str">
        <f t="shared" si="18"/>
        <v>Exploitation</v>
      </c>
      <c r="B40" s="9" t="str">
        <f t="shared" si="19"/>
        <v>B</v>
      </c>
      <c r="C40" s="9" t="str">
        <f t="shared" si="20"/>
        <v/>
      </c>
      <c r="D40" s="38">
        <v>28.0</v>
      </c>
      <c r="E40" s="39">
        <v>0.12541295162440103</v>
      </c>
      <c r="F40" s="103">
        <v>0.5703460115972839</v>
      </c>
      <c r="G40" s="41">
        <v>0.3362596747760356</v>
      </c>
      <c r="H40" s="42">
        <f t="shared" si="21"/>
        <v>0</v>
      </c>
      <c r="I40" s="43">
        <f t="shared" si="22"/>
        <v>30000</v>
      </c>
      <c r="J40" s="43">
        <f t="shared" si="23"/>
        <v>0</v>
      </c>
      <c r="K40" s="44">
        <f t="shared" si="5"/>
        <v>30000</v>
      </c>
      <c r="L40" s="42">
        <f t="shared" si="6"/>
        <v>0</v>
      </c>
      <c r="M40" s="43">
        <f t="shared" si="7"/>
        <v>4511</v>
      </c>
      <c r="N40" s="43">
        <f t="shared" si="8"/>
        <v>0</v>
      </c>
      <c r="O40" s="44">
        <f t="shared" si="9"/>
        <v>4511</v>
      </c>
      <c r="P40" s="45" t="str">
        <f t="shared" ref="P40:R40" si="124">IF(H40=0,"",L40/H40)</f>
        <v/>
      </c>
      <c r="Q40" s="46">
        <f t="shared" si="124"/>
        <v>0.1503666667</v>
      </c>
      <c r="R40" s="46" t="str">
        <f t="shared" si="124"/>
        <v/>
      </c>
      <c r="S40" s="47">
        <f t="shared" si="11"/>
        <v>0.1503666667</v>
      </c>
      <c r="T40" s="42">
        <f t="shared" ref="T40:V40" si="125">SUM(H$13:H40)</f>
        <v>40000</v>
      </c>
      <c r="U40" s="43">
        <f t="shared" si="125"/>
        <v>760000</v>
      </c>
      <c r="V40" s="43">
        <f t="shared" si="125"/>
        <v>40000</v>
      </c>
      <c r="W40" s="44">
        <f t="shared" si="13"/>
        <v>840000</v>
      </c>
      <c r="X40" s="42">
        <f t="shared" ref="X40:Z40" si="126">SUM(L$13:L40)</f>
        <v>3651</v>
      </c>
      <c r="Y40" s="43">
        <f t="shared" si="126"/>
        <v>114316</v>
      </c>
      <c r="Z40" s="43">
        <f t="shared" si="126"/>
        <v>4039</v>
      </c>
      <c r="AA40" s="44">
        <f t="shared" si="15"/>
        <v>122006</v>
      </c>
      <c r="AB40" s="46">
        <f t="shared" ref="AB40:AD40" si="127">IF(T40=0,"",X40/T40)</f>
        <v>0.091275</v>
      </c>
      <c r="AC40" s="46">
        <f t="shared" si="127"/>
        <v>0.1504157895</v>
      </c>
      <c r="AD40" s="46">
        <f t="shared" si="127"/>
        <v>0.100975</v>
      </c>
      <c r="AE40" s="47">
        <f t="shared" si="17"/>
        <v>0.1452452381</v>
      </c>
    </row>
    <row r="41" ht="14.25" customHeight="1">
      <c r="A41" s="102" t="str">
        <f t="shared" si="18"/>
        <v>Exploitation</v>
      </c>
      <c r="B41" s="9" t="str">
        <f t="shared" si="19"/>
        <v>B</v>
      </c>
      <c r="C41" s="9" t="str">
        <f t="shared" si="20"/>
        <v/>
      </c>
      <c r="D41" s="38">
        <v>29.0</v>
      </c>
      <c r="E41" s="39">
        <v>0.8218332230540714</v>
      </c>
      <c r="F41" s="103">
        <v>0.8997463637004632</v>
      </c>
      <c r="G41" s="41">
        <v>0.6302691552505462</v>
      </c>
      <c r="H41" s="42">
        <f t="shared" si="21"/>
        <v>0</v>
      </c>
      <c r="I41" s="43">
        <f t="shared" si="22"/>
        <v>30000</v>
      </c>
      <c r="J41" s="43">
        <f t="shared" si="23"/>
        <v>0</v>
      </c>
      <c r="K41" s="44">
        <f t="shared" si="5"/>
        <v>30000</v>
      </c>
      <c r="L41" s="42">
        <f t="shared" si="6"/>
        <v>0</v>
      </c>
      <c r="M41" s="43">
        <f t="shared" si="7"/>
        <v>4579</v>
      </c>
      <c r="N41" s="43">
        <f t="shared" si="8"/>
        <v>0</v>
      </c>
      <c r="O41" s="44">
        <f t="shared" si="9"/>
        <v>4579</v>
      </c>
      <c r="P41" s="45" t="str">
        <f t="shared" ref="P41:R41" si="128">IF(H41=0,"",L41/H41)</f>
        <v/>
      </c>
      <c r="Q41" s="46">
        <f t="shared" si="128"/>
        <v>0.1526333333</v>
      </c>
      <c r="R41" s="46" t="str">
        <f t="shared" si="128"/>
        <v/>
      </c>
      <c r="S41" s="47">
        <f t="shared" si="11"/>
        <v>0.1526333333</v>
      </c>
      <c r="T41" s="42">
        <f t="shared" ref="T41:V41" si="129">SUM(H$13:H41)</f>
        <v>40000</v>
      </c>
      <c r="U41" s="43">
        <f t="shared" si="129"/>
        <v>790000</v>
      </c>
      <c r="V41" s="43">
        <f t="shared" si="129"/>
        <v>40000</v>
      </c>
      <c r="W41" s="44">
        <f t="shared" si="13"/>
        <v>870000</v>
      </c>
      <c r="X41" s="42">
        <f t="shared" ref="X41:Z41" si="130">SUM(L$13:L41)</f>
        <v>3651</v>
      </c>
      <c r="Y41" s="43">
        <f t="shared" si="130"/>
        <v>118895</v>
      </c>
      <c r="Z41" s="43">
        <f t="shared" si="130"/>
        <v>4039</v>
      </c>
      <c r="AA41" s="44">
        <f t="shared" si="15"/>
        <v>126585</v>
      </c>
      <c r="AB41" s="46">
        <f t="shared" ref="AB41:AD41" si="131">IF(T41=0,"",X41/T41)</f>
        <v>0.091275</v>
      </c>
      <c r="AC41" s="46">
        <f t="shared" si="131"/>
        <v>0.1505</v>
      </c>
      <c r="AD41" s="46">
        <f t="shared" si="131"/>
        <v>0.100975</v>
      </c>
      <c r="AE41" s="47">
        <f t="shared" si="17"/>
        <v>0.1455</v>
      </c>
    </row>
    <row r="42" ht="14.25" customHeight="1">
      <c r="A42" s="102" t="str">
        <f t="shared" si="18"/>
        <v>Exploration</v>
      </c>
      <c r="B42" s="9" t="str">
        <f t="shared" si="19"/>
        <v>B</v>
      </c>
      <c r="C42" s="9" t="str">
        <f t="shared" si="20"/>
        <v>B</v>
      </c>
      <c r="D42" s="38">
        <v>30.0</v>
      </c>
      <c r="E42" s="39">
        <v>0.46672346542798115</v>
      </c>
      <c r="F42" s="103">
        <v>0.1378903828320931</v>
      </c>
      <c r="G42" s="41">
        <v>0.6909910422186976</v>
      </c>
      <c r="H42" s="42">
        <f t="shared" si="21"/>
        <v>0</v>
      </c>
      <c r="I42" s="43">
        <f t="shared" si="22"/>
        <v>30000</v>
      </c>
      <c r="J42" s="43">
        <f t="shared" si="23"/>
        <v>0</v>
      </c>
      <c r="K42" s="44">
        <f t="shared" si="5"/>
        <v>30000</v>
      </c>
      <c r="L42" s="42">
        <f t="shared" si="6"/>
        <v>0</v>
      </c>
      <c r="M42" s="43">
        <f t="shared" si="7"/>
        <v>4433</v>
      </c>
      <c r="N42" s="43">
        <f t="shared" si="8"/>
        <v>0</v>
      </c>
      <c r="O42" s="44">
        <f t="shared" si="9"/>
        <v>4433</v>
      </c>
      <c r="P42" s="45" t="str">
        <f t="shared" ref="P42:R42" si="132">IF(H42=0,"",L42/H42)</f>
        <v/>
      </c>
      <c r="Q42" s="46">
        <f t="shared" si="132"/>
        <v>0.1477666667</v>
      </c>
      <c r="R42" s="46" t="str">
        <f t="shared" si="132"/>
        <v/>
      </c>
      <c r="S42" s="47">
        <f t="shared" si="11"/>
        <v>0.1477666667</v>
      </c>
      <c r="T42" s="42">
        <f t="shared" ref="T42:V42" si="133">SUM(H$13:H42)</f>
        <v>40000</v>
      </c>
      <c r="U42" s="43">
        <f t="shared" si="133"/>
        <v>820000</v>
      </c>
      <c r="V42" s="43">
        <f t="shared" si="133"/>
        <v>40000</v>
      </c>
      <c r="W42" s="44">
        <f t="shared" si="13"/>
        <v>900000</v>
      </c>
      <c r="X42" s="42">
        <f t="shared" ref="X42:Z42" si="134">SUM(L$13:L42)</f>
        <v>3651</v>
      </c>
      <c r="Y42" s="43">
        <f t="shared" si="134"/>
        <v>123328</v>
      </c>
      <c r="Z42" s="43">
        <f t="shared" si="134"/>
        <v>4039</v>
      </c>
      <c r="AA42" s="44">
        <f t="shared" si="15"/>
        <v>131018</v>
      </c>
      <c r="AB42" s="46">
        <f t="shared" ref="AB42:AD42" si="135">IF(T42=0,"",X42/T42)</f>
        <v>0.091275</v>
      </c>
      <c r="AC42" s="46">
        <f t="shared" si="135"/>
        <v>0.1504</v>
      </c>
      <c r="AD42" s="46">
        <f t="shared" si="135"/>
        <v>0.100975</v>
      </c>
      <c r="AE42" s="47">
        <f t="shared" si="17"/>
        <v>0.1455755556</v>
      </c>
    </row>
    <row r="43" ht="14.25" customHeight="1">
      <c r="A43" s="102" t="str">
        <f t="shared" si="18"/>
        <v>Exploitation</v>
      </c>
      <c r="B43" s="9" t="str">
        <f t="shared" si="19"/>
        <v>B</v>
      </c>
      <c r="C43" s="9" t="str">
        <f t="shared" si="20"/>
        <v/>
      </c>
      <c r="D43" s="38">
        <v>31.0</v>
      </c>
      <c r="E43" s="39">
        <v>0.12246731489099971</v>
      </c>
      <c r="F43" s="103">
        <v>0.9564466986600924</v>
      </c>
      <c r="G43" s="41">
        <v>0.5365437114709986</v>
      </c>
      <c r="H43" s="42">
        <f t="shared" si="21"/>
        <v>0</v>
      </c>
      <c r="I43" s="43">
        <f t="shared" si="22"/>
        <v>30000</v>
      </c>
      <c r="J43" s="43">
        <f t="shared" si="23"/>
        <v>0</v>
      </c>
      <c r="K43" s="44">
        <f t="shared" si="5"/>
        <v>30000</v>
      </c>
      <c r="L43" s="42">
        <f t="shared" si="6"/>
        <v>0</v>
      </c>
      <c r="M43" s="43">
        <f t="shared" si="7"/>
        <v>4606</v>
      </c>
      <c r="N43" s="43">
        <f t="shared" si="8"/>
        <v>0</v>
      </c>
      <c r="O43" s="44">
        <f t="shared" si="9"/>
        <v>4606</v>
      </c>
      <c r="P43" s="45" t="str">
        <f t="shared" ref="P43:R43" si="136">IF(H43=0,"",L43/H43)</f>
        <v/>
      </c>
      <c r="Q43" s="46">
        <f t="shared" si="136"/>
        <v>0.1535333333</v>
      </c>
      <c r="R43" s="46" t="str">
        <f t="shared" si="136"/>
        <v/>
      </c>
      <c r="S43" s="47">
        <f t="shared" si="11"/>
        <v>0.1535333333</v>
      </c>
      <c r="T43" s="42">
        <f t="shared" ref="T43:V43" si="137">SUM(H$13:H43)</f>
        <v>40000</v>
      </c>
      <c r="U43" s="43">
        <f t="shared" si="137"/>
        <v>850000</v>
      </c>
      <c r="V43" s="43">
        <f t="shared" si="137"/>
        <v>40000</v>
      </c>
      <c r="W43" s="44">
        <f t="shared" si="13"/>
        <v>930000</v>
      </c>
      <c r="X43" s="42">
        <f t="shared" ref="X43:Z43" si="138">SUM(L$13:L43)</f>
        <v>3651</v>
      </c>
      <c r="Y43" s="43">
        <f t="shared" si="138"/>
        <v>127934</v>
      </c>
      <c r="Z43" s="43">
        <f t="shared" si="138"/>
        <v>4039</v>
      </c>
      <c r="AA43" s="44">
        <f t="shared" si="15"/>
        <v>135624</v>
      </c>
      <c r="AB43" s="46">
        <f t="shared" ref="AB43:AD43" si="139">IF(T43=0,"",X43/T43)</f>
        <v>0.091275</v>
      </c>
      <c r="AC43" s="46">
        <f t="shared" si="139"/>
        <v>0.1505105882</v>
      </c>
      <c r="AD43" s="46">
        <f t="shared" si="139"/>
        <v>0.100975</v>
      </c>
      <c r="AE43" s="47">
        <f t="shared" si="17"/>
        <v>0.1458322581</v>
      </c>
    </row>
    <row r="44" ht="14.25" customHeight="1">
      <c r="A44" s="102" t="str">
        <f t="shared" si="18"/>
        <v>Exploitation</v>
      </c>
      <c r="B44" s="9" t="str">
        <f t="shared" si="19"/>
        <v>B</v>
      </c>
      <c r="C44" s="9" t="str">
        <f t="shared" si="20"/>
        <v/>
      </c>
      <c r="D44" s="38">
        <v>32.0</v>
      </c>
      <c r="E44" s="39">
        <v>0.7507759120731451</v>
      </c>
      <c r="F44" s="103">
        <v>0.641107482392854</v>
      </c>
      <c r="G44" s="41">
        <v>0.9891358036211504</v>
      </c>
      <c r="H44" s="42">
        <f t="shared" si="21"/>
        <v>0</v>
      </c>
      <c r="I44" s="43">
        <f t="shared" si="22"/>
        <v>30000</v>
      </c>
      <c r="J44" s="43">
        <f t="shared" si="23"/>
        <v>0</v>
      </c>
      <c r="K44" s="44">
        <f t="shared" si="5"/>
        <v>30000</v>
      </c>
      <c r="L44" s="42">
        <f t="shared" si="6"/>
        <v>0</v>
      </c>
      <c r="M44" s="43">
        <f t="shared" si="7"/>
        <v>4522</v>
      </c>
      <c r="N44" s="43">
        <f t="shared" si="8"/>
        <v>0</v>
      </c>
      <c r="O44" s="44">
        <f t="shared" si="9"/>
        <v>4522</v>
      </c>
      <c r="P44" s="45" t="str">
        <f t="shared" ref="P44:R44" si="140">IF(H44=0,"",L44/H44)</f>
        <v/>
      </c>
      <c r="Q44" s="46">
        <f t="shared" si="140"/>
        <v>0.1507333333</v>
      </c>
      <c r="R44" s="46" t="str">
        <f t="shared" si="140"/>
        <v/>
      </c>
      <c r="S44" s="47">
        <f t="shared" si="11"/>
        <v>0.1507333333</v>
      </c>
      <c r="T44" s="42">
        <f t="shared" ref="T44:V44" si="141">SUM(H$13:H44)</f>
        <v>40000</v>
      </c>
      <c r="U44" s="43">
        <f t="shared" si="141"/>
        <v>880000</v>
      </c>
      <c r="V44" s="43">
        <f t="shared" si="141"/>
        <v>40000</v>
      </c>
      <c r="W44" s="44">
        <f t="shared" si="13"/>
        <v>960000</v>
      </c>
      <c r="X44" s="42">
        <f t="shared" ref="X44:Z44" si="142">SUM(L$13:L44)</f>
        <v>3651</v>
      </c>
      <c r="Y44" s="43">
        <f t="shared" si="142"/>
        <v>132456</v>
      </c>
      <c r="Z44" s="43">
        <f t="shared" si="142"/>
        <v>4039</v>
      </c>
      <c r="AA44" s="44">
        <f t="shared" si="15"/>
        <v>140146</v>
      </c>
      <c r="AB44" s="46">
        <f t="shared" ref="AB44:AD44" si="143">IF(T44=0,"",X44/T44)</f>
        <v>0.091275</v>
      </c>
      <c r="AC44" s="46">
        <f t="shared" si="143"/>
        <v>0.1505181818</v>
      </c>
      <c r="AD44" s="46">
        <f t="shared" si="143"/>
        <v>0.100975</v>
      </c>
      <c r="AE44" s="47">
        <f t="shared" si="17"/>
        <v>0.1459854167</v>
      </c>
    </row>
    <row r="45" ht="14.25" customHeight="1">
      <c r="A45" s="102" t="str">
        <f t="shared" si="18"/>
        <v>Exploitation</v>
      </c>
      <c r="B45" s="9" t="str">
        <f t="shared" si="19"/>
        <v>B</v>
      </c>
      <c r="C45" s="9" t="str">
        <f t="shared" si="20"/>
        <v/>
      </c>
      <c r="D45" s="38">
        <v>33.0</v>
      </c>
      <c r="E45" s="39">
        <v>0.4408064462937069</v>
      </c>
      <c r="F45" s="103">
        <v>0.7048135118643906</v>
      </c>
      <c r="G45" s="41">
        <v>0.05794418356404807</v>
      </c>
      <c r="H45" s="42">
        <f t="shared" si="21"/>
        <v>0</v>
      </c>
      <c r="I45" s="43">
        <f t="shared" si="22"/>
        <v>30000</v>
      </c>
      <c r="J45" s="43">
        <f t="shared" si="23"/>
        <v>0</v>
      </c>
      <c r="K45" s="44">
        <f t="shared" si="5"/>
        <v>30000</v>
      </c>
      <c r="L45" s="42">
        <f t="shared" si="6"/>
        <v>0</v>
      </c>
      <c r="M45" s="43">
        <f t="shared" si="7"/>
        <v>4533</v>
      </c>
      <c r="N45" s="43">
        <f t="shared" si="8"/>
        <v>0</v>
      </c>
      <c r="O45" s="44">
        <f t="shared" si="9"/>
        <v>4533</v>
      </c>
      <c r="P45" s="45" t="str">
        <f t="shared" ref="P45:R45" si="144">IF(H45=0,"",L45/H45)</f>
        <v/>
      </c>
      <c r="Q45" s="46">
        <f t="shared" si="144"/>
        <v>0.1511</v>
      </c>
      <c r="R45" s="46" t="str">
        <f t="shared" si="144"/>
        <v/>
      </c>
      <c r="S45" s="47">
        <f t="shared" si="11"/>
        <v>0.1511</v>
      </c>
      <c r="T45" s="42">
        <f t="shared" ref="T45:V45" si="145">SUM(H$13:H45)</f>
        <v>40000</v>
      </c>
      <c r="U45" s="43">
        <f t="shared" si="145"/>
        <v>910000</v>
      </c>
      <c r="V45" s="43">
        <f t="shared" si="145"/>
        <v>40000</v>
      </c>
      <c r="W45" s="44">
        <f t="shared" si="13"/>
        <v>990000</v>
      </c>
      <c r="X45" s="42">
        <f t="shared" ref="X45:Z45" si="146">SUM(L$13:L45)</f>
        <v>3651</v>
      </c>
      <c r="Y45" s="43">
        <f t="shared" si="146"/>
        <v>136989</v>
      </c>
      <c r="Z45" s="43">
        <f t="shared" si="146"/>
        <v>4039</v>
      </c>
      <c r="AA45" s="44">
        <f t="shared" si="15"/>
        <v>144679</v>
      </c>
      <c r="AB45" s="46">
        <f t="shared" ref="AB45:AD45" si="147">IF(T45=0,"",X45/T45)</f>
        <v>0.091275</v>
      </c>
      <c r="AC45" s="46">
        <f t="shared" si="147"/>
        <v>0.1505373626</v>
      </c>
      <c r="AD45" s="46">
        <f t="shared" si="147"/>
        <v>0.100975</v>
      </c>
      <c r="AE45" s="47">
        <f t="shared" si="17"/>
        <v>0.146140404</v>
      </c>
    </row>
    <row r="46" ht="14.25" customHeight="1">
      <c r="A46" s="102" t="str">
        <f t="shared" si="18"/>
        <v>Exploitation</v>
      </c>
      <c r="B46" s="9" t="str">
        <f t="shared" si="19"/>
        <v>B</v>
      </c>
      <c r="C46" s="9" t="str">
        <f t="shared" si="20"/>
        <v/>
      </c>
      <c r="D46" s="38">
        <v>34.0</v>
      </c>
      <c r="E46" s="39">
        <v>0.37928300021913264</v>
      </c>
      <c r="F46" s="103">
        <v>0.5834385090632376</v>
      </c>
      <c r="G46" s="41">
        <v>0.9713856665544085</v>
      </c>
      <c r="H46" s="42">
        <f t="shared" si="21"/>
        <v>0</v>
      </c>
      <c r="I46" s="43">
        <f t="shared" si="22"/>
        <v>30000</v>
      </c>
      <c r="J46" s="43">
        <f t="shared" si="23"/>
        <v>0</v>
      </c>
      <c r="K46" s="44">
        <f t="shared" si="5"/>
        <v>30000</v>
      </c>
      <c r="L46" s="42">
        <f t="shared" si="6"/>
        <v>0</v>
      </c>
      <c r="M46" s="43">
        <f t="shared" si="7"/>
        <v>4513</v>
      </c>
      <c r="N46" s="43">
        <f t="shared" si="8"/>
        <v>0</v>
      </c>
      <c r="O46" s="44">
        <f t="shared" si="9"/>
        <v>4513</v>
      </c>
      <c r="P46" s="45" t="str">
        <f t="shared" ref="P46:R46" si="148">IF(H46=0,"",L46/H46)</f>
        <v/>
      </c>
      <c r="Q46" s="46">
        <f t="shared" si="148"/>
        <v>0.1504333333</v>
      </c>
      <c r="R46" s="46" t="str">
        <f t="shared" si="148"/>
        <v/>
      </c>
      <c r="S46" s="47">
        <f t="shared" si="11"/>
        <v>0.1504333333</v>
      </c>
      <c r="T46" s="42">
        <f t="shared" ref="T46:V46" si="149">SUM(H$13:H46)</f>
        <v>40000</v>
      </c>
      <c r="U46" s="43">
        <f t="shared" si="149"/>
        <v>940000</v>
      </c>
      <c r="V46" s="43">
        <f t="shared" si="149"/>
        <v>40000</v>
      </c>
      <c r="W46" s="44">
        <f t="shared" si="13"/>
        <v>1020000</v>
      </c>
      <c r="X46" s="42">
        <f t="shared" ref="X46:Z46" si="150">SUM(L$13:L46)</f>
        <v>3651</v>
      </c>
      <c r="Y46" s="43">
        <f t="shared" si="150"/>
        <v>141502</v>
      </c>
      <c r="Z46" s="43">
        <f t="shared" si="150"/>
        <v>4039</v>
      </c>
      <c r="AA46" s="44">
        <f t="shared" si="15"/>
        <v>149192</v>
      </c>
      <c r="AB46" s="46">
        <f t="shared" ref="AB46:AD46" si="151">IF(T46=0,"",X46/T46)</f>
        <v>0.091275</v>
      </c>
      <c r="AC46" s="46">
        <f t="shared" si="151"/>
        <v>0.1505340426</v>
      </c>
      <c r="AD46" s="46">
        <f t="shared" si="151"/>
        <v>0.100975</v>
      </c>
      <c r="AE46" s="47">
        <f t="shared" si="17"/>
        <v>0.1462666667</v>
      </c>
    </row>
    <row r="47" ht="14.25" customHeight="1">
      <c r="A47" s="102" t="str">
        <f t="shared" si="18"/>
        <v>Exploitation</v>
      </c>
      <c r="B47" s="9" t="str">
        <f t="shared" si="19"/>
        <v>B</v>
      </c>
      <c r="C47" s="9" t="str">
        <f t="shared" si="20"/>
        <v/>
      </c>
      <c r="D47" s="38">
        <v>35.0</v>
      </c>
      <c r="E47" s="39">
        <v>0.16918604551395922</v>
      </c>
      <c r="F47" s="103">
        <v>0.8567287987659171</v>
      </c>
      <c r="G47" s="41">
        <v>0.7902457197350363</v>
      </c>
      <c r="H47" s="42">
        <f t="shared" si="21"/>
        <v>0</v>
      </c>
      <c r="I47" s="43">
        <f t="shared" si="22"/>
        <v>30000</v>
      </c>
      <c r="J47" s="43">
        <f t="shared" si="23"/>
        <v>0</v>
      </c>
      <c r="K47" s="44">
        <f t="shared" si="5"/>
        <v>30000</v>
      </c>
      <c r="L47" s="42">
        <f t="shared" si="6"/>
        <v>0</v>
      </c>
      <c r="M47" s="43">
        <f t="shared" si="7"/>
        <v>4566</v>
      </c>
      <c r="N47" s="43">
        <f t="shared" si="8"/>
        <v>0</v>
      </c>
      <c r="O47" s="44">
        <f t="shared" si="9"/>
        <v>4566</v>
      </c>
      <c r="P47" s="45" t="str">
        <f t="shared" ref="P47:R47" si="152">IF(H47=0,"",L47/H47)</f>
        <v/>
      </c>
      <c r="Q47" s="46">
        <f t="shared" si="152"/>
        <v>0.1522</v>
      </c>
      <c r="R47" s="46" t="str">
        <f t="shared" si="152"/>
        <v/>
      </c>
      <c r="S47" s="47">
        <f t="shared" si="11"/>
        <v>0.1522</v>
      </c>
      <c r="T47" s="42">
        <f t="shared" ref="T47:V47" si="153">SUM(H$13:H47)</f>
        <v>40000</v>
      </c>
      <c r="U47" s="43">
        <f t="shared" si="153"/>
        <v>970000</v>
      </c>
      <c r="V47" s="43">
        <f t="shared" si="153"/>
        <v>40000</v>
      </c>
      <c r="W47" s="44">
        <f t="shared" si="13"/>
        <v>1050000</v>
      </c>
      <c r="X47" s="42">
        <f t="shared" ref="X47:Z47" si="154">SUM(L$13:L47)</f>
        <v>3651</v>
      </c>
      <c r="Y47" s="43">
        <f t="shared" si="154"/>
        <v>146068</v>
      </c>
      <c r="Z47" s="43">
        <f t="shared" si="154"/>
        <v>4039</v>
      </c>
      <c r="AA47" s="44">
        <f t="shared" si="15"/>
        <v>153758</v>
      </c>
      <c r="AB47" s="46">
        <f t="shared" ref="AB47:AD47" si="155">IF(T47=0,"",X47/T47)</f>
        <v>0.091275</v>
      </c>
      <c r="AC47" s="46">
        <f t="shared" si="155"/>
        <v>0.150585567</v>
      </c>
      <c r="AD47" s="46">
        <f t="shared" si="155"/>
        <v>0.100975</v>
      </c>
      <c r="AE47" s="47">
        <f t="shared" si="17"/>
        <v>0.1464361905</v>
      </c>
    </row>
    <row r="48" ht="14.25" customHeight="1">
      <c r="A48" s="102" t="str">
        <f t="shared" si="18"/>
        <v>Exploitation</v>
      </c>
      <c r="B48" s="9" t="str">
        <f t="shared" si="19"/>
        <v>B</v>
      </c>
      <c r="C48" s="9" t="str">
        <f t="shared" si="20"/>
        <v/>
      </c>
      <c r="D48" s="38">
        <v>36.0</v>
      </c>
      <c r="E48" s="39">
        <v>0.04786515484488807</v>
      </c>
      <c r="F48" s="103">
        <v>0.5254104271699812</v>
      </c>
      <c r="G48" s="41">
        <v>0.4168564642850625</v>
      </c>
      <c r="H48" s="42">
        <f t="shared" si="21"/>
        <v>0</v>
      </c>
      <c r="I48" s="43">
        <f t="shared" si="22"/>
        <v>30000</v>
      </c>
      <c r="J48" s="43">
        <f t="shared" si="23"/>
        <v>0</v>
      </c>
      <c r="K48" s="44">
        <f t="shared" si="5"/>
        <v>30000</v>
      </c>
      <c r="L48" s="42">
        <f t="shared" si="6"/>
        <v>0</v>
      </c>
      <c r="M48" s="43">
        <f t="shared" si="7"/>
        <v>4504</v>
      </c>
      <c r="N48" s="43">
        <f t="shared" si="8"/>
        <v>0</v>
      </c>
      <c r="O48" s="44">
        <f t="shared" si="9"/>
        <v>4504</v>
      </c>
      <c r="P48" s="45" t="str">
        <f t="shared" ref="P48:R48" si="156">IF(H48=0,"",L48/H48)</f>
        <v/>
      </c>
      <c r="Q48" s="46">
        <f t="shared" si="156"/>
        <v>0.1501333333</v>
      </c>
      <c r="R48" s="46" t="str">
        <f t="shared" si="156"/>
        <v/>
      </c>
      <c r="S48" s="47">
        <f t="shared" si="11"/>
        <v>0.1501333333</v>
      </c>
      <c r="T48" s="42">
        <f t="shared" ref="T48:V48" si="157">SUM(H$13:H48)</f>
        <v>40000</v>
      </c>
      <c r="U48" s="43">
        <f t="shared" si="157"/>
        <v>1000000</v>
      </c>
      <c r="V48" s="43">
        <f t="shared" si="157"/>
        <v>40000</v>
      </c>
      <c r="W48" s="44">
        <f t="shared" si="13"/>
        <v>1080000</v>
      </c>
      <c r="X48" s="42">
        <f t="shared" ref="X48:Z48" si="158">SUM(L$13:L48)</f>
        <v>3651</v>
      </c>
      <c r="Y48" s="43">
        <f t="shared" si="158"/>
        <v>150572</v>
      </c>
      <c r="Z48" s="43">
        <f t="shared" si="158"/>
        <v>4039</v>
      </c>
      <c r="AA48" s="44">
        <f t="shared" si="15"/>
        <v>158262</v>
      </c>
      <c r="AB48" s="46">
        <f t="shared" ref="AB48:AD48" si="159">IF(T48=0,"",X48/T48)</f>
        <v>0.091275</v>
      </c>
      <c r="AC48" s="46">
        <f t="shared" si="159"/>
        <v>0.150572</v>
      </c>
      <c r="AD48" s="46">
        <f t="shared" si="159"/>
        <v>0.100975</v>
      </c>
      <c r="AE48" s="47">
        <f t="shared" si="17"/>
        <v>0.1465388889</v>
      </c>
    </row>
    <row r="49" ht="14.25" customHeight="1">
      <c r="A49" s="102" t="str">
        <f t="shared" si="18"/>
        <v>Exploitation</v>
      </c>
      <c r="B49" s="9" t="str">
        <f t="shared" si="19"/>
        <v>B</v>
      </c>
      <c r="C49" s="9" t="str">
        <f t="shared" si="20"/>
        <v/>
      </c>
      <c r="D49" s="38">
        <v>37.0</v>
      </c>
      <c r="E49" s="39">
        <v>0.1971644315571225</v>
      </c>
      <c r="F49" s="103">
        <v>0.8858000498385024</v>
      </c>
      <c r="G49" s="41">
        <v>0.030788225974295758</v>
      </c>
      <c r="H49" s="42">
        <f t="shared" si="21"/>
        <v>0</v>
      </c>
      <c r="I49" s="43">
        <f t="shared" si="22"/>
        <v>30000</v>
      </c>
      <c r="J49" s="43">
        <f t="shared" si="23"/>
        <v>0</v>
      </c>
      <c r="K49" s="44">
        <f t="shared" si="5"/>
        <v>30000</v>
      </c>
      <c r="L49" s="42">
        <f t="shared" si="6"/>
        <v>0</v>
      </c>
      <c r="M49" s="43">
        <f t="shared" si="7"/>
        <v>4575</v>
      </c>
      <c r="N49" s="43">
        <f t="shared" si="8"/>
        <v>0</v>
      </c>
      <c r="O49" s="44">
        <f t="shared" si="9"/>
        <v>4575</v>
      </c>
      <c r="P49" s="45" t="str">
        <f t="shared" ref="P49:R49" si="160">IF(H49=0,"",L49/H49)</f>
        <v/>
      </c>
      <c r="Q49" s="46">
        <f t="shared" si="160"/>
        <v>0.1525</v>
      </c>
      <c r="R49" s="46" t="str">
        <f t="shared" si="160"/>
        <v/>
      </c>
      <c r="S49" s="47">
        <f t="shared" si="11"/>
        <v>0.1525</v>
      </c>
      <c r="T49" s="42">
        <f t="shared" ref="T49:V49" si="161">SUM(H$13:H49)</f>
        <v>40000</v>
      </c>
      <c r="U49" s="43">
        <f t="shared" si="161"/>
        <v>1030000</v>
      </c>
      <c r="V49" s="43">
        <f t="shared" si="161"/>
        <v>40000</v>
      </c>
      <c r="W49" s="44">
        <f t="shared" si="13"/>
        <v>1110000</v>
      </c>
      <c r="X49" s="42">
        <f t="shared" ref="X49:Z49" si="162">SUM(L$13:L49)</f>
        <v>3651</v>
      </c>
      <c r="Y49" s="43">
        <f t="shared" si="162"/>
        <v>155147</v>
      </c>
      <c r="Z49" s="43">
        <f t="shared" si="162"/>
        <v>4039</v>
      </c>
      <c r="AA49" s="44">
        <f t="shared" si="15"/>
        <v>162837</v>
      </c>
      <c r="AB49" s="46">
        <f t="shared" ref="AB49:AD49" si="163">IF(T49=0,"",X49/T49)</f>
        <v>0.091275</v>
      </c>
      <c r="AC49" s="46">
        <f t="shared" si="163"/>
        <v>0.1506281553</v>
      </c>
      <c r="AD49" s="46">
        <f t="shared" si="163"/>
        <v>0.100975</v>
      </c>
      <c r="AE49" s="47">
        <f t="shared" si="17"/>
        <v>0.1467</v>
      </c>
    </row>
    <row r="50" ht="14.25" customHeight="1">
      <c r="A50" s="102" t="str">
        <f t="shared" si="18"/>
        <v>Exploitation</v>
      </c>
      <c r="B50" s="9" t="str">
        <f t="shared" si="19"/>
        <v>B</v>
      </c>
      <c r="C50" s="9" t="str">
        <f t="shared" si="20"/>
        <v/>
      </c>
      <c r="D50" s="38">
        <v>38.0</v>
      </c>
      <c r="E50" s="39">
        <v>0.48165300113802223</v>
      </c>
      <c r="F50" s="103">
        <v>0.6395725355805936</v>
      </c>
      <c r="G50" s="41">
        <v>0.5657450055327506</v>
      </c>
      <c r="H50" s="42">
        <f t="shared" si="21"/>
        <v>0</v>
      </c>
      <c r="I50" s="43">
        <f t="shared" si="22"/>
        <v>30000</v>
      </c>
      <c r="J50" s="43">
        <f t="shared" si="23"/>
        <v>0</v>
      </c>
      <c r="K50" s="44">
        <f t="shared" si="5"/>
        <v>30000</v>
      </c>
      <c r="L50" s="42">
        <f t="shared" si="6"/>
        <v>0</v>
      </c>
      <c r="M50" s="43">
        <f t="shared" si="7"/>
        <v>4522</v>
      </c>
      <c r="N50" s="43">
        <f t="shared" si="8"/>
        <v>0</v>
      </c>
      <c r="O50" s="44">
        <f t="shared" si="9"/>
        <v>4522</v>
      </c>
      <c r="P50" s="45" t="str">
        <f t="shared" ref="P50:R50" si="164">IF(H50=0,"",L50/H50)</f>
        <v/>
      </c>
      <c r="Q50" s="46">
        <f t="shared" si="164"/>
        <v>0.1507333333</v>
      </c>
      <c r="R50" s="46" t="str">
        <f t="shared" si="164"/>
        <v/>
      </c>
      <c r="S50" s="47">
        <f t="shared" si="11"/>
        <v>0.1507333333</v>
      </c>
      <c r="T50" s="42">
        <f t="shared" ref="T50:V50" si="165">SUM(H$13:H50)</f>
        <v>40000</v>
      </c>
      <c r="U50" s="43">
        <f t="shared" si="165"/>
        <v>1060000</v>
      </c>
      <c r="V50" s="43">
        <f t="shared" si="165"/>
        <v>40000</v>
      </c>
      <c r="W50" s="44">
        <f t="shared" si="13"/>
        <v>1140000</v>
      </c>
      <c r="X50" s="42">
        <f t="shared" ref="X50:Z50" si="166">SUM(L$13:L50)</f>
        <v>3651</v>
      </c>
      <c r="Y50" s="43">
        <f t="shared" si="166"/>
        <v>159669</v>
      </c>
      <c r="Z50" s="43">
        <f t="shared" si="166"/>
        <v>4039</v>
      </c>
      <c r="AA50" s="44">
        <f t="shared" si="15"/>
        <v>167359</v>
      </c>
      <c r="AB50" s="46">
        <f t="shared" ref="AB50:AD50" si="167">IF(T50=0,"",X50/T50)</f>
        <v>0.091275</v>
      </c>
      <c r="AC50" s="46">
        <f t="shared" si="167"/>
        <v>0.1506311321</v>
      </c>
      <c r="AD50" s="46">
        <f t="shared" si="167"/>
        <v>0.100975</v>
      </c>
      <c r="AE50" s="47">
        <f t="shared" si="17"/>
        <v>0.1468061404</v>
      </c>
    </row>
    <row r="51" ht="14.25" customHeight="1">
      <c r="A51" s="102" t="str">
        <f t="shared" si="18"/>
        <v>Exploitation</v>
      </c>
      <c r="B51" s="9" t="str">
        <f t="shared" si="19"/>
        <v>B</v>
      </c>
      <c r="C51" s="9" t="str">
        <f t="shared" si="20"/>
        <v/>
      </c>
      <c r="D51" s="38">
        <v>39.0</v>
      </c>
      <c r="E51" s="39">
        <v>0.5325214938976741</v>
      </c>
      <c r="F51" s="103">
        <v>0.26264872583515153</v>
      </c>
      <c r="G51" s="41">
        <v>0.8795596060299781</v>
      </c>
      <c r="H51" s="42">
        <f t="shared" si="21"/>
        <v>0</v>
      </c>
      <c r="I51" s="43">
        <f t="shared" si="22"/>
        <v>30000</v>
      </c>
      <c r="J51" s="43">
        <f t="shared" si="23"/>
        <v>0</v>
      </c>
      <c r="K51" s="44">
        <f t="shared" si="5"/>
        <v>30000</v>
      </c>
      <c r="L51" s="42">
        <f t="shared" si="6"/>
        <v>0</v>
      </c>
      <c r="M51" s="43">
        <f t="shared" si="7"/>
        <v>4461</v>
      </c>
      <c r="N51" s="43">
        <f t="shared" si="8"/>
        <v>0</v>
      </c>
      <c r="O51" s="44">
        <f t="shared" si="9"/>
        <v>4461</v>
      </c>
      <c r="P51" s="45" t="str">
        <f t="shared" ref="P51:R51" si="168">IF(H51=0,"",L51/H51)</f>
        <v/>
      </c>
      <c r="Q51" s="46">
        <f t="shared" si="168"/>
        <v>0.1487</v>
      </c>
      <c r="R51" s="46" t="str">
        <f t="shared" si="168"/>
        <v/>
      </c>
      <c r="S51" s="47">
        <f t="shared" si="11"/>
        <v>0.1487</v>
      </c>
      <c r="T51" s="42">
        <f t="shared" ref="T51:V51" si="169">SUM(H$13:H51)</f>
        <v>40000</v>
      </c>
      <c r="U51" s="43">
        <f t="shared" si="169"/>
        <v>1090000</v>
      </c>
      <c r="V51" s="43">
        <f t="shared" si="169"/>
        <v>40000</v>
      </c>
      <c r="W51" s="44">
        <f t="shared" si="13"/>
        <v>1170000</v>
      </c>
      <c r="X51" s="42">
        <f t="shared" ref="X51:Z51" si="170">SUM(L$13:L51)</f>
        <v>3651</v>
      </c>
      <c r="Y51" s="43">
        <f t="shared" si="170"/>
        <v>164130</v>
      </c>
      <c r="Z51" s="43">
        <f t="shared" si="170"/>
        <v>4039</v>
      </c>
      <c r="AA51" s="44">
        <f t="shared" si="15"/>
        <v>171820</v>
      </c>
      <c r="AB51" s="46">
        <f t="shared" ref="AB51:AD51" si="171">IF(T51=0,"",X51/T51)</f>
        <v>0.091275</v>
      </c>
      <c r="AC51" s="46">
        <f t="shared" si="171"/>
        <v>0.1505779817</v>
      </c>
      <c r="AD51" s="46">
        <f t="shared" si="171"/>
        <v>0.100975</v>
      </c>
      <c r="AE51" s="47">
        <f t="shared" si="17"/>
        <v>0.1468547009</v>
      </c>
    </row>
    <row r="52" ht="14.25" customHeight="1">
      <c r="A52" s="102" t="str">
        <f t="shared" si="18"/>
        <v>Exploitation</v>
      </c>
      <c r="B52" s="9" t="str">
        <f t="shared" si="19"/>
        <v>B</v>
      </c>
      <c r="C52" s="9" t="str">
        <f t="shared" si="20"/>
        <v/>
      </c>
      <c r="D52" s="38">
        <v>40.0</v>
      </c>
      <c r="E52" s="39">
        <v>0.922552955329654</v>
      </c>
      <c r="F52" s="103">
        <v>0.5670472003227135</v>
      </c>
      <c r="G52" s="41">
        <v>0.2863139715017272</v>
      </c>
      <c r="H52" s="42">
        <f t="shared" si="21"/>
        <v>0</v>
      </c>
      <c r="I52" s="43">
        <f t="shared" si="22"/>
        <v>30000</v>
      </c>
      <c r="J52" s="43">
        <f t="shared" si="23"/>
        <v>0</v>
      </c>
      <c r="K52" s="44">
        <f t="shared" si="5"/>
        <v>30000</v>
      </c>
      <c r="L52" s="42">
        <f t="shared" si="6"/>
        <v>0</v>
      </c>
      <c r="M52" s="43">
        <f t="shared" si="7"/>
        <v>4510</v>
      </c>
      <c r="N52" s="43">
        <f t="shared" si="8"/>
        <v>0</v>
      </c>
      <c r="O52" s="44">
        <f t="shared" si="9"/>
        <v>4510</v>
      </c>
      <c r="P52" s="45" t="str">
        <f t="shared" ref="P52:R52" si="172">IF(H52=0,"",L52/H52)</f>
        <v/>
      </c>
      <c r="Q52" s="46">
        <f t="shared" si="172"/>
        <v>0.1503333333</v>
      </c>
      <c r="R52" s="46" t="str">
        <f t="shared" si="172"/>
        <v/>
      </c>
      <c r="S52" s="47">
        <f t="shared" si="11"/>
        <v>0.1503333333</v>
      </c>
      <c r="T52" s="42">
        <f t="shared" ref="T52:V52" si="173">SUM(H$13:H52)</f>
        <v>40000</v>
      </c>
      <c r="U52" s="43">
        <f t="shared" si="173"/>
        <v>1120000</v>
      </c>
      <c r="V52" s="43">
        <f t="shared" si="173"/>
        <v>40000</v>
      </c>
      <c r="W52" s="44">
        <f t="shared" si="13"/>
        <v>1200000</v>
      </c>
      <c r="X52" s="42">
        <f t="shared" ref="X52:Z52" si="174">SUM(L$13:L52)</f>
        <v>3651</v>
      </c>
      <c r="Y52" s="43">
        <f t="shared" si="174"/>
        <v>168640</v>
      </c>
      <c r="Z52" s="43">
        <f t="shared" si="174"/>
        <v>4039</v>
      </c>
      <c r="AA52" s="44">
        <f t="shared" si="15"/>
        <v>176330</v>
      </c>
      <c r="AB52" s="46">
        <f t="shared" ref="AB52:AD52" si="175">IF(T52=0,"",X52/T52)</f>
        <v>0.091275</v>
      </c>
      <c r="AC52" s="46">
        <f t="shared" si="175"/>
        <v>0.1505714286</v>
      </c>
      <c r="AD52" s="46">
        <f t="shared" si="175"/>
        <v>0.100975</v>
      </c>
      <c r="AE52" s="47">
        <f t="shared" si="17"/>
        <v>0.1469416667</v>
      </c>
    </row>
    <row r="53" ht="14.25" customHeight="1">
      <c r="A53" s="102" t="str">
        <f t="shared" si="18"/>
        <v>Exploitation</v>
      </c>
      <c r="B53" s="9" t="str">
        <f t="shared" si="19"/>
        <v>B</v>
      </c>
      <c r="C53" s="9" t="str">
        <f t="shared" si="20"/>
        <v/>
      </c>
      <c r="D53" s="38">
        <v>41.0</v>
      </c>
      <c r="E53" s="39">
        <v>0.30472102087462405</v>
      </c>
      <c r="F53" s="103">
        <v>0.3239143055263216</v>
      </c>
      <c r="G53" s="41">
        <v>0.9332180369012543</v>
      </c>
      <c r="H53" s="42">
        <f t="shared" si="21"/>
        <v>0</v>
      </c>
      <c r="I53" s="43">
        <f t="shared" si="22"/>
        <v>30000</v>
      </c>
      <c r="J53" s="43">
        <f t="shared" si="23"/>
        <v>0</v>
      </c>
      <c r="K53" s="44">
        <f t="shared" si="5"/>
        <v>30000</v>
      </c>
      <c r="L53" s="42">
        <f t="shared" si="6"/>
        <v>0</v>
      </c>
      <c r="M53" s="43">
        <f t="shared" si="7"/>
        <v>4472</v>
      </c>
      <c r="N53" s="43">
        <f t="shared" si="8"/>
        <v>0</v>
      </c>
      <c r="O53" s="44">
        <f t="shared" si="9"/>
        <v>4472</v>
      </c>
      <c r="P53" s="45" t="str">
        <f t="shared" ref="P53:R53" si="176">IF(H53=0,"",L53/H53)</f>
        <v/>
      </c>
      <c r="Q53" s="46">
        <f t="shared" si="176"/>
        <v>0.1490666667</v>
      </c>
      <c r="R53" s="46" t="str">
        <f t="shared" si="176"/>
        <v/>
      </c>
      <c r="S53" s="47">
        <f t="shared" si="11"/>
        <v>0.1490666667</v>
      </c>
      <c r="T53" s="42">
        <f t="shared" ref="T53:V53" si="177">SUM(H$13:H53)</f>
        <v>40000</v>
      </c>
      <c r="U53" s="43">
        <f t="shared" si="177"/>
        <v>1150000</v>
      </c>
      <c r="V53" s="43">
        <f t="shared" si="177"/>
        <v>40000</v>
      </c>
      <c r="W53" s="44">
        <f t="shared" si="13"/>
        <v>1230000</v>
      </c>
      <c r="X53" s="42">
        <f t="shared" ref="X53:Z53" si="178">SUM(L$13:L53)</f>
        <v>3651</v>
      </c>
      <c r="Y53" s="43">
        <f t="shared" si="178"/>
        <v>173112</v>
      </c>
      <c r="Z53" s="43">
        <f t="shared" si="178"/>
        <v>4039</v>
      </c>
      <c r="AA53" s="44">
        <f t="shared" si="15"/>
        <v>180802</v>
      </c>
      <c r="AB53" s="46">
        <f t="shared" ref="AB53:AD53" si="179">IF(T53=0,"",X53/T53)</f>
        <v>0.091275</v>
      </c>
      <c r="AC53" s="46">
        <f t="shared" si="179"/>
        <v>0.1505321739</v>
      </c>
      <c r="AD53" s="46">
        <f t="shared" si="179"/>
        <v>0.100975</v>
      </c>
      <c r="AE53" s="47">
        <f t="shared" si="17"/>
        <v>0.1469934959</v>
      </c>
    </row>
    <row r="54" ht="14.25" customHeight="1">
      <c r="A54" s="102" t="str">
        <f t="shared" si="18"/>
        <v>Exploitation</v>
      </c>
      <c r="B54" s="9" t="str">
        <f t="shared" si="19"/>
        <v>B</v>
      </c>
      <c r="C54" s="9" t="str">
        <f t="shared" si="20"/>
        <v/>
      </c>
      <c r="D54" s="38">
        <v>42.0</v>
      </c>
      <c r="E54" s="39">
        <v>0.823455479878511</v>
      </c>
      <c r="F54" s="103">
        <v>0.28873626061197466</v>
      </c>
      <c r="G54" s="41">
        <v>0.5928709333274932</v>
      </c>
      <c r="H54" s="42">
        <f t="shared" si="21"/>
        <v>0</v>
      </c>
      <c r="I54" s="43">
        <f t="shared" si="22"/>
        <v>30000</v>
      </c>
      <c r="J54" s="43">
        <f t="shared" si="23"/>
        <v>0</v>
      </c>
      <c r="K54" s="44">
        <f t="shared" si="5"/>
        <v>30000</v>
      </c>
      <c r="L54" s="42">
        <f t="shared" si="6"/>
        <v>0</v>
      </c>
      <c r="M54" s="43">
        <f t="shared" si="7"/>
        <v>4465</v>
      </c>
      <c r="N54" s="43">
        <f t="shared" si="8"/>
        <v>0</v>
      </c>
      <c r="O54" s="44">
        <f t="shared" si="9"/>
        <v>4465</v>
      </c>
      <c r="P54" s="45" t="str">
        <f t="shared" ref="P54:R54" si="180">IF(H54=0,"",L54/H54)</f>
        <v/>
      </c>
      <c r="Q54" s="46">
        <f t="shared" si="180"/>
        <v>0.1488333333</v>
      </c>
      <c r="R54" s="46" t="str">
        <f t="shared" si="180"/>
        <v/>
      </c>
      <c r="S54" s="47">
        <f t="shared" si="11"/>
        <v>0.1488333333</v>
      </c>
      <c r="T54" s="42">
        <f t="shared" ref="T54:V54" si="181">SUM(H$13:H54)</f>
        <v>40000</v>
      </c>
      <c r="U54" s="43">
        <f t="shared" si="181"/>
        <v>1180000</v>
      </c>
      <c r="V54" s="43">
        <f t="shared" si="181"/>
        <v>40000</v>
      </c>
      <c r="W54" s="44">
        <f t="shared" si="13"/>
        <v>1260000</v>
      </c>
      <c r="X54" s="42">
        <f t="shared" ref="X54:Z54" si="182">SUM(L$13:L54)</f>
        <v>3651</v>
      </c>
      <c r="Y54" s="43">
        <f t="shared" si="182"/>
        <v>177577</v>
      </c>
      <c r="Z54" s="43">
        <f t="shared" si="182"/>
        <v>4039</v>
      </c>
      <c r="AA54" s="44">
        <f t="shared" si="15"/>
        <v>185267</v>
      </c>
      <c r="AB54" s="46">
        <f t="shared" ref="AB54:AD54" si="183">IF(T54=0,"",X54/T54)</f>
        <v>0.091275</v>
      </c>
      <c r="AC54" s="46">
        <f t="shared" si="183"/>
        <v>0.1504889831</v>
      </c>
      <c r="AD54" s="46">
        <f t="shared" si="183"/>
        <v>0.100975</v>
      </c>
      <c r="AE54" s="47">
        <f t="shared" si="17"/>
        <v>0.1470373016</v>
      </c>
    </row>
    <row r="55" ht="14.25" customHeight="1">
      <c r="A55" s="102" t="str">
        <f t="shared" si="18"/>
        <v>Exploitation</v>
      </c>
      <c r="B55" s="9" t="str">
        <f t="shared" si="19"/>
        <v>B</v>
      </c>
      <c r="C55" s="9" t="str">
        <f t="shared" si="20"/>
        <v/>
      </c>
      <c r="D55" s="38">
        <v>43.0</v>
      </c>
      <c r="E55" s="39">
        <v>0.6967570846376371</v>
      </c>
      <c r="F55" s="103">
        <v>0.33186280995242534</v>
      </c>
      <c r="G55" s="41">
        <v>0.03014615754661054</v>
      </c>
      <c r="H55" s="42">
        <f t="shared" si="21"/>
        <v>0</v>
      </c>
      <c r="I55" s="43">
        <f t="shared" si="22"/>
        <v>30000</v>
      </c>
      <c r="J55" s="43">
        <f t="shared" si="23"/>
        <v>0</v>
      </c>
      <c r="K55" s="44">
        <f t="shared" si="5"/>
        <v>30000</v>
      </c>
      <c r="L55" s="42">
        <f t="shared" si="6"/>
        <v>0</v>
      </c>
      <c r="M55" s="43">
        <f t="shared" si="7"/>
        <v>4473</v>
      </c>
      <c r="N55" s="43">
        <f t="shared" si="8"/>
        <v>0</v>
      </c>
      <c r="O55" s="44">
        <f t="shared" si="9"/>
        <v>4473</v>
      </c>
      <c r="P55" s="45" t="str">
        <f t="shared" ref="P55:R55" si="184">IF(H55=0,"",L55/H55)</f>
        <v/>
      </c>
      <c r="Q55" s="46">
        <f t="shared" si="184"/>
        <v>0.1491</v>
      </c>
      <c r="R55" s="46" t="str">
        <f t="shared" si="184"/>
        <v/>
      </c>
      <c r="S55" s="47">
        <f t="shared" si="11"/>
        <v>0.1491</v>
      </c>
      <c r="T55" s="42">
        <f t="shared" ref="T55:V55" si="185">SUM(H$13:H55)</f>
        <v>40000</v>
      </c>
      <c r="U55" s="43">
        <f t="shared" si="185"/>
        <v>1210000</v>
      </c>
      <c r="V55" s="43">
        <f t="shared" si="185"/>
        <v>40000</v>
      </c>
      <c r="W55" s="44">
        <f t="shared" si="13"/>
        <v>1290000</v>
      </c>
      <c r="X55" s="42">
        <f t="shared" ref="X55:Z55" si="186">SUM(L$13:L55)</f>
        <v>3651</v>
      </c>
      <c r="Y55" s="43">
        <f t="shared" si="186"/>
        <v>182050</v>
      </c>
      <c r="Z55" s="43">
        <f t="shared" si="186"/>
        <v>4039</v>
      </c>
      <c r="AA55" s="44">
        <f t="shared" si="15"/>
        <v>189740</v>
      </c>
      <c r="AB55" s="46">
        <f t="shared" ref="AB55:AD55" si="187">IF(T55=0,"",X55/T55)</f>
        <v>0.091275</v>
      </c>
      <c r="AC55" s="46">
        <f t="shared" si="187"/>
        <v>0.1504545455</v>
      </c>
      <c r="AD55" s="46">
        <f t="shared" si="187"/>
        <v>0.100975</v>
      </c>
      <c r="AE55" s="47">
        <f t="shared" si="17"/>
        <v>0.1470852713</v>
      </c>
    </row>
    <row r="56" ht="14.25" customHeight="1">
      <c r="A56" s="102" t="str">
        <f t="shared" si="18"/>
        <v>Exploitation</v>
      </c>
      <c r="B56" s="9" t="str">
        <f t="shared" si="19"/>
        <v>B</v>
      </c>
      <c r="C56" s="9" t="str">
        <f t="shared" si="20"/>
        <v/>
      </c>
      <c r="D56" s="38">
        <v>44.0</v>
      </c>
      <c r="E56" s="39">
        <v>0.5511886175769107</v>
      </c>
      <c r="F56" s="103">
        <v>0.32279980663695784</v>
      </c>
      <c r="G56" s="41">
        <v>0.3024520045410437</v>
      </c>
      <c r="H56" s="42">
        <f t="shared" si="21"/>
        <v>0</v>
      </c>
      <c r="I56" s="43">
        <f t="shared" si="22"/>
        <v>30000</v>
      </c>
      <c r="J56" s="43">
        <f t="shared" si="23"/>
        <v>0</v>
      </c>
      <c r="K56" s="44">
        <f t="shared" si="5"/>
        <v>30000</v>
      </c>
      <c r="L56" s="42">
        <f t="shared" si="6"/>
        <v>0</v>
      </c>
      <c r="M56" s="43">
        <f t="shared" si="7"/>
        <v>4471</v>
      </c>
      <c r="N56" s="43">
        <f t="shared" si="8"/>
        <v>0</v>
      </c>
      <c r="O56" s="44">
        <f t="shared" si="9"/>
        <v>4471</v>
      </c>
      <c r="P56" s="45" t="str">
        <f t="shared" ref="P56:R56" si="188">IF(H56=0,"",L56/H56)</f>
        <v/>
      </c>
      <c r="Q56" s="46">
        <f t="shared" si="188"/>
        <v>0.1490333333</v>
      </c>
      <c r="R56" s="46" t="str">
        <f t="shared" si="188"/>
        <v/>
      </c>
      <c r="S56" s="47">
        <f t="shared" si="11"/>
        <v>0.1490333333</v>
      </c>
      <c r="T56" s="42">
        <f t="shared" ref="T56:V56" si="189">SUM(H$13:H56)</f>
        <v>40000</v>
      </c>
      <c r="U56" s="43">
        <f t="shared" si="189"/>
        <v>1240000</v>
      </c>
      <c r="V56" s="43">
        <f t="shared" si="189"/>
        <v>40000</v>
      </c>
      <c r="W56" s="44">
        <f t="shared" si="13"/>
        <v>1320000</v>
      </c>
      <c r="X56" s="42">
        <f t="shared" ref="X56:Z56" si="190">SUM(L$13:L56)</f>
        <v>3651</v>
      </c>
      <c r="Y56" s="43">
        <f t="shared" si="190"/>
        <v>186521</v>
      </c>
      <c r="Z56" s="43">
        <f t="shared" si="190"/>
        <v>4039</v>
      </c>
      <c r="AA56" s="44">
        <f t="shared" si="15"/>
        <v>194211</v>
      </c>
      <c r="AB56" s="46">
        <f t="shared" ref="AB56:AD56" si="191">IF(T56=0,"",X56/T56)</f>
        <v>0.091275</v>
      </c>
      <c r="AC56" s="46">
        <f t="shared" si="191"/>
        <v>0.1504201613</v>
      </c>
      <c r="AD56" s="46">
        <f t="shared" si="191"/>
        <v>0.100975</v>
      </c>
      <c r="AE56" s="47">
        <f t="shared" si="17"/>
        <v>0.1471295455</v>
      </c>
    </row>
    <row r="57" ht="14.25" customHeight="1">
      <c r="A57" s="102" t="str">
        <f t="shared" si="18"/>
        <v>Exploitation</v>
      </c>
      <c r="B57" s="9" t="str">
        <f t="shared" si="19"/>
        <v>B</v>
      </c>
      <c r="C57" s="9" t="str">
        <f t="shared" si="20"/>
        <v/>
      </c>
      <c r="D57" s="38">
        <v>45.0</v>
      </c>
      <c r="E57" s="39">
        <v>0.9712656962143307</v>
      </c>
      <c r="F57" s="103">
        <v>0.2780992230462792</v>
      </c>
      <c r="G57" s="41">
        <v>0.08114693845255216</v>
      </c>
      <c r="H57" s="42">
        <f t="shared" si="21"/>
        <v>0</v>
      </c>
      <c r="I57" s="43">
        <f t="shared" si="22"/>
        <v>30000</v>
      </c>
      <c r="J57" s="43">
        <f t="shared" si="23"/>
        <v>0</v>
      </c>
      <c r="K57" s="44">
        <f t="shared" si="5"/>
        <v>30000</v>
      </c>
      <c r="L57" s="42">
        <f t="shared" si="6"/>
        <v>0</v>
      </c>
      <c r="M57" s="43">
        <f t="shared" si="7"/>
        <v>4464</v>
      </c>
      <c r="N57" s="43">
        <f t="shared" si="8"/>
        <v>0</v>
      </c>
      <c r="O57" s="44">
        <f t="shared" si="9"/>
        <v>4464</v>
      </c>
      <c r="P57" s="45" t="str">
        <f t="shared" ref="P57:R57" si="192">IF(H57=0,"",L57/H57)</f>
        <v/>
      </c>
      <c r="Q57" s="46">
        <f t="shared" si="192"/>
        <v>0.1488</v>
      </c>
      <c r="R57" s="46" t="str">
        <f t="shared" si="192"/>
        <v/>
      </c>
      <c r="S57" s="47">
        <f t="shared" si="11"/>
        <v>0.1488</v>
      </c>
      <c r="T57" s="42">
        <f t="shared" ref="T57:V57" si="193">SUM(H$13:H57)</f>
        <v>40000</v>
      </c>
      <c r="U57" s="43">
        <f t="shared" si="193"/>
        <v>1270000</v>
      </c>
      <c r="V57" s="43">
        <f t="shared" si="193"/>
        <v>40000</v>
      </c>
      <c r="W57" s="44">
        <f t="shared" si="13"/>
        <v>1350000</v>
      </c>
      <c r="X57" s="42">
        <f t="shared" ref="X57:Z57" si="194">SUM(L$13:L57)</f>
        <v>3651</v>
      </c>
      <c r="Y57" s="43">
        <f t="shared" si="194"/>
        <v>190985</v>
      </c>
      <c r="Z57" s="43">
        <f t="shared" si="194"/>
        <v>4039</v>
      </c>
      <c r="AA57" s="44">
        <f t="shared" si="15"/>
        <v>198675</v>
      </c>
      <c r="AB57" s="46">
        <f t="shared" ref="AB57:AD57" si="195">IF(T57=0,"",X57/T57)</f>
        <v>0.091275</v>
      </c>
      <c r="AC57" s="46">
        <f t="shared" si="195"/>
        <v>0.1503818898</v>
      </c>
      <c r="AD57" s="46">
        <f t="shared" si="195"/>
        <v>0.100975</v>
      </c>
      <c r="AE57" s="47">
        <f t="shared" si="17"/>
        <v>0.1471666667</v>
      </c>
    </row>
    <row r="58" ht="14.25" customHeight="1">
      <c r="A58" s="102" t="str">
        <f t="shared" si="18"/>
        <v>Exploitation</v>
      </c>
      <c r="B58" s="9" t="str">
        <f t="shared" si="19"/>
        <v>B</v>
      </c>
      <c r="C58" s="9" t="str">
        <f t="shared" si="20"/>
        <v/>
      </c>
      <c r="D58" s="38">
        <v>46.0</v>
      </c>
      <c r="E58" s="39">
        <v>0.4368309160286993</v>
      </c>
      <c r="F58" s="103">
        <v>0.6515125581941834</v>
      </c>
      <c r="G58" s="41">
        <v>0.43435853801382374</v>
      </c>
      <c r="H58" s="42">
        <f t="shared" si="21"/>
        <v>0</v>
      </c>
      <c r="I58" s="43">
        <f t="shared" si="22"/>
        <v>30000</v>
      </c>
      <c r="J58" s="43">
        <f t="shared" si="23"/>
        <v>0</v>
      </c>
      <c r="K58" s="44">
        <f t="shared" si="5"/>
        <v>30000</v>
      </c>
      <c r="L58" s="42">
        <f t="shared" si="6"/>
        <v>0</v>
      </c>
      <c r="M58" s="43">
        <f t="shared" si="7"/>
        <v>4524</v>
      </c>
      <c r="N58" s="43">
        <f t="shared" si="8"/>
        <v>0</v>
      </c>
      <c r="O58" s="44">
        <f t="shared" si="9"/>
        <v>4524</v>
      </c>
      <c r="P58" s="45" t="str">
        <f t="shared" ref="P58:R58" si="196">IF(H58=0,"",L58/H58)</f>
        <v/>
      </c>
      <c r="Q58" s="46">
        <f t="shared" si="196"/>
        <v>0.1508</v>
      </c>
      <c r="R58" s="46" t="str">
        <f t="shared" si="196"/>
        <v/>
      </c>
      <c r="S58" s="47">
        <f t="shared" si="11"/>
        <v>0.1508</v>
      </c>
      <c r="T58" s="42">
        <f t="shared" ref="T58:V58" si="197">SUM(H$13:H58)</f>
        <v>40000</v>
      </c>
      <c r="U58" s="43">
        <f t="shared" si="197"/>
        <v>1300000</v>
      </c>
      <c r="V58" s="43">
        <f t="shared" si="197"/>
        <v>40000</v>
      </c>
      <c r="W58" s="44">
        <f t="shared" si="13"/>
        <v>1380000</v>
      </c>
      <c r="X58" s="42">
        <f t="shared" ref="X58:Z58" si="198">SUM(L$13:L58)</f>
        <v>3651</v>
      </c>
      <c r="Y58" s="43">
        <f t="shared" si="198"/>
        <v>195509</v>
      </c>
      <c r="Z58" s="43">
        <f t="shared" si="198"/>
        <v>4039</v>
      </c>
      <c r="AA58" s="44">
        <f t="shared" si="15"/>
        <v>203199</v>
      </c>
      <c r="AB58" s="46">
        <f t="shared" ref="AB58:AD58" si="199">IF(T58=0,"",X58/T58)</f>
        <v>0.091275</v>
      </c>
      <c r="AC58" s="46">
        <f t="shared" si="199"/>
        <v>0.1503915385</v>
      </c>
      <c r="AD58" s="46">
        <f t="shared" si="199"/>
        <v>0.100975</v>
      </c>
      <c r="AE58" s="47">
        <f t="shared" si="17"/>
        <v>0.1472456522</v>
      </c>
    </row>
    <row r="59" ht="14.25" customHeight="1">
      <c r="A59" s="102" t="str">
        <f t="shared" si="18"/>
        <v>Exploitation</v>
      </c>
      <c r="B59" s="9" t="str">
        <f t="shared" si="19"/>
        <v>B</v>
      </c>
      <c r="C59" s="9" t="str">
        <f t="shared" si="20"/>
        <v/>
      </c>
      <c r="D59" s="38">
        <v>47.0</v>
      </c>
      <c r="E59" s="39">
        <v>0.13072269162680195</v>
      </c>
      <c r="F59" s="103">
        <v>0.920903575038848</v>
      </c>
      <c r="G59" s="41">
        <v>0.9380389320414326</v>
      </c>
      <c r="H59" s="42">
        <f t="shared" si="21"/>
        <v>0</v>
      </c>
      <c r="I59" s="43">
        <f t="shared" si="22"/>
        <v>30000</v>
      </c>
      <c r="J59" s="43">
        <f t="shared" si="23"/>
        <v>0</v>
      </c>
      <c r="K59" s="44">
        <f t="shared" si="5"/>
        <v>30000</v>
      </c>
      <c r="L59" s="42">
        <f t="shared" si="6"/>
        <v>0</v>
      </c>
      <c r="M59" s="43">
        <f t="shared" si="7"/>
        <v>4587</v>
      </c>
      <c r="N59" s="43">
        <f t="shared" si="8"/>
        <v>0</v>
      </c>
      <c r="O59" s="44">
        <f t="shared" si="9"/>
        <v>4587</v>
      </c>
      <c r="P59" s="45" t="str">
        <f t="shared" ref="P59:R59" si="200">IF(H59=0,"",L59/H59)</f>
        <v/>
      </c>
      <c r="Q59" s="46">
        <f t="shared" si="200"/>
        <v>0.1529</v>
      </c>
      <c r="R59" s="46" t="str">
        <f t="shared" si="200"/>
        <v/>
      </c>
      <c r="S59" s="47">
        <f t="shared" si="11"/>
        <v>0.1529</v>
      </c>
      <c r="T59" s="42">
        <f t="shared" ref="T59:V59" si="201">SUM(H$13:H59)</f>
        <v>40000</v>
      </c>
      <c r="U59" s="43">
        <f t="shared" si="201"/>
        <v>1330000</v>
      </c>
      <c r="V59" s="43">
        <f t="shared" si="201"/>
        <v>40000</v>
      </c>
      <c r="W59" s="44">
        <f t="shared" si="13"/>
        <v>1410000</v>
      </c>
      <c r="X59" s="42">
        <f t="shared" ref="X59:Z59" si="202">SUM(L$13:L59)</f>
        <v>3651</v>
      </c>
      <c r="Y59" s="43">
        <f t="shared" si="202"/>
        <v>200096</v>
      </c>
      <c r="Z59" s="43">
        <f t="shared" si="202"/>
        <v>4039</v>
      </c>
      <c r="AA59" s="44">
        <f t="shared" si="15"/>
        <v>207786</v>
      </c>
      <c r="AB59" s="46">
        <f t="shared" ref="AB59:AD59" si="203">IF(T59=0,"",X59/T59)</f>
        <v>0.091275</v>
      </c>
      <c r="AC59" s="46">
        <f t="shared" si="203"/>
        <v>0.1504481203</v>
      </c>
      <c r="AD59" s="46">
        <f t="shared" si="203"/>
        <v>0.100975</v>
      </c>
      <c r="AE59" s="47">
        <f t="shared" si="17"/>
        <v>0.1473659574</v>
      </c>
    </row>
    <row r="60" ht="14.25" customHeight="1">
      <c r="A60" s="102" t="str">
        <f t="shared" si="18"/>
        <v>Exploitation</v>
      </c>
      <c r="B60" s="9" t="str">
        <f t="shared" si="19"/>
        <v>B</v>
      </c>
      <c r="C60" s="9" t="str">
        <f t="shared" si="20"/>
        <v/>
      </c>
      <c r="D60" s="38">
        <v>48.0</v>
      </c>
      <c r="E60" s="39">
        <v>0.8147005836164679</v>
      </c>
      <c r="F60" s="103">
        <v>0.2401870960904341</v>
      </c>
      <c r="G60" s="41">
        <v>0.7565594216936706</v>
      </c>
      <c r="H60" s="42">
        <f t="shared" si="21"/>
        <v>0</v>
      </c>
      <c r="I60" s="43">
        <f t="shared" si="22"/>
        <v>30000</v>
      </c>
      <c r="J60" s="43">
        <f t="shared" si="23"/>
        <v>0</v>
      </c>
      <c r="K60" s="44">
        <f t="shared" si="5"/>
        <v>30000</v>
      </c>
      <c r="L60" s="42">
        <f t="shared" si="6"/>
        <v>0</v>
      </c>
      <c r="M60" s="43">
        <f t="shared" si="7"/>
        <v>4456</v>
      </c>
      <c r="N60" s="43">
        <f t="shared" si="8"/>
        <v>0</v>
      </c>
      <c r="O60" s="44">
        <f t="shared" si="9"/>
        <v>4456</v>
      </c>
      <c r="P60" s="45" t="str">
        <f t="shared" ref="P60:R60" si="204">IF(H60=0,"",L60/H60)</f>
        <v/>
      </c>
      <c r="Q60" s="46">
        <f t="shared" si="204"/>
        <v>0.1485333333</v>
      </c>
      <c r="R60" s="46" t="str">
        <f t="shared" si="204"/>
        <v/>
      </c>
      <c r="S60" s="47">
        <f t="shared" si="11"/>
        <v>0.1485333333</v>
      </c>
      <c r="T60" s="42">
        <f t="shared" ref="T60:V60" si="205">SUM(H$13:H60)</f>
        <v>40000</v>
      </c>
      <c r="U60" s="43">
        <f t="shared" si="205"/>
        <v>1360000</v>
      </c>
      <c r="V60" s="43">
        <f t="shared" si="205"/>
        <v>40000</v>
      </c>
      <c r="W60" s="44">
        <f t="shared" si="13"/>
        <v>1440000</v>
      </c>
      <c r="X60" s="42">
        <f t="shared" ref="X60:Z60" si="206">SUM(L$13:L60)</f>
        <v>3651</v>
      </c>
      <c r="Y60" s="43">
        <f t="shared" si="206"/>
        <v>204552</v>
      </c>
      <c r="Z60" s="43">
        <f t="shared" si="206"/>
        <v>4039</v>
      </c>
      <c r="AA60" s="44">
        <f t="shared" si="15"/>
        <v>212242</v>
      </c>
      <c r="AB60" s="46">
        <f t="shared" ref="AB60:AD60" si="207">IF(T60=0,"",X60/T60)</f>
        <v>0.091275</v>
      </c>
      <c r="AC60" s="46">
        <f t="shared" si="207"/>
        <v>0.1504058824</v>
      </c>
      <c r="AD60" s="46">
        <f t="shared" si="207"/>
        <v>0.100975</v>
      </c>
      <c r="AE60" s="47">
        <f t="shared" si="17"/>
        <v>0.1473902778</v>
      </c>
    </row>
    <row r="61" ht="14.25" customHeight="1">
      <c r="A61" s="102" t="str">
        <f t="shared" si="18"/>
        <v>Exploitation</v>
      </c>
      <c r="B61" s="9" t="str">
        <f t="shared" si="19"/>
        <v>B</v>
      </c>
      <c r="C61" s="9" t="str">
        <f t="shared" si="20"/>
        <v/>
      </c>
      <c r="D61" s="38">
        <v>49.0</v>
      </c>
      <c r="E61" s="39">
        <v>0.7902675672403576</v>
      </c>
      <c r="F61" s="103">
        <v>0.8254813801714334</v>
      </c>
      <c r="G61" s="41">
        <v>0.057515534179600314</v>
      </c>
      <c r="H61" s="42">
        <f t="shared" si="21"/>
        <v>0</v>
      </c>
      <c r="I61" s="43">
        <f t="shared" si="22"/>
        <v>30000</v>
      </c>
      <c r="J61" s="43">
        <f t="shared" si="23"/>
        <v>0</v>
      </c>
      <c r="K61" s="44">
        <f t="shared" si="5"/>
        <v>30000</v>
      </c>
      <c r="L61" s="42">
        <f t="shared" si="6"/>
        <v>0</v>
      </c>
      <c r="M61" s="43">
        <f t="shared" si="7"/>
        <v>4558</v>
      </c>
      <c r="N61" s="43">
        <f t="shared" si="8"/>
        <v>0</v>
      </c>
      <c r="O61" s="44">
        <f t="shared" si="9"/>
        <v>4558</v>
      </c>
      <c r="P61" s="45" t="str">
        <f t="shared" ref="P61:R61" si="208">IF(H61=0,"",L61/H61)</f>
        <v/>
      </c>
      <c r="Q61" s="46">
        <f t="shared" si="208"/>
        <v>0.1519333333</v>
      </c>
      <c r="R61" s="46" t="str">
        <f t="shared" si="208"/>
        <v/>
      </c>
      <c r="S61" s="47">
        <f t="shared" si="11"/>
        <v>0.1519333333</v>
      </c>
      <c r="T61" s="42">
        <f t="shared" ref="T61:V61" si="209">SUM(H$13:H61)</f>
        <v>40000</v>
      </c>
      <c r="U61" s="43">
        <f t="shared" si="209"/>
        <v>1390000</v>
      </c>
      <c r="V61" s="43">
        <f t="shared" si="209"/>
        <v>40000</v>
      </c>
      <c r="W61" s="44">
        <f t="shared" si="13"/>
        <v>1470000</v>
      </c>
      <c r="X61" s="42">
        <f t="shared" ref="X61:Z61" si="210">SUM(L$13:L61)</f>
        <v>3651</v>
      </c>
      <c r="Y61" s="43">
        <f t="shared" si="210"/>
        <v>209110</v>
      </c>
      <c r="Z61" s="43">
        <f t="shared" si="210"/>
        <v>4039</v>
      </c>
      <c r="AA61" s="44">
        <f t="shared" si="15"/>
        <v>216800</v>
      </c>
      <c r="AB61" s="46">
        <f t="shared" ref="AB61:AD61" si="211">IF(T61=0,"",X61/T61)</f>
        <v>0.091275</v>
      </c>
      <c r="AC61" s="46">
        <f t="shared" si="211"/>
        <v>0.1504388489</v>
      </c>
      <c r="AD61" s="46">
        <f t="shared" si="211"/>
        <v>0.100975</v>
      </c>
      <c r="AE61" s="47">
        <f t="shared" si="17"/>
        <v>0.1474829932</v>
      </c>
    </row>
    <row r="62" ht="14.25" customHeight="1">
      <c r="A62" s="102" t="str">
        <f t="shared" si="18"/>
        <v>Exploitation</v>
      </c>
      <c r="B62" s="9" t="str">
        <f t="shared" si="19"/>
        <v>B</v>
      </c>
      <c r="C62" s="9" t="str">
        <f t="shared" si="20"/>
        <v/>
      </c>
      <c r="D62" s="38">
        <v>50.0</v>
      </c>
      <c r="E62" s="39">
        <v>0.42758733201812404</v>
      </c>
      <c r="F62" s="103">
        <v>0.9534966232350622</v>
      </c>
      <c r="G62" s="41">
        <v>0.944659084546319</v>
      </c>
      <c r="H62" s="42">
        <f t="shared" si="21"/>
        <v>0</v>
      </c>
      <c r="I62" s="43">
        <f t="shared" si="22"/>
        <v>30000</v>
      </c>
      <c r="J62" s="43">
        <f t="shared" si="23"/>
        <v>0</v>
      </c>
      <c r="K62" s="44">
        <f t="shared" si="5"/>
        <v>30000</v>
      </c>
      <c r="L62" s="42">
        <f t="shared" si="6"/>
        <v>0</v>
      </c>
      <c r="M62" s="43">
        <f t="shared" si="7"/>
        <v>4604</v>
      </c>
      <c r="N62" s="43">
        <f t="shared" si="8"/>
        <v>0</v>
      </c>
      <c r="O62" s="44">
        <f t="shared" si="9"/>
        <v>4604</v>
      </c>
      <c r="P62" s="45" t="str">
        <f t="shared" ref="P62:R62" si="212">IF(H62=0,"",L62/H62)</f>
        <v/>
      </c>
      <c r="Q62" s="46">
        <f t="shared" si="212"/>
        <v>0.1534666667</v>
      </c>
      <c r="R62" s="46" t="str">
        <f t="shared" si="212"/>
        <v/>
      </c>
      <c r="S62" s="47">
        <f t="shared" si="11"/>
        <v>0.1534666667</v>
      </c>
      <c r="T62" s="42">
        <f t="shared" ref="T62:V62" si="213">SUM(H$13:H62)</f>
        <v>40000</v>
      </c>
      <c r="U62" s="43">
        <f t="shared" si="213"/>
        <v>1420000</v>
      </c>
      <c r="V62" s="43">
        <f t="shared" si="213"/>
        <v>40000</v>
      </c>
      <c r="W62" s="44">
        <f t="shared" si="13"/>
        <v>1500000</v>
      </c>
      <c r="X62" s="42">
        <f t="shared" ref="X62:Z62" si="214">SUM(L$13:L62)</f>
        <v>3651</v>
      </c>
      <c r="Y62" s="43">
        <f t="shared" si="214"/>
        <v>213714</v>
      </c>
      <c r="Z62" s="43">
        <f t="shared" si="214"/>
        <v>4039</v>
      </c>
      <c r="AA62" s="44">
        <f t="shared" si="15"/>
        <v>221404</v>
      </c>
      <c r="AB62" s="46">
        <f t="shared" ref="AB62:AD62" si="215">IF(T62=0,"",X62/T62)</f>
        <v>0.091275</v>
      </c>
      <c r="AC62" s="46">
        <f t="shared" si="215"/>
        <v>0.1505028169</v>
      </c>
      <c r="AD62" s="46">
        <f t="shared" si="215"/>
        <v>0.100975</v>
      </c>
      <c r="AE62" s="47">
        <f t="shared" si="17"/>
        <v>0.1476026667</v>
      </c>
    </row>
    <row r="63" ht="14.25" customHeight="1">
      <c r="A63" s="102" t="str">
        <f t="shared" si="18"/>
        <v>Exploitation</v>
      </c>
      <c r="B63" s="9" t="str">
        <f t="shared" si="19"/>
        <v>B</v>
      </c>
      <c r="C63" s="9" t="str">
        <f t="shared" si="20"/>
        <v/>
      </c>
      <c r="D63" s="38">
        <v>51.0</v>
      </c>
      <c r="E63" s="39">
        <v>0.6594346530802818</v>
      </c>
      <c r="F63" s="103">
        <v>0.5768738906716419</v>
      </c>
      <c r="G63" s="41">
        <v>0.9808843217416283</v>
      </c>
      <c r="H63" s="42">
        <f t="shared" si="21"/>
        <v>0</v>
      </c>
      <c r="I63" s="43">
        <f t="shared" si="22"/>
        <v>30000</v>
      </c>
      <c r="J63" s="43">
        <f t="shared" si="23"/>
        <v>0</v>
      </c>
      <c r="K63" s="44">
        <f t="shared" si="5"/>
        <v>30000</v>
      </c>
      <c r="L63" s="42">
        <f t="shared" si="6"/>
        <v>0</v>
      </c>
      <c r="M63" s="43">
        <f t="shared" si="7"/>
        <v>4512</v>
      </c>
      <c r="N63" s="43">
        <f t="shared" si="8"/>
        <v>0</v>
      </c>
      <c r="O63" s="44">
        <f t="shared" si="9"/>
        <v>4512</v>
      </c>
      <c r="P63" s="45" t="str">
        <f t="shared" ref="P63:R63" si="216">IF(H63=0,"",L63/H63)</f>
        <v/>
      </c>
      <c r="Q63" s="46">
        <f t="shared" si="216"/>
        <v>0.1504</v>
      </c>
      <c r="R63" s="46" t="str">
        <f t="shared" si="216"/>
        <v/>
      </c>
      <c r="S63" s="47">
        <f t="shared" si="11"/>
        <v>0.1504</v>
      </c>
      <c r="T63" s="42">
        <f t="shared" ref="T63:V63" si="217">SUM(H$13:H63)</f>
        <v>40000</v>
      </c>
      <c r="U63" s="43">
        <f t="shared" si="217"/>
        <v>1450000</v>
      </c>
      <c r="V63" s="43">
        <f t="shared" si="217"/>
        <v>40000</v>
      </c>
      <c r="W63" s="44">
        <f t="shared" si="13"/>
        <v>1530000</v>
      </c>
      <c r="X63" s="42">
        <f t="shared" ref="X63:Z63" si="218">SUM(L$13:L63)</f>
        <v>3651</v>
      </c>
      <c r="Y63" s="43">
        <f t="shared" si="218"/>
        <v>218226</v>
      </c>
      <c r="Z63" s="43">
        <f t="shared" si="218"/>
        <v>4039</v>
      </c>
      <c r="AA63" s="44">
        <f t="shared" si="15"/>
        <v>225916</v>
      </c>
      <c r="AB63" s="46">
        <f t="shared" ref="AB63:AD63" si="219">IF(T63=0,"",X63/T63)</f>
        <v>0.091275</v>
      </c>
      <c r="AC63" s="46">
        <f t="shared" si="219"/>
        <v>0.1505006897</v>
      </c>
      <c r="AD63" s="46">
        <f t="shared" si="219"/>
        <v>0.100975</v>
      </c>
      <c r="AE63" s="47">
        <f t="shared" si="17"/>
        <v>0.1476575163</v>
      </c>
    </row>
    <row r="64" ht="14.25" customHeight="1">
      <c r="A64" s="102" t="str">
        <f t="shared" si="18"/>
        <v>Exploitation</v>
      </c>
      <c r="B64" s="9" t="str">
        <f t="shared" si="19"/>
        <v>B</v>
      </c>
      <c r="C64" s="9" t="str">
        <f t="shared" si="20"/>
        <v/>
      </c>
      <c r="D64" s="38">
        <v>52.0</v>
      </c>
      <c r="E64" s="39">
        <v>0.42883399079216966</v>
      </c>
      <c r="F64" s="103">
        <v>0.3671863077522485</v>
      </c>
      <c r="G64" s="41">
        <v>0.44067449123700475</v>
      </c>
      <c r="H64" s="42">
        <f t="shared" si="21"/>
        <v>0</v>
      </c>
      <c r="I64" s="43">
        <f t="shared" si="22"/>
        <v>30000</v>
      </c>
      <c r="J64" s="43">
        <f t="shared" si="23"/>
        <v>0</v>
      </c>
      <c r="K64" s="44">
        <f t="shared" si="5"/>
        <v>30000</v>
      </c>
      <c r="L64" s="42">
        <f t="shared" si="6"/>
        <v>0</v>
      </c>
      <c r="M64" s="43">
        <f t="shared" si="7"/>
        <v>4479</v>
      </c>
      <c r="N64" s="43">
        <f t="shared" si="8"/>
        <v>0</v>
      </c>
      <c r="O64" s="44">
        <f t="shared" si="9"/>
        <v>4479</v>
      </c>
      <c r="P64" s="45" t="str">
        <f t="shared" ref="P64:R64" si="220">IF(H64=0,"",L64/H64)</f>
        <v/>
      </c>
      <c r="Q64" s="46">
        <f t="shared" si="220"/>
        <v>0.1493</v>
      </c>
      <c r="R64" s="46" t="str">
        <f t="shared" si="220"/>
        <v/>
      </c>
      <c r="S64" s="47">
        <f t="shared" si="11"/>
        <v>0.1493</v>
      </c>
      <c r="T64" s="42">
        <f t="shared" ref="T64:V64" si="221">SUM(H$13:H64)</f>
        <v>40000</v>
      </c>
      <c r="U64" s="43">
        <f t="shared" si="221"/>
        <v>1480000</v>
      </c>
      <c r="V64" s="43">
        <f t="shared" si="221"/>
        <v>40000</v>
      </c>
      <c r="W64" s="44">
        <f t="shared" si="13"/>
        <v>1560000</v>
      </c>
      <c r="X64" s="42">
        <f t="shared" ref="X64:Z64" si="222">SUM(L$13:L64)</f>
        <v>3651</v>
      </c>
      <c r="Y64" s="43">
        <f t="shared" si="222"/>
        <v>222705</v>
      </c>
      <c r="Z64" s="43">
        <f t="shared" si="222"/>
        <v>4039</v>
      </c>
      <c r="AA64" s="44">
        <f t="shared" si="15"/>
        <v>230395</v>
      </c>
      <c r="AB64" s="46">
        <f t="shared" ref="AB64:AD64" si="223">IF(T64=0,"",X64/T64)</f>
        <v>0.091275</v>
      </c>
      <c r="AC64" s="46">
        <f t="shared" si="223"/>
        <v>0.1504763514</v>
      </c>
      <c r="AD64" s="46">
        <f t="shared" si="223"/>
        <v>0.100975</v>
      </c>
      <c r="AE64" s="47">
        <f t="shared" si="17"/>
        <v>0.1476891026</v>
      </c>
    </row>
    <row r="65" ht="14.25" customHeight="1">
      <c r="A65" s="102" t="str">
        <f t="shared" si="18"/>
        <v>Exploration</v>
      </c>
      <c r="B65" s="9" t="str">
        <f t="shared" si="19"/>
        <v>B</v>
      </c>
      <c r="C65" s="9" t="str">
        <f t="shared" si="20"/>
        <v>A</v>
      </c>
      <c r="D65" s="38">
        <v>53.0</v>
      </c>
      <c r="E65" s="39">
        <v>0.7962500473750127</v>
      </c>
      <c r="F65" s="103">
        <v>0.19777003374874824</v>
      </c>
      <c r="G65" s="41">
        <v>0.9929028708081605</v>
      </c>
      <c r="H65" s="42">
        <f t="shared" si="21"/>
        <v>30000</v>
      </c>
      <c r="I65" s="43">
        <f t="shared" si="22"/>
        <v>0</v>
      </c>
      <c r="J65" s="43">
        <f t="shared" si="23"/>
        <v>0</v>
      </c>
      <c r="K65" s="44">
        <f t="shared" si="5"/>
        <v>30000</v>
      </c>
      <c r="L65" s="42">
        <f t="shared" si="6"/>
        <v>2741</v>
      </c>
      <c r="M65" s="43">
        <f t="shared" si="7"/>
        <v>0</v>
      </c>
      <c r="N65" s="43">
        <f t="shared" si="8"/>
        <v>0</v>
      </c>
      <c r="O65" s="44">
        <f t="shared" si="9"/>
        <v>2741</v>
      </c>
      <c r="P65" s="45">
        <f t="shared" ref="P65:R65" si="224">IF(H65=0,"",L65/H65)</f>
        <v>0.09136666667</v>
      </c>
      <c r="Q65" s="46" t="str">
        <f t="shared" si="224"/>
        <v/>
      </c>
      <c r="R65" s="46" t="str">
        <f t="shared" si="224"/>
        <v/>
      </c>
      <c r="S65" s="47">
        <f t="shared" si="11"/>
        <v>0.09136666667</v>
      </c>
      <c r="T65" s="42">
        <f t="shared" ref="T65:V65" si="225">SUM(H$13:H65)</f>
        <v>70000</v>
      </c>
      <c r="U65" s="43">
        <f t="shared" si="225"/>
        <v>1480000</v>
      </c>
      <c r="V65" s="43">
        <f t="shared" si="225"/>
        <v>40000</v>
      </c>
      <c r="W65" s="44">
        <f t="shared" si="13"/>
        <v>1590000</v>
      </c>
      <c r="X65" s="42">
        <f t="shared" ref="X65:Z65" si="226">SUM(L$13:L65)</f>
        <v>6392</v>
      </c>
      <c r="Y65" s="43">
        <f t="shared" si="226"/>
        <v>222705</v>
      </c>
      <c r="Z65" s="43">
        <f t="shared" si="226"/>
        <v>4039</v>
      </c>
      <c r="AA65" s="44">
        <f t="shared" si="15"/>
        <v>233136</v>
      </c>
      <c r="AB65" s="46">
        <f t="shared" ref="AB65:AD65" si="227">IF(T65=0,"",X65/T65)</f>
        <v>0.09131428571</v>
      </c>
      <c r="AC65" s="46">
        <f t="shared" si="227"/>
        <v>0.1504763514</v>
      </c>
      <c r="AD65" s="46">
        <f t="shared" si="227"/>
        <v>0.100975</v>
      </c>
      <c r="AE65" s="47">
        <f t="shared" si="17"/>
        <v>0.1466264151</v>
      </c>
    </row>
    <row r="66" ht="14.25" customHeight="1">
      <c r="A66" s="102" t="str">
        <f t="shared" si="18"/>
        <v>Exploitation</v>
      </c>
      <c r="B66" s="9" t="str">
        <f t="shared" si="19"/>
        <v>B</v>
      </c>
      <c r="C66" s="9" t="str">
        <f t="shared" si="20"/>
        <v/>
      </c>
      <c r="D66" s="38">
        <v>54.0</v>
      </c>
      <c r="E66" s="39">
        <v>0.7040349554223396</v>
      </c>
      <c r="F66" s="103">
        <v>0.682295742119415</v>
      </c>
      <c r="G66" s="41">
        <v>0.5970933827249247</v>
      </c>
      <c r="H66" s="42">
        <f t="shared" si="21"/>
        <v>0</v>
      </c>
      <c r="I66" s="43">
        <f t="shared" si="22"/>
        <v>30000</v>
      </c>
      <c r="J66" s="43">
        <f t="shared" si="23"/>
        <v>0</v>
      </c>
      <c r="K66" s="44">
        <f t="shared" si="5"/>
        <v>30000</v>
      </c>
      <c r="L66" s="42">
        <f t="shared" si="6"/>
        <v>0</v>
      </c>
      <c r="M66" s="43">
        <f t="shared" si="7"/>
        <v>4529</v>
      </c>
      <c r="N66" s="43">
        <f t="shared" si="8"/>
        <v>0</v>
      </c>
      <c r="O66" s="44">
        <f t="shared" si="9"/>
        <v>4529</v>
      </c>
      <c r="P66" s="45" t="str">
        <f t="shared" ref="P66:R66" si="228">IF(H66=0,"",L66/H66)</f>
        <v/>
      </c>
      <c r="Q66" s="46">
        <f t="shared" si="228"/>
        <v>0.1509666667</v>
      </c>
      <c r="R66" s="46" t="str">
        <f t="shared" si="228"/>
        <v/>
      </c>
      <c r="S66" s="47">
        <f t="shared" si="11"/>
        <v>0.1509666667</v>
      </c>
      <c r="T66" s="42">
        <f t="shared" ref="T66:V66" si="229">SUM(H$13:H66)</f>
        <v>70000</v>
      </c>
      <c r="U66" s="43">
        <f t="shared" si="229"/>
        <v>1510000</v>
      </c>
      <c r="V66" s="43">
        <f t="shared" si="229"/>
        <v>40000</v>
      </c>
      <c r="W66" s="44">
        <f t="shared" si="13"/>
        <v>1620000</v>
      </c>
      <c r="X66" s="42">
        <f t="shared" ref="X66:Z66" si="230">SUM(L$13:L66)</f>
        <v>6392</v>
      </c>
      <c r="Y66" s="43">
        <f t="shared" si="230"/>
        <v>227234</v>
      </c>
      <c r="Z66" s="43">
        <f t="shared" si="230"/>
        <v>4039</v>
      </c>
      <c r="AA66" s="44">
        <f t="shared" si="15"/>
        <v>237665</v>
      </c>
      <c r="AB66" s="46">
        <f t="shared" ref="AB66:AD66" si="231">IF(T66=0,"",X66/T66)</f>
        <v>0.09131428571</v>
      </c>
      <c r="AC66" s="46">
        <f t="shared" si="231"/>
        <v>0.1504860927</v>
      </c>
      <c r="AD66" s="46">
        <f t="shared" si="231"/>
        <v>0.100975</v>
      </c>
      <c r="AE66" s="47">
        <f t="shared" si="17"/>
        <v>0.1467067901</v>
      </c>
    </row>
    <row r="67" ht="14.25" customHeight="1">
      <c r="A67" s="102" t="str">
        <f t="shared" si="18"/>
        <v>Exploitation</v>
      </c>
      <c r="B67" s="9" t="str">
        <f t="shared" si="19"/>
        <v>B</v>
      </c>
      <c r="C67" s="9" t="str">
        <f t="shared" si="20"/>
        <v/>
      </c>
      <c r="D67" s="38">
        <v>55.0</v>
      </c>
      <c r="E67" s="39">
        <v>0.013340648779700648</v>
      </c>
      <c r="F67" s="103">
        <v>0.49982915942260175</v>
      </c>
      <c r="G67" s="41">
        <v>0.1440601078158471</v>
      </c>
      <c r="H67" s="42">
        <f t="shared" si="21"/>
        <v>0</v>
      </c>
      <c r="I67" s="43">
        <f t="shared" si="22"/>
        <v>30000</v>
      </c>
      <c r="J67" s="43">
        <f t="shared" si="23"/>
        <v>0</v>
      </c>
      <c r="K67" s="44">
        <f t="shared" si="5"/>
        <v>30000</v>
      </c>
      <c r="L67" s="42">
        <f t="shared" si="6"/>
        <v>0</v>
      </c>
      <c r="M67" s="43">
        <f t="shared" si="7"/>
        <v>4500</v>
      </c>
      <c r="N67" s="43">
        <f t="shared" si="8"/>
        <v>0</v>
      </c>
      <c r="O67" s="44">
        <f t="shared" si="9"/>
        <v>4500</v>
      </c>
      <c r="P67" s="45" t="str">
        <f t="shared" ref="P67:R67" si="232">IF(H67=0,"",L67/H67)</f>
        <v/>
      </c>
      <c r="Q67" s="46">
        <f t="shared" si="232"/>
        <v>0.15</v>
      </c>
      <c r="R67" s="46" t="str">
        <f t="shared" si="232"/>
        <v/>
      </c>
      <c r="S67" s="47">
        <f t="shared" si="11"/>
        <v>0.15</v>
      </c>
      <c r="T67" s="42">
        <f t="shared" ref="T67:V67" si="233">SUM(H$13:H67)</f>
        <v>70000</v>
      </c>
      <c r="U67" s="43">
        <f t="shared" si="233"/>
        <v>1540000</v>
      </c>
      <c r="V67" s="43">
        <f t="shared" si="233"/>
        <v>40000</v>
      </c>
      <c r="W67" s="44">
        <f t="shared" si="13"/>
        <v>1650000</v>
      </c>
      <c r="X67" s="42">
        <f t="shared" ref="X67:Z67" si="234">SUM(L$13:L67)</f>
        <v>6392</v>
      </c>
      <c r="Y67" s="43">
        <f t="shared" si="234"/>
        <v>231734</v>
      </c>
      <c r="Z67" s="43">
        <f t="shared" si="234"/>
        <v>4039</v>
      </c>
      <c r="AA67" s="44">
        <f t="shared" si="15"/>
        <v>242165</v>
      </c>
      <c r="AB67" s="46">
        <f t="shared" ref="AB67:AD67" si="235">IF(T67=0,"",X67/T67)</f>
        <v>0.09131428571</v>
      </c>
      <c r="AC67" s="46">
        <f t="shared" si="235"/>
        <v>0.1504766234</v>
      </c>
      <c r="AD67" s="46">
        <f t="shared" si="235"/>
        <v>0.100975</v>
      </c>
      <c r="AE67" s="47">
        <f t="shared" si="17"/>
        <v>0.1467666667</v>
      </c>
    </row>
    <row r="68" ht="14.25" customHeight="1">
      <c r="A68" s="102" t="str">
        <f t="shared" si="18"/>
        <v>Exploitation</v>
      </c>
      <c r="B68" s="9" t="str">
        <f t="shared" si="19"/>
        <v>B</v>
      </c>
      <c r="C68" s="9" t="str">
        <f t="shared" si="20"/>
        <v/>
      </c>
      <c r="D68" s="38">
        <v>56.0</v>
      </c>
      <c r="E68" s="39">
        <v>0.1236542602056504</v>
      </c>
      <c r="F68" s="103">
        <v>0.4914285913961153</v>
      </c>
      <c r="G68" s="41">
        <v>0.11963361925312777</v>
      </c>
      <c r="H68" s="42">
        <f t="shared" si="21"/>
        <v>0</v>
      </c>
      <c r="I68" s="43">
        <f t="shared" si="22"/>
        <v>30000</v>
      </c>
      <c r="J68" s="43">
        <f t="shared" si="23"/>
        <v>0</v>
      </c>
      <c r="K68" s="44">
        <f t="shared" si="5"/>
        <v>30000</v>
      </c>
      <c r="L68" s="42">
        <f t="shared" si="6"/>
        <v>0</v>
      </c>
      <c r="M68" s="43">
        <f t="shared" si="7"/>
        <v>4499</v>
      </c>
      <c r="N68" s="43">
        <f t="shared" si="8"/>
        <v>0</v>
      </c>
      <c r="O68" s="44">
        <f t="shared" si="9"/>
        <v>4499</v>
      </c>
      <c r="P68" s="45" t="str">
        <f t="shared" ref="P68:R68" si="236">IF(H68=0,"",L68/H68)</f>
        <v/>
      </c>
      <c r="Q68" s="46">
        <f t="shared" si="236"/>
        <v>0.1499666667</v>
      </c>
      <c r="R68" s="46" t="str">
        <f t="shared" si="236"/>
        <v/>
      </c>
      <c r="S68" s="47">
        <f t="shared" si="11"/>
        <v>0.1499666667</v>
      </c>
      <c r="T68" s="42">
        <f t="shared" ref="T68:V68" si="237">SUM(H$13:H68)</f>
        <v>70000</v>
      </c>
      <c r="U68" s="43">
        <f t="shared" si="237"/>
        <v>1570000</v>
      </c>
      <c r="V68" s="43">
        <f t="shared" si="237"/>
        <v>40000</v>
      </c>
      <c r="W68" s="44">
        <f t="shared" si="13"/>
        <v>1680000</v>
      </c>
      <c r="X68" s="42">
        <f t="shared" ref="X68:Z68" si="238">SUM(L$13:L68)</f>
        <v>6392</v>
      </c>
      <c r="Y68" s="43">
        <f t="shared" si="238"/>
        <v>236233</v>
      </c>
      <c r="Z68" s="43">
        <f t="shared" si="238"/>
        <v>4039</v>
      </c>
      <c r="AA68" s="44">
        <f t="shared" si="15"/>
        <v>246664</v>
      </c>
      <c r="AB68" s="46">
        <f t="shared" ref="AB68:AD68" si="239">IF(T68=0,"",X68/T68)</f>
        <v>0.09131428571</v>
      </c>
      <c r="AC68" s="46">
        <f t="shared" si="239"/>
        <v>0.150466879</v>
      </c>
      <c r="AD68" s="46">
        <f t="shared" si="239"/>
        <v>0.100975</v>
      </c>
      <c r="AE68" s="47">
        <f t="shared" si="17"/>
        <v>0.1468238095</v>
      </c>
    </row>
    <row r="69" ht="14.25" customHeight="1">
      <c r="A69" s="102" t="str">
        <f t="shared" si="18"/>
        <v>Exploitation</v>
      </c>
      <c r="B69" s="9" t="str">
        <f t="shared" si="19"/>
        <v>B</v>
      </c>
      <c r="C69" s="9" t="str">
        <f t="shared" si="20"/>
        <v/>
      </c>
      <c r="D69" s="38">
        <v>57.0</v>
      </c>
      <c r="E69" s="39">
        <v>0.1068913172375765</v>
      </c>
      <c r="F69" s="103">
        <v>0.7502011571520147</v>
      </c>
      <c r="G69" s="41">
        <v>0.333982227482281</v>
      </c>
      <c r="H69" s="42">
        <f t="shared" si="21"/>
        <v>0</v>
      </c>
      <c r="I69" s="43">
        <f t="shared" si="22"/>
        <v>30000</v>
      </c>
      <c r="J69" s="43">
        <f t="shared" si="23"/>
        <v>0</v>
      </c>
      <c r="K69" s="44">
        <f t="shared" si="5"/>
        <v>30000</v>
      </c>
      <c r="L69" s="42">
        <f t="shared" si="6"/>
        <v>0</v>
      </c>
      <c r="M69" s="43">
        <f t="shared" si="7"/>
        <v>4542</v>
      </c>
      <c r="N69" s="43">
        <f t="shared" si="8"/>
        <v>0</v>
      </c>
      <c r="O69" s="44">
        <f t="shared" si="9"/>
        <v>4542</v>
      </c>
      <c r="P69" s="45" t="str">
        <f t="shared" ref="P69:R69" si="240">IF(H69=0,"",L69/H69)</f>
        <v/>
      </c>
      <c r="Q69" s="46">
        <f t="shared" si="240"/>
        <v>0.1514</v>
      </c>
      <c r="R69" s="46" t="str">
        <f t="shared" si="240"/>
        <v/>
      </c>
      <c r="S69" s="47">
        <f t="shared" si="11"/>
        <v>0.1514</v>
      </c>
      <c r="T69" s="42">
        <f t="shared" ref="T69:V69" si="241">SUM(H$13:H69)</f>
        <v>70000</v>
      </c>
      <c r="U69" s="43">
        <f t="shared" si="241"/>
        <v>1600000</v>
      </c>
      <c r="V69" s="43">
        <f t="shared" si="241"/>
        <v>40000</v>
      </c>
      <c r="W69" s="44">
        <f t="shared" si="13"/>
        <v>1710000</v>
      </c>
      <c r="X69" s="42">
        <f t="shared" ref="X69:Z69" si="242">SUM(L$13:L69)</f>
        <v>6392</v>
      </c>
      <c r="Y69" s="43">
        <f t="shared" si="242"/>
        <v>240775</v>
      </c>
      <c r="Z69" s="43">
        <f t="shared" si="242"/>
        <v>4039</v>
      </c>
      <c r="AA69" s="44">
        <f t="shared" si="15"/>
        <v>251206</v>
      </c>
      <c r="AB69" s="46">
        <f t="shared" ref="AB69:AD69" si="243">IF(T69=0,"",X69/T69)</f>
        <v>0.09131428571</v>
      </c>
      <c r="AC69" s="46">
        <f t="shared" si="243"/>
        <v>0.150484375</v>
      </c>
      <c r="AD69" s="46">
        <f t="shared" si="243"/>
        <v>0.100975</v>
      </c>
      <c r="AE69" s="47">
        <f t="shared" si="17"/>
        <v>0.1469040936</v>
      </c>
    </row>
    <row r="70" ht="14.25" customHeight="1">
      <c r="A70" s="102" t="str">
        <f t="shared" si="18"/>
        <v>Exploitation</v>
      </c>
      <c r="B70" s="9" t="str">
        <f t="shared" si="19"/>
        <v>B</v>
      </c>
      <c r="C70" s="9" t="str">
        <f t="shared" si="20"/>
        <v/>
      </c>
      <c r="D70" s="38">
        <v>58.0</v>
      </c>
      <c r="E70" s="39">
        <v>0.1035172787283326</v>
      </c>
      <c r="F70" s="103">
        <v>0.23134266036686824</v>
      </c>
      <c r="G70" s="41">
        <v>0.9569557807963893</v>
      </c>
      <c r="H70" s="42">
        <f t="shared" si="21"/>
        <v>0</v>
      </c>
      <c r="I70" s="43">
        <f t="shared" si="22"/>
        <v>30000</v>
      </c>
      <c r="J70" s="43">
        <f t="shared" si="23"/>
        <v>0</v>
      </c>
      <c r="K70" s="44">
        <f t="shared" si="5"/>
        <v>30000</v>
      </c>
      <c r="L70" s="42">
        <f t="shared" si="6"/>
        <v>0</v>
      </c>
      <c r="M70" s="43">
        <f t="shared" si="7"/>
        <v>4455</v>
      </c>
      <c r="N70" s="43">
        <f t="shared" si="8"/>
        <v>0</v>
      </c>
      <c r="O70" s="44">
        <f t="shared" si="9"/>
        <v>4455</v>
      </c>
      <c r="P70" s="45" t="str">
        <f t="shared" ref="P70:R70" si="244">IF(H70=0,"",L70/H70)</f>
        <v/>
      </c>
      <c r="Q70" s="46">
        <f t="shared" si="244"/>
        <v>0.1485</v>
      </c>
      <c r="R70" s="46" t="str">
        <f t="shared" si="244"/>
        <v/>
      </c>
      <c r="S70" s="47">
        <f t="shared" si="11"/>
        <v>0.1485</v>
      </c>
      <c r="T70" s="42">
        <f t="shared" ref="T70:V70" si="245">SUM(H$13:H70)</f>
        <v>70000</v>
      </c>
      <c r="U70" s="43">
        <f t="shared" si="245"/>
        <v>1630000</v>
      </c>
      <c r="V70" s="43">
        <f t="shared" si="245"/>
        <v>40000</v>
      </c>
      <c r="W70" s="44">
        <f t="shared" si="13"/>
        <v>1740000</v>
      </c>
      <c r="X70" s="42">
        <f t="shared" ref="X70:Z70" si="246">SUM(L$13:L70)</f>
        <v>6392</v>
      </c>
      <c r="Y70" s="43">
        <f t="shared" si="246"/>
        <v>245230</v>
      </c>
      <c r="Z70" s="43">
        <f t="shared" si="246"/>
        <v>4039</v>
      </c>
      <c r="AA70" s="44">
        <f t="shared" si="15"/>
        <v>255661</v>
      </c>
      <c r="AB70" s="46">
        <f t="shared" ref="AB70:AD70" si="247">IF(T70=0,"",X70/T70)</f>
        <v>0.09131428571</v>
      </c>
      <c r="AC70" s="46">
        <f t="shared" si="247"/>
        <v>0.1504478528</v>
      </c>
      <c r="AD70" s="46">
        <f t="shared" si="247"/>
        <v>0.100975</v>
      </c>
      <c r="AE70" s="47">
        <f t="shared" si="17"/>
        <v>0.1469316092</v>
      </c>
    </row>
    <row r="71" ht="14.25" customHeight="1">
      <c r="A71" s="102" t="str">
        <f t="shared" si="18"/>
        <v>Exploitation</v>
      </c>
      <c r="B71" s="9" t="str">
        <f t="shared" si="19"/>
        <v>B</v>
      </c>
      <c r="C71" s="9" t="str">
        <f t="shared" si="20"/>
        <v/>
      </c>
      <c r="D71" s="38">
        <v>59.0</v>
      </c>
      <c r="E71" s="39">
        <v>0.4804902732606352</v>
      </c>
      <c r="F71" s="103">
        <v>0.5137663061763984</v>
      </c>
      <c r="G71" s="41">
        <v>0.4530556501391858</v>
      </c>
      <c r="H71" s="42">
        <f t="shared" si="21"/>
        <v>0</v>
      </c>
      <c r="I71" s="43">
        <f t="shared" si="22"/>
        <v>30000</v>
      </c>
      <c r="J71" s="43">
        <f t="shared" si="23"/>
        <v>0</v>
      </c>
      <c r="K71" s="44">
        <f t="shared" si="5"/>
        <v>30000</v>
      </c>
      <c r="L71" s="42">
        <f t="shared" si="6"/>
        <v>0</v>
      </c>
      <c r="M71" s="43">
        <f t="shared" si="7"/>
        <v>4502</v>
      </c>
      <c r="N71" s="43">
        <f t="shared" si="8"/>
        <v>0</v>
      </c>
      <c r="O71" s="44">
        <f t="shared" si="9"/>
        <v>4502</v>
      </c>
      <c r="P71" s="45" t="str">
        <f t="shared" ref="P71:R71" si="248">IF(H71=0,"",L71/H71)</f>
        <v/>
      </c>
      <c r="Q71" s="46">
        <f t="shared" si="248"/>
        <v>0.1500666667</v>
      </c>
      <c r="R71" s="46" t="str">
        <f t="shared" si="248"/>
        <v/>
      </c>
      <c r="S71" s="47">
        <f t="shared" si="11"/>
        <v>0.1500666667</v>
      </c>
      <c r="T71" s="42">
        <f t="shared" ref="T71:V71" si="249">SUM(H$13:H71)</f>
        <v>70000</v>
      </c>
      <c r="U71" s="43">
        <f t="shared" si="249"/>
        <v>1660000</v>
      </c>
      <c r="V71" s="43">
        <f t="shared" si="249"/>
        <v>40000</v>
      </c>
      <c r="W71" s="44">
        <f t="shared" si="13"/>
        <v>1770000</v>
      </c>
      <c r="X71" s="42">
        <f t="shared" ref="X71:Z71" si="250">SUM(L$13:L71)</f>
        <v>6392</v>
      </c>
      <c r="Y71" s="43">
        <f t="shared" si="250"/>
        <v>249732</v>
      </c>
      <c r="Z71" s="43">
        <f t="shared" si="250"/>
        <v>4039</v>
      </c>
      <c r="AA71" s="44">
        <f t="shared" si="15"/>
        <v>260163</v>
      </c>
      <c r="AB71" s="46">
        <f t="shared" ref="AB71:AD71" si="251">IF(T71=0,"",X71/T71)</f>
        <v>0.09131428571</v>
      </c>
      <c r="AC71" s="46">
        <f t="shared" si="251"/>
        <v>0.1504409639</v>
      </c>
      <c r="AD71" s="46">
        <f t="shared" si="251"/>
        <v>0.100975</v>
      </c>
      <c r="AE71" s="47">
        <f t="shared" si="17"/>
        <v>0.1469847458</v>
      </c>
    </row>
    <row r="72" ht="14.25" customHeight="1">
      <c r="A72" s="102" t="str">
        <f t="shared" si="18"/>
        <v>Exploitation</v>
      </c>
      <c r="B72" s="9" t="str">
        <f t="shared" si="19"/>
        <v>B</v>
      </c>
      <c r="C72" s="9" t="str">
        <f t="shared" si="20"/>
        <v/>
      </c>
      <c r="D72" s="38">
        <v>60.0</v>
      </c>
      <c r="E72" s="39">
        <v>0.06231772853416995</v>
      </c>
      <c r="F72" s="103">
        <v>0.6010548777536038</v>
      </c>
      <c r="G72" s="41">
        <v>0.3315854579555686</v>
      </c>
      <c r="H72" s="42">
        <f t="shared" si="21"/>
        <v>0</v>
      </c>
      <c r="I72" s="43">
        <f t="shared" si="22"/>
        <v>30000</v>
      </c>
      <c r="J72" s="43">
        <f t="shared" si="23"/>
        <v>0</v>
      </c>
      <c r="K72" s="44">
        <f t="shared" si="5"/>
        <v>30000</v>
      </c>
      <c r="L72" s="42">
        <f t="shared" si="6"/>
        <v>0</v>
      </c>
      <c r="M72" s="43">
        <f t="shared" si="7"/>
        <v>4516</v>
      </c>
      <c r="N72" s="43">
        <f t="shared" si="8"/>
        <v>0</v>
      </c>
      <c r="O72" s="44">
        <f t="shared" si="9"/>
        <v>4516</v>
      </c>
      <c r="P72" s="45" t="str">
        <f t="shared" ref="P72:R72" si="252">IF(H72=0,"",L72/H72)</f>
        <v/>
      </c>
      <c r="Q72" s="46">
        <f t="shared" si="252"/>
        <v>0.1505333333</v>
      </c>
      <c r="R72" s="46" t="str">
        <f t="shared" si="252"/>
        <v/>
      </c>
      <c r="S72" s="47">
        <f t="shared" si="11"/>
        <v>0.1505333333</v>
      </c>
      <c r="T72" s="42">
        <f t="shared" ref="T72:V72" si="253">SUM(H$13:H72)</f>
        <v>70000</v>
      </c>
      <c r="U72" s="43">
        <f t="shared" si="253"/>
        <v>1690000</v>
      </c>
      <c r="V72" s="43">
        <f t="shared" si="253"/>
        <v>40000</v>
      </c>
      <c r="W72" s="44">
        <f t="shared" si="13"/>
        <v>1800000</v>
      </c>
      <c r="X72" s="42">
        <f t="shared" ref="X72:Z72" si="254">SUM(L$13:L72)</f>
        <v>6392</v>
      </c>
      <c r="Y72" s="43">
        <f t="shared" si="254"/>
        <v>254248</v>
      </c>
      <c r="Z72" s="43">
        <f t="shared" si="254"/>
        <v>4039</v>
      </c>
      <c r="AA72" s="44">
        <f t="shared" si="15"/>
        <v>264679</v>
      </c>
      <c r="AB72" s="46">
        <f t="shared" ref="AB72:AD72" si="255">IF(T72=0,"",X72/T72)</f>
        <v>0.09131428571</v>
      </c>
      <c r="AC72" s="46">
        <f t="shared" si="255"/>
        <v>0.1504426036</v>
      </c>
      <c r="AD72" s="46">
        <f t="shared" si="255"/>
        <v>0.100975</v>
      </c>
      <c r="AE72" s="47">
        <f t="shared" si="17"/>
        <v>0.1470438889</v>
      </c>
    </row>
    <row r="73" ht="14.25" customHeight="1">
      <c r="A73" s="102" t="str">
        <f t="shared" si="18"/>
        <v>Exploitation</v>
      </c>
      <c r="B73" s="9" t="str">
        <f t="shared" si="19"/>
        <v>B</v>
      </c>
      <c r="C73" s="9" t="str">
        <f t="shared" si="20"/>
        <v/>
      </c>
      <c r="D73" s="38">
        <v>61.0</v>
      </c>
      <c r="E73" s="39">
        <v>0.30040763454036046</v>
      </c>
      <c r="F73" s="103">
        <v>0.7822150592476252</v>
      </c>
      <c r="G73" s="41">
        <v>0.0248736075771403</v>
      </c>
      <c r="H73" s="42">
        <f t="shared" si="21"/>
        <v>0</v>
      </c>
      <c r="I73" s="43">
        <f t="shared" si="22"/>
        <v>30000</v>
      </c>
      <c r="J73" s="43">
        <f t="shared" si="23"/>
        <v>0</v>
      </c>
      <c r="K73" s="44">
        <f t="shared" si="5"/>
        <v>30000</v>
      </c>
      <c r="L73" s="42">
        <f t="shared" si="6"/>
        <v>0</v>
      </c>
      <c r="M73" s="43">
        <f t="shared" si="7"/>
        <v>4548</v>
      </c>
      <c r="N73" s="43">
        <f t="shared" si="8"/>
        <v>0</v>
      </c>
      <c r="O73" s="44">
        <f t="shared" si="9"/>
        <v>4548</v>
      </c>
      <c r="P73" s="45" t="str">
        <f t="shared" ref="P73:R73" si="256">IF(H73=0,"",L73/H73)</f>
        <v/>
      </c>
      <c r="Q73" s="46">
        <f t="shared" si="256"/>
        <v>0.1516</v>
      </c>
      <c r="R73" s="46" t="str">
        <f t="shared" si="256"/>
        <v/>
      </c>
      <c r="S73" s="47">
        <f t="shared" si="11"/>
        <v>0.1516</v>
      </c>
      <c r="T73" s="42">
        <f t="shared" ref="T73:V73" si="257">SUM(H$13:H73)</f>
        <v>70000</v>
      </c>
      <c r="U73" s="43">
        <f t="shared" si="257"/>
        <v>1720000</v>
      </c>
      <c r="V73" s="43">
        <f t="shared" si="257"/>
        <v>40000</v>
      </c>
      <c r="W73" s="44">
        <f t="shared" si="13"/>
        <v>1830000</v>
      </c>
      <c r="X73" s="42">
        <f t="shared" ref="X73:Z73" si="258">SUM(L$13:L73)</f>
        <v>6392</v>
      </c>
      <c r="Y73" s="43">
        <f t="shared" si="258"/>
        <v>258796</v>
      </c>
      <c r="Z73" s="43">
        <f t="shared" si="258"/>
        <v>4039</v>
      </c>
      <c r="AA73" s="44">
        <f t="shared" si="15"/>
        <v>269227</v>
      </c>
      <c r="AB73" s="46">
        <f t="shared" ref="AB73:AD73" si="259">IF(T73=0,"",X73/T73)</f>
        <v>0.09131428571</v>
      </c>
      <c r="AC73" s="46">
        <f t="shared" si="259"/>
        <v>0.1504627907</v>
      </c>
      <c r="AD73" s="46">
        <f t="shared" si="259"/>
        <v>0.100975</v>
      </c>
      <c r="AE73" s="47">
        <f t="shared" si="17"/>
        <v>0.1471185792</v>
      </c>
    </row>
    <row r="74" ht="14.25" customHeight="1">
      <c r="A74" s="102" t="str">
        <f t="shared" si="18"/>
        <v>Exploitation</v>
      </c>
      <c r="B74" s="9" t="str">
        <f t="shared" si="19"/>
        <v>B</v>
      </c>
      <c r="C74" s="9" t="str">
        <f t="shared" si="20"/>
        <v/>
      </c>
      <c r="D74" s="38">
        <v>62.0</v>
      </c>
      <c r="E74" s="39">
        <v>0.9835777043705373</v>
      </c>
      <c r="F74" s="103">
        <v>0.8760488939401204</v>
      </c>
      <c r="G74" s="41">
        <v>0.6798892823793622</v>
      </c>
      <c r="H74" s="42">
        <f t="shared" si="21"/>
        <v>0</v>
      </c>
      <c r="I74" s="43">
        <f t="shared" si="22"/>
        <v>30000</v>
      </c>
      <c r="J74" s="43">
        <f t="shared" si="23"/>
        <v>0</v>
      </c>
      <c r="K74" s="44">
        <f t="shared" si="5"/>
        <v>30000</v>
      </c>
      <c r="L74" s="42">
        <f t="shared" si="6"/>
        <v>0</v>
      </c>
      <c r="M74" s="43">
        <f t="shared" si="7"/>
        <v>4571</v>
      </c>
      <c r="N74" s="43">
        <f t="shared" si="8"/>
        <v>0</v>
      </c>
      <c r="O74" s="44">
        <f t="shared" si="9"/>
        <v>4571</v>
      </c>
      <c r="P74" s="45" t="str">
        <f t="shared" ref="P74:R74" si="260">IF(H74=0,"",L74/H74)</f>
        <v/>
      </c>
      <c r="Q74" s="46">
        <f t="shared" si="260"/>
        <v>0.1523666667</v>
      </c>
      <c r="R74" s="46" t="str">
        <f t="shared" si="260"/>
        <v/>
      </c>
      <c r="S74" s="47">
        <f t="shared" si="11"/>
        <v>0.1523666667</v>
      </c>
      <c r="T74" s="42">
        <f t="shared" ref="T74:V74" si="261">SUM(H$13:H74)</f>
        <v>70000</v>
      </c>
      <c r="U74" s="43">
        <f t="shared" si="261"/>
        <v>1750000</v>
      </c>
      <c r="V74" s="43">
        <f t="shared" si="261"/>
        <v>40000</v>
      </c>
      <c r="W74" s="44">
        <f t="shared" si="13"/>
        <v>1860000</v>
      </c>
      <c r="X74" s="42">
        <f t="shared" ref="X74:Z74" si="262">SUM(L$13:L74)</f>
        <v>6392</v>
      </c>
      <c r="Y74" s="43">
        <f t="shared" si="262"/>
        <v>263367</v>
      </c>
      <c r="Z74" s="43">
        <f t="shared" si="262"/>
        <v>4039</v>
      </c>
      <c r="AA74" s="44">
        <f t="shared" si="15"/>
        <v>273798</v>
      </c>
      <c r="AB74" s="46">
        <f t="shared" ref="AB74:AD74" si="263">IF(T74=0,"",X74/T74)</f>
        <v>0.09131428571</v>
      </c>
      <c r="AC74" s="46">
        <f t="shared" si="263"/>
        <v>0.1504954286</v>
      </c>
      <c r="AD74" s="46">
        <f t="shared" si="263"/>
        <v>0.100975</v>
      </c>
      <c r="AE74" s="47">
        <f t="shared" si="17"/>
        <v>0.1472032258</v>
      </c>
    </row>
    <row r="75" ht="14.25" customHeight="1">
      <c r="A75" s="102" t="str">
        <f t="shared" si="18"/>
        <v>Exploitation</v>
      </c>
      <c r="B75" s="9" t="str">
        <f t="shared" si="19"/>
        <v>B</v>
      </c>
      <c r="C75" s="9" t="str">
        <f t="shared" si="20"/>
        <v/>
      </c>
      <c r="D75" s="38">
        <v>63.0</v>
      </c>
      <c r="E75" s="39">
        <v>0.831594799744468</v>
      </c>
      <c r="F75" s="103">
        <v>0.27598501331487124</v>
      </c>
      <c r="G75" s="41">
        <v>0.13111658002056636</v>
      </c>
      <c r="H75" s="42">
        <f t="shared" si="21"/>
        <v>0</v>
      </c>
      <c r="I75" s="43">
        <f t="shared" si="22"/>
        <v>30000</v>
      </c>
      <c r="J75" s="43">
        <f t="shared" si="23"/>
        <v>0</v>
      </c>
      <c r="K75" s="44">
        <f t="shared" si="5"/>
        <v>30000</v>
      </c>
      <c r="L75" s="42">
        <f t="shared" si="6"/>
        <v>0</v>
      </c>
      <c r="M75" s="43">
        <f t="shared" si="7"/>
        <v>4463</v>
      </c>
      <c r="N75" s="43">
        <f t="shared" si="8"/>
        <v>0</v>
      </c>
      <c r="O75" s="44">
        <f t="shared" si="9"/>
        <v>4463</v>
      </c>
      <c r="P75" s="45" t="str">
        <f t="shared" ref="P75:R75" si="264">IF(H75=0,"",L75/H75)</f>
        <v/>
      </c>
      <c r="Q75" s="46">
        <f t="shared" si="264"/>
        <v>0.1487666667</v>
      </c>
      <c r="R75" s="46" t="str">
        <f t="shared" si="264"/>
        <v/>
      </c>
      <c r="S75" s="47">
        <f t="shared" si="11"/>
        <v>0.1487666667</v>
      </c>
      <c r="T75" s="42">
        <f t="shared" ref="T75:V75" si="265">SUM(H$13:H75)</f>
        <v>70000</v>
      </c>
      <c r="U75" s="43">
        <f t="shared" si="265"/>
        <v>1780000</v>
      </c>
      <c r="V75" s="43">
        <f t="shared" si="265"/>
        <v>40000</v>
      </c>
      <c r="W75" s="44">
        <f t="shared" si="13"/>
        <v>1890000</v>
      </c>
      <c r="X75" s="42">
        <f t="shared" ref="X75:Z75" si="266">SUM(L$13:L75)</f>
        <v>6392</v>
      </c>
      <c r="Y75" s="43">
        <f t="shared" si="266"/>
        <v>267830</v>
      </c>
      <c r="Z75" s="43">
        <f t="shared" si="266"/>
        <v>4039</v>
      </c>
      <c r="AA75" s="44">
        <f t="shared" si="15"/>
        <v>278261</v>
      </c>
      <c r="AB75" s="46">
        <f t="shared" ref="AB75:AD75" si="267">IF(T75=0,"",X75/T75)</f>
        <v>0.09131428571</v>
      </c>
      <c r="AC75" s="46">
        <f t="shared" si="267"/>
        <v>0.1504662921</v>
      </c>
      <c r="AD75" s="46">
        <f t="shared" si="267"/>
        <v>0.100975</v>
      </c>
      <c r="AE75" s="47">
        <f t="shared" si="17"/>
        <v>0.1472280423</v>
      </c>
    </row>
    <row r="76" ht="14.25" customHeight="1">
      <c r="A76" s="102" t="str">
        <f t="shared" si="18"/>
        <v>Exploitation</v>
      </c>
      <c r="B76" s="9" t="str">
        <f t="shared" si="19"/>
        <v>B</v>
      </c>
      <c r="C76" s="9" t="str">
        <f t="shared" si="20"/>
        <v/>
      </c>
      <c r="D76" s="38">
        <v>64.0</v>
      </c>
      <c r="E76" s="39">
        <v>0.3215603864423917</v>
      </c>
      <c r="F76" s="103">
        <v>0.4021655331796714</v>
      </c>
      <c r="G76" s="41">
        <v>0.3889124103330005</v>
      </c>
      <c r="H76" s="42">
        <f t="shared" si="21"/>
        <v>0</v>
      </c>
      <c r="I76" s="43">
        <f t="shared" si="22"/>
        <v>30000</v>
      </c>
      <c r="J76" s="43">
        <f t="shared" si="23"/>
        <v>0</v>
      </c>
      <c r="K76" s="44">
        <f t="shared" si="5"/>
        <v>30000</v>
      </c>
      <c r="L76" s="42">
        <f t="shared" si="6"/>
        <v>0</v>
      </c>
      <c r="M76" s="43">
        <f t="shared" si="7"/>
        <v>4485</v>
      </c>
      <c r="N76" s="43">
        <f t="shared" si="8"/>
        <v>0</v>
      </c>
      <c r="O76" s="44">
        <f t="shared" si="9"/>
        <v>4485</v>
      </c>
      <c r="P76" s="45" t="str">
        <f t="shared" ref="P76:R76" si="268">IF(H76=0,"",L76/H76)</f>
        <v/>
      </c>
      <c r="Q76" s="46">
        <f t="shared" si="268"/>
        <v>0.1495</v>
      </c>
      <c r="R76" s="46" t="str">
        <f t="shared" si="268"/>
        <v/>
      </c>
      <c r="S76" s="47">
        <f t="shared" si="11"/>
        <v>0.1495</v>
      </c>
      <c r="T76" s="42">
        <f t="shared" ref="T76:V76" si="269">SUM(H$13:H76)</f>
        <v>70000</v>
      </c>
      <c r="U76" s="43">
        <f t="shared" si="269"/>
        <v>1810000</v>
      </c>
      <c r="V76" s="43">
        <f t="shared" si="269"/>
        <v>40000</v>
      </c>
      <c r="W76" s="44">
        <f t="shared" si="13"/>
        <v>1920000</v>
      </c>
      <c r="X76" s="42">
        <f t="shared" ref="X76:Z76" si="270">SUM(L$13:L76)</f>
        <v>6392</v>
      </c>
      <c r="Y76" s="43">
        <f t="shared" si="270"/>
        <v>272315</v>
      </c>
      <c r="Z76" s="43">
        <f t="shared" si="270"/>
        <v>4039</v>
      </c>
      <c r="AA76" s="44">
        <f t="shared" si="15"/>
        <v>282746</v>
      </c>
      <c r="AB76" s="46">
        <f t="shared" ref="AB76:AD76" si="271">IF(T76=0,"",X76/T76)</f>
        <v>0.09131428571</v>
      </c>
      <c r="AC76" s="46">
        <f t="shared" si="271"/>
        <v>0.1504502762</v>
      </c>
      <c r="AD76" s="46">
        <f t="shared" si="271"/>
        <v>0.100975</v>
      </c>
      <c r="AE76" s="47">
        <f t="shared" si="17"/>
        <v>0.1472635417</v>
      </c>
    </row>
    <row r="77" ht="14.25" customHeight="1">
      <c r="A77" s="102" t="str">
        <f t="shared" si="18"/>
        <v>Exploration</v>
      </c>
      <c r="B77" s="9" t="str">
        <f t="shared" si="19"/>
        <v>B</v>
      </c>
      <c r="C77" s="9" t="str">
        <f t="shared" si="20"/>
        <v>C</v>
      </c>
      <c r="D77" s="38">
        <v>65.0</v>
      </c>
      <c r="E77" s="39">
        <v>0.7209499255529659</v>
      </c>
      <c r="F77" s="103">
        <v>0.15903684958592934</v>
      </c>
      <c r="G77" s="41">
        <v>0.14706596914284165</v>
      </c>
      <c r="H77" s="42">
        <f t="shared" si="21"/>
        <v>0</v>
      </c>
      <c r="I77" s="43">
        <f t="shared" si="22"/>
        <v>0</v>
      </c>
      <c r="J77" s="43">
        <f t="shared" si="23"/>
        <v>30000</v>
      </c>
      <c r="K77" s="44">
        <f t="shared" si="5"/>
        <v>30000</v>
      </c>
      <c r="L77" s="42">
        <f t="shared" si="6"/>
        <v>0</v>
      </c>
      <c r="M77" s="43">
        <f t="shared" si="7"/>
        <v>0</v>
      </c>
      <c r="N77" s="43">
        <f t="shared" si="8"/>
        <v>2946</v>
      </c>
      <c r="O77" s="44">
        <f t="shared" si="9"/>
        <v>2946</v>
      </c>
      <c r="P77" s="45" t="str">
        <f t="shared" ref="P77:R77" si="272">IF(H77=0,"",L77/H77)</f>
        <v/>
      </c>
      <c r="Q77" s="46" t="str">
        <f t="shared" si="272"/>
        <v/>
      </c>
      <c r="R77" s="46">
        <f t="shared" si="272"/>
        <v>0.0982</v>
      </c>
      <c r="S77" s="47">
        <f t="shared" si="11"/>
        <v>0.0982</v>
      </c>
      <c r="T77" s="42">
        <f t="shared" ref="T77:V77" si="273">SUM(H$13:H77)</f>
        <v>70000</v>
      </c>
      <c r="U77" s="43">
        <f t="shared" si="273"/>
        <v>1810000</v>
      </c>
      <c r="V77" s="43">
        <f t="shared" si="273"/>
        <v>70000</v>
      </c>
      <c r="W77" s="44">
        <f t="shared" si="13"/>
        <v>1950000</v>
      </c>
      <c r="X77" s="42">
        <f t="shared" ref="X77:Z77" si="274">SUM(L$13:L77)</f>
        <v>6392</v>
      </c>
      <c r="Y77" s="43">
        <f t="shared" si="274"/>
        <v>272315</v>
      </c>
      <c r="Z77" s="43">
        <f t="shared" si="274"/>
        <v>6985</v>
      </c>
      <c r="AA77" s="44">
        <f t="shared" si="15"/>
        <v>285692</v>
      </c>
      <c r="AB77" s="46">
        <f t="shared" ref="AB77:AD77" si="275">IF(T77=0,"",X77/T77)</f>
        <v>0.09131428571</v>
      </c>
      <c r="AC77" s="46">
        <f t="shared" si="275"/>
        <v>0.1504502762</v>
      </c>
      <c r="AD77" s="46">
        <f t="shared" si="275"/>
        <v>0.09978571429</v>
      </c>
      <c r="AE77" s="47">
        <f t="shared" si="17"/>
        <v>0.1465087179</v>
      </c>
    </row>
    <row r="78" ht="14.25" customHeight="1">
      <c r="A78" s="102" t="str">
        <f t="shared" si="18"/>
        <v>Exploration</v>
      </c>
      <c r="B78" s="9" t="str">
        <f t="shared" si="19"/>
        <v>B</v>
      </c>
      <c r="C78" s="9" t="str">
        <f t="shared" si="20"/>
        <v>B</v>
      </c>
      <c r="D78" s="38">
        <v>66.0</v>
      </c>
      <c r="E78" s="39">
        <v>0.4348611950843516</v>
      </c>
      <c r="F78" s="103">
        <v>0.09238915923123958</v>
      </c>
      <c r="G78" s="41">
        <v>0.1278941396424369</v>
      </c>
      <c r="H78" s="42">
        <f t="shared" si="21"/>
        <v>0</v>
      </c>
      <c r="I78" s="43">
        <f t="shared" si="22"/>
        <v>30000</v>
      </c>
      <c r="J78" s="43">
        <f t="shared" si="23"/>
        <v>0</v>
      </c>
      <c r="K78" s="44">
        <f t="shared" si="5"/>
        <v>30000</v>
      </c>
      <c r="L78" s="42">
        <f t="shared" si="6"/>
        <v>0</v>
      </c>
      <c r="M78" s="43">
        <f t="shared" si="7"/>
        <v>4418</v>
      </c>
      <c r="N78" s="43">
        <f t="shared" si="8"/>
        <v>0</v>
      </c>
      <c r="O78" s="44">
        <f t="shared" si="9"/>
        <v>4418</v>
      </c>
      <c r="P78" s="45" t="str">
        <f t="shared" ref="P78:R78" si="276">IF(H78=0,"",L78/H78)</f>
        <v/>
      </c>
      <c r="Q78" s="46">
        <f t="shared" si="276"/>
        <v>0.1472666667</v>
      </c>
      <c r="R78" s="46" t="str">
        <f t="shared" si="276"/>
        <v/>
      </c>
      <c r="S78" s="47">
        <f t="shared" si="11"/>
        <v>0.1472666667</v>
      </c>
      <c r="T78" s="42">
        <f t="shared" ref="T78:V78" si="277">SUM(H$13:H78)</f>
        <v>70000</v>
      </c>
      <c r="U78" s="43">
        <f t="shared" si="277"/>
        <v>1840000</v>
      </c>
      <c r="V78" s="43">
        <f t="shared" si="277"/>
        <v>70000</v>
      </c>
      <c r="W78" s="44">
        <f t="shared" si="13"/>
        <v>1980000</v>
      </c>
      <c r="X78" s="42">
        <f t="shared" ref="X78:Z78" si="278">SUM(L$13:L78)</f>
        <v>6392</v>
      </c>
      <c r="Y78" s="43">
        <f t="shared" si="278"/>
        <v>276733</v>
      </c>
      <c r="Z78" s="43">
        <f t="shared" si="278"/>
        <v>6985</v>
      </c>
      <c r="AA78" s="44">
        <f t="shared" si="15"/>
        <v>290110</v>
      </c>
      <c r="AB78" s="46">
        <f t="shared" ref="AB78:AD78" si="279">IF(T78=0,"",X78/T78)</f>
        <v>0.09131428571</v>
      </c>
      <c r="AC78" s="46">
        <f t="shared" si="279"/>
        <v>0.1503983696</v>
      </c>
      <c r="AD78" s="46">
        <f t="shared" si="279"/>
        <v>0.09978571429</v>
      </c>
      <c r="AE78" s="47">
        <f t="shared" si="17"/>
        <v>0.146520202</v>
      </c>
    </row>
    <row r="79" ht="14.25" customHeight="1">
      <c r="A79" s="102" t="str">
        <f t="shared" si="18"/>
        <v>Exploitation</v>
      </c>
      <c r="B79" s="9" t="str">
        <f t="shared" si="19"/>
        <v>B</v>
      </c>
      <c r="C79" s="9" t="str">
        <f t="shared" si="20"/>
        <v/>
      </c>
      <c r="D79" s="38">
        <v>67.0</v>
      </c>
      <c r="E79" s="39">
        <v>0.7625941793183313</v>
      </c>
      <c r="F79" s="103">
        <v>0.5442003564761905</v>
      </c>
      <c r="G79" s="41">
        <v>0.8038646462077546</v>
      </c>
      <c r="H79" s="42">
        <f t="shared" si="21"/>
        <v>0</v>
      </c>
      <c r="I79" s="43">
        <f t="shared" si="22"/>
        <v>30000</v>
      </c>
      <c r="J79" s="43">
        <f t="shared" si="23"/>
        <v>0</v>
      </c>
      <c r="K79" s="44">
        <f t="shared" si="5"/>
        <v>30000</v>
      </c>
      <c r="L79" s="42">
        <f t="shared" si="6"/>
        <v>0</v>
      </c>
      <c r="M79" s="43">
        <f t="shared" si="7"/>
        <v>4507</v>
      </c>
      <c r="N79" s="43">
        <f t="shared" si="8"/>
        <v>0</v>
      </c>
      <c r="O79" s="44">
        <f t="shared" si="9"/>
        <v>4507</v>
      </c>
      <c r="P79" s="45" t="str">
        <f t="shared" ref="P79:R79" si="280">IF(H79=0,"",L79/H79)</f>
        <v/>
      </c>
      <c r="Q79" s="46">
        <f t="shared" si="280"/>
        <v>0.1502333333</v>
      </c>
      <c r="R79" s="46" t="str">
        <f t="shared" si="280"/>
        <v/>
      </c>
      <c r="S79" s="47">
        <f t="shared" si="11"/>
        <v>0.1502333333</v>
      </c>
      <c r="T79" s="42">
        <f t="shared" ref="T79:V79" si="281">SUM(H$13:H79)</f>
        <v>70000</v>
      </c>
      <c r="U79" s="43">
        <f t="shared" si="281"/>
        <v>1870000</v>
      </c>
      <c r="V79" s="43">
        <f t="shared" si="281"/>
        <v>70000</v>
      </c>
      <c r="W79" s="44">
        <f t="shared" si="13"/>
        <v>2010000</v>
      </c>
      <c r="X79" s="42">
        <f t="shared" ref="X79:Z79" si="282">SUM(L$13:L79)</f>
        <v>6392</v>
      </c>
      <c r="Y79" s="43">
        <f t="shared" si="282"/>
        <v>281240</v>
      </c>
      <c r="Z79" s="43">
        <f t="shared" si="282"/>
        <v>6985</v>
      </c>
      <c r="AA79" s="44">
        <f t="shared" si="15"/>
        <v>294617</v>
      </c>
      <c r="AB79" s="46">
        <f t="shared" ref="AB79:AD79" si="283">IF(T79=0,"",X79/T79)</f>
        <v>0.09131428571</v>
      </c>
      <c r="AC79" s="46">
        <f t="shared" si="283"/>
        <v>0.1503957219</v>
      </c>
      <c r="AD79" s="46">
        <f t="shared" si="283"/>
        <v>0.09978571429</v>
      </c>
      <c r="AE79" s="47">
        <f t="shared" si="17"/>
        <v>0.1465756219</v>
      </c>
    </row>
    <row r="80" ht="14.25" customHeight="1">
      <c r="A80" s="102" t="str">
        <f t="shared" si="18"/>
        <v>Exploration</v>
      </c>
      <c r="B80" s="9" t="str">
        <f t="shared" si="19"/>
        <v>B</v>
      </c>
      <c r="C80" s="9" t="str">
        <f t="shared" si="20"/>
        <v>C</v>
      </c>
      <c r="D80" s="38">
        <v>68.0</v>
      </c>
      <c r="E80" s="39">
        <v>0.9188914639977601</v>
      </c>
      <c r="F80" s="103">
        <v>0.05965515463271254</v>
      </c>
      <c r="G80" s="41">
        <v>0.06348212944296971</v>
      </c>
      <c r="H80" s="42">
        <f t="shared" si="21"/>
        <v>0</v>
      </c>
      <c r="I80" s="43">
        <f t="shared" si="22"/>
        <v>0</v>
      </c>
      <c r="J80" s="43">
        <f t="shared" si="23"/>
        <v>30000</v>
      </c>
      <c r="K80" s="44">
        <f t="shared" si="5"/>
        <v>30000</v>
      </c>
      <c r="L80" s="42">
        <f t="shared" si="6"/>
        <v>0</v>
      </c>
      <c r="M80" s="43">
        <f t="shared" si="7"/>
        <v>0</v>
      </c>
      <c r="N80" s="43">
        <f t="shared" si="8"/>
        <v>2921</v>
      </c>
      <c r="O80" s="44">
        <f t="shared" si="9"/>
        <v>2921</v>
      </c>
      <c r="P80" s="45" t="str">
        <f t="shared" ref="P80:R80" si="284">IF(H80=0,"",L80/H80)</f>
        <v/>
      </c>
      <c r="Q80" s="46" t="str">
        <f t="shared" si="284"/>
        <v/>
      </c>
      <c r="R80" s="46">
        <f t="shared" si="284"/>
        <v>0.09736666667</v>
      </c>
      <c r="S80" s="47">
        <f t="shared" si="11"/>
        <v>0.09736666667</v>
      </c>
      <c r="T80" s="42">
        <f t="shared" ref="T80:V80" si="285">SUM(H$13:H80)</f>
        <v>70000</v>
      </c>
      <c r="U80" s="43">
        <f t="shared" si="285"/>
        <v>1870000</v>
      </c>
      <c r="V80" s="43">
        <f t="shared" si="285"/>
        <v>100000</v>
      </c>
      <c r="W80" s="44">
        <f t="shared" si="13"/>
        <v>2040000</v>
      </c>
      <c r="X80" s="42">
        <f t="shared" ref="X80:Z80" si="286">SUM(L$13:L80)</f>
        <v>6392</v>
      </c>
      <c r="Y80" s="43">
        <f t="shared" si="286"/>
        <v>281240</v>
      </c>
      <c r="Z80" s="43">
        <f t="shared" si="286"/>
        <v>9906</v>
      </c>
      <c r="AA80" s="44">
        <f t="shared" si="15"/>
        <v>297538</v>
      </c>
      <c r="AB80" s="46">
        <f t="shared" ref="AB80:AD80" si="287">IF(T80=0,"",X80/T80)</f>
        <v>0.09131428571</v>
      </c>
      <c r="AC80" s="46">
        <f t="shared" si="287"/>
        <v>0.1503957219</v>
      </c>
      <c r="AD80" s="46">
        <f t="shared" si="287"/>
        <v>0.09906</v>
      </c>
      <c r="AE80" s="47">
        <f t="shared" si="17"/>
        <v>0.1458519608</v>
      </c>
    </row>
    <row r="81" ht="14.25" customHeight="1">
      <c r="A81" s="102" t="str">
        <f t="shared" si="18"/>
        <v>Exploitation</v>
      </c>
      <c r="B81" s="9" t="str">
        <f t="shared" si="19"/>
        <v>B</v>
      </c>
      <c r="C81" s="9" t="str">
        <f t="shared" si="20"/>
        <v/>
      </c>
      <c r="D81" s="38">
        <v>69.0</v>
      </c>
      <c r="E81" s="39">
        <v>0.4470724792911973</v>
      </c>
      <c r="F81" s="103">
        <v>0.3764961772408515</v>
      </c>
      <c r="G81" s="41">
        <v>0.9323025222748664</v>
      </c>
      <c r="H81" s="42">
        <f t="shared" si="21"/>
        <v>0</v>
      </c>
      <c r="I81" s="43">
        <f t="shared" si="22"/>
        <v>30000</v>
      </c>
      <c r="J81" s="43">
        <f t="shared" si="23"/>
        <v>0</v>
      </c>
      <c r="K81" s="44">
        <f t="shared" si="5"/>
        <v>30000</v>
      </c>
      <c r="L81" s="42">
        <f t="shared" si="6"/>
        <v>0</v>
      </c>
      <c r="M81" s="43">
        <f t="shared" si="7"/>
        <v>4480</v>
      </c>
      <c r="N81" s="43">
        <f t="shared" si="8"/>
        <v>0</v>
      </c>
      <c r="O81" s="44">
        <f t="shared" si="9"/>
        <v>4480</v>
      </c>
      <c r="P81" s="45" t="str">
        <f t="shared" ref="P81:R81" si="288">IF(H81=0,"",L81/H81)</f>
        <v/>
      </c>
      <c r="Q81" s="46">
        <f t="shared" si="288"/>
        <v>0.1493333333</v>
      </c>
      <c r="R81" s="46" t="str">
        <f t="shared" si="288"/>
        <v/>
      </c>
      <c r="S81" s="47">
        <f t="shared" si="11"/>
        <v>0.1493333333</v>
      </c>
      <c r="T81" s="42">
        <f t="shared" ref="T81:V81" si="289">SUM(H$13:H81)</f>
        <v>70000</v>
      </c>
      <c r="U81" s="43">
        <f t="shared" si="289"/>
        <v>1900000</v>
      </c>
      <c r="V81" s="43">
        <f t="shared" si="289"/>
        <v>100000</v>
      </c>
      <c r="W81" s="44">
        <f t="shared" si="13"/>
        <v>2070000</v>
      </c>
      <c r="X81" s="42">
        <f t="shared" ref="X81:Z81" si="290">SUM(L$13:L81)</f>
        <v>6392</v>
      </c>
      <c r="Y81" s="43">
        <f t="shared" si="290"/>
        <v>285720</v>
      </c>
      <c r="Z81" s="43">
        <f t="shared" si="290"/>
        <v>9906</v>
      </c>
      <c r="AA81" s="44">
        <f t="shared" si="15"/>
        <v>302018</v>
      </c>
      <c r="AB81" s="46">
        <f t="shared" ref="AB81:AD81" si="291">IF(T81=0,"",X81/T81)</f>
        <v>0.09131428571</v>
      </c>
      <c r="AC81" s="46">
        <f t="shared" si="291"/>
        <v>0.1503789474</v>
      </c>
      <c r="AD81" s="46">
        <f t="shared" si="291"/>
        <v>0.09906</v>
      </c>
      <c r="AE81" s="47">
        <f t="shared" si="17"/>
        <v>0.1459024155</v>
      </c>
    </row>
    <row r="82" ht="14.25" customHeight="1">
      <c r="A82" s="102" t="str">
        <f t="shared" si="18"/>
        <v>Exploitation</v>
      </c>
      <c r="B82" s="9" t="str">
        <f t="shared" si="19"/>
        <v>B</v>
      </c>
      <c r="C82" s="9" t="str">
        <f t="shared" si="20"/>
        <v/>
      </c>
      <c r="D82" s="38">
        <v>70.0</v>
      </c>
      <c r="E82" s="39">
        <v>0.28690392077845417</v>
      </c>
      <c r="F82" s="103">
        <v>0.28563895088705793</v>
      </c>
      <c r="G82" s="41">
        <v>0.007956121685617101</v>
      </c>
      <c r="H82" s="42">
        <f t="shared" si="21"/>
        <v>0</v>
      </c>
      <c r="I82" s="43">
        <f t="shared" si="22"/>
        <v>30000</v>
      </c>
      <c r="J82" s="43">
        <f t="shared" si="23"/>
        <v>0</v>
      </c>
      <c r="K82" s="44">
        <f t="shared" si="5"/>
        <v>30000</v>
      </c>
      <c r="L82" s="42">
        <f t="shared" si="6"/>
        <v>0</v>
      </c>
      <c r="M82" s="43">
        <f t="shared" si="7"/>
        <v>4465</v>
      </c>
      <c r="N82" s="43">
        <f t="shared" si="8"/>
        <v>0</v>
      </c>
      <c r="O82" s="44">
        <f t="shared" si="9"/>
        <v>4465</v>
      </c>
      <c r="P82" s="45" t="str">
        <f t="shared" ref="P82:R82" si="292">IF(H82=0,"",L82/H82)</f>
        <v/>
      </c>
      <c r="Q82" s="46">
        <f t="shared" si="292"/>
        <v>0.1488333333</v>
      </c>
      <c r="R82" s="46" t="str">
        <f t="shared" si="292"/>
        <v/>
      </c>
      <c r="S82" s="47">
        <f t="shared" si="11"/>
        <v>0.1488333333</v>
      </c>
      <c r="T82" s="42">
        <f t="shared" ref="T82:V82" si="293">SUM(H$13:H82)</f>
        <v>70000</v>
      </c>
      <c r="U82" s="43">
        <f t="shared" si="293"/>
        <v>1930000</v>
      </c>
      <c r="V82" s="43">
        <f t="shared" si="293"/>
        <v>100000</v>
      </c>
      <c r="W82" s="44">
        <f t="shared" si="13"/>
        <v>2100000</v>
      </c>
      <c r="X82" s="42">
        <f t="shared" ref="X82:Z82" si="294">SUM(L$13:L82)</f>
        <v>6392</v>
      </c>
      <c r="Y82" s="43">
        <f t="shared" si="294"/>
        <v>290185</v>
      </c>
      <c r="Z82" s="43">
        <f t="shared" si="294"/>
        <v>9906</v>
      </c>
      <c r="AA82" s="44">
        <f t="shared" si="15"/>
        <v>306483</v>
      </c>
      <c r="AB82" s="46">
        <f t="shared" ref="AB82:AD82" si="295">IF(T82=0,"",X82/T82)</f>
        <v>0.09131428571</v>
      </c>
      <c r="AC82" s="46">
        <f t="shared" si="295"/>
        <v>0.1503549223</v>
      </c>
      <c r="AD82" s="46">
        <f t="shared" si="295"/>
        <v>0.09906</v>
      </c>
      <c r="AE82" s="47">
        <f t="shared" si="17"/>
        <v>0.1459442857</v>
      </c>
    </row>
    <row r="83" ht="14.25" customHeight="1">
      <c r="A83" s="102" t="str">
        <f t="shared" si="18"/>
        <v>Exploitation</v>
      </c>
      <c r="B83" s="9" t="str">
        <f t="shared" si="19"/>
        <v>B</v>
      </c>
      <c r="C83" s="9" t="str">
        <f t="shared" si="20"/>
        <v/>
      </c>
      <c r="D83" s="38">
        <v>71.0</v>
      </c>
      <c r="E83" s="39">
        <v>0.7691213527431149</v>
      </c>
      <c r="F83" s="103">
        <v>0.9760032019919544</v>
      </c>
      <c r="G83" s="41">
        <v>0.5845156527878</v>
      </c>
      <c r="H83" s="42">
        <f t="shared" si="21"/>
        <v>0</v>
      </c>
      <c r="I83" s="43">
        <f t="shared" si="22"/>
        <v>30000</v>
      </c>
      <c r="J83" s="43">
        <f t="shared" si="23"/>
        <v>0</v>
      </c>
      <c r="K83" s="44">
        <f t="shared" si="5"/>
        <v>30000</v>
      </c>
      <c r="L83" s="42">
        <f t="shared" si="6"/>
        <v>0</v>
      </c>
      <c r="M83" s="43">
        <f t="shared" si="7"/>
        <v>4623</v>
      </c>
      <c r="N83" s="43">
        <f t="shared" si="8"/>
        <v>0</v>
      </c>
      <c r="O83" s="44">
        <f t="shared" si="9"/>
        <v>4623</v>
      </c>
      <c r="P83" s="45" t="str">
        <f t="shared" ref="P83:R83" si="296">IF(H83=0,"",L83/H83)</f>
        <v/>
      </c>
      <c r="Q83" s="46">
        <f t="shared" si="296"/>
        <v>0.1541</v>
      </c>
      <c r="R83" s="46" t="str">
        <f t="shared" si="296"/>
        <v/>
      </c>
      <c r="S83" s="47">
        <f t="shared" si="11"/>
        <v>0.1541</v>
      </c>
      <c r="T83" s="42">
        <f t="shared" ref="T83:V83" si="297">SUM(H$13:H83)</f>
        <v>70000</v>
      </c>
      <c r="U83" s="43">
        <f t="shared" si="297"/>
        <v>1960000</v>
      </c>
      <c r="V83" s="43">
        <f t="shared" si="297"/>
        <v>100000</v>
      </c>
      <c r="W83" s="44">
        <f t="shared" si="13"/>
        <v>2130000</v>
      </c>
      <c r="X83" s="42">
        <f t="shared" ref="X83:Z83" si="298">SUM(L$13:L83)</f>
        <v>6392</v>
      </c>
      <c r="Y83" s="43">
        <f t="shared" si="298"/>
        <v>294808</v>
      </c>
      <c r="Z83" s="43">
        <f t="shared" si="298"/>
        <v>9906</v>
      </c>
      <c r="AA83" s="44">
        <f t="shared" si="15"/>
        <v>311106</v>
      </c>
      <c r="AB83" s="46">
        <f t="shared" ref="AB83:AD83" si="299">IF(T83=0,"",X83/T83)</f>
        <v>0.09131428571</v>
      </c>
      <c r="AC83" s="46">
        <f t="shared" si="299"/>
        <v>0.1504122449</v>
      </c>
      <c r="AD83" s="46">
        <f t="shared" si="299"/>
        <v>0.09906</v>
      </c>
      <c r="AE83" s="47">
        <f t="shared" si="17"/>
        <v>0.1460591549</v>
      </c>
    </row>
    <row r="84" ht="14.25" customHeight="1">
      <c r="A84" s="102" t="str">
        <f t="shared" si="18"/>
        <v>Exploitation</v>
      </c>
      <c r="B84" s="9" t="str">
        <f t="shared" si="19"/>
        <v>B</v>
      </c>
      <c r="C84" s="9" t="str">
        <f t="shared" si="20"/>
        <v/>
      </c>
      <c r="D84" s="38">
        <v>72.0</v>
      </c>
      <c r="E84" s="39">
        <v>0.5914840869932004</v>
      </c>
      <c r="F84" s="103">
        <v>0.8857365428599546</v>
      </c>
      <c r="G84" s="41">
        <v>0.20147625269824476</v>
      </c>
      <c r="H84" s="42">
        <f t="shared" si="21"/>
        <v>0</v>
      </c>
      <c r="I84" s="43">
        <f t="shared" si="22"/>
        <v>30000</v>
      </c>
      <c r="J84" s="43">
        <f t="shared" si="23"/>
        <v>0</v>
      </c>
      <c r="K84" s="44">
        <f t="shared" si="5"/>
        <v>30000</v>
      </c>
      <c r="L84" s="42">
        <f t="shared" si="6"/>
        <v>0</v>
      </c>
      <c r="M84" s="43">
        <f t="shared" si="7"/>
        <v>4575</v>
      </c>
      <c r="N84" s="43">
        <f t="shared" si="8"/>
        <v>0</v>
      </c>
      <c r="O84" s="44">
        <f t="shared" si="9"/>
        <v>4575</v>
      </c>
      <c r="P84" s="45" t="str">
        <f t="shared" ref="P84:R84" si="300">IF(H84=0,"",L84/H84)</f>
        <v/>
      </c>
      <c r="Q84" s="46">
        <f t="shared" si="300"/>
        <v>0.1525</v>
      </c>
      <c r="R84" s="46" t="str">
        <f t="shared" si="300"/>
        <v/>
      </c>
      <c r="S84" s="47">
        <f t="shared" si="11"/>
        <v>0.1525</v>
      </c>
      <c r="T84" s="42">
        <f t="shared" ref="T84:V84" si="301">SUM(H$13:H84)</f>
        <v>70000</v>
      </c>
      <c r="U84" s="43">
        <f t="shared" si="301"/>
        <v>1990000</v>
      </c>
      <c r="V84" s="43">
        <f t="shared" si="301"/>
        <v>100000</v>
      </c>
      <c r="W84" s="44">
        <f t="shared" si="13"/>
        <v>2160000</v>
      </c>
      <c r="X84" s="42">
        <f t="shared" ref="X84:Z84" si="302">SUM(L$13:L84)</f>
        <v>6392</v>
      </c>
      <c r="Y84" s="43">
        <f t="shared" si="302"/>
        <v>299383</v>
      </c>
      <c r="Z84" s="43">
        <f t="shared" si="302"/>
        <v>9906</v>
      </c>
      <c r="AA84" s="44">
        <f t="shared" si="15"/>
        <v>315681</v>
      </c>
      <c r="AB84" s="46">
        <f t="shared" ref="AB84:AD84" si="303">IF(T84=0,"",X84/T84)</f>
        <v>0.09131428571</v>
      </c>
      <c r="AC84" s="46">
        <f t="shared" si="303"/>
        <v>0.1504437186</v>
      </c>
      <c r="AD84" s="46">
        <f t="shared" si="303"/>
        <v>0.09906</v>
      </c>
      <c r="AE84" s="47">
        <f t="shared" si="17"/>
        <v>0.1461486111</v>
      </c>
    </row>
    <row r="85" ht="14.25" customHeight="1">
      <c r="A85" s="102" t="str">
        <f t="shared" si="18"/>
        <v>Exploitation</v>
      </c>
      <c r="B85" s="9" t="str">
        <f t="shared" si="19"/>
        <v>B</v>
      </c>
      <c r="C85" s="9" t="str">
        <f t="shared" si="20"/>
        <v/>
      </c>
      <c r="D85" s="38">
        <v>73.0</v>
      </c>
      <c r="E85" s="39">
        <v>0.7750420686607433</v>
      </c>
      <c r="F85" s="103">
        <v>0.3345936294382724</v>
      </c>
      <c r="G85" s="41">
        <v>0.0027230057953294695</v>
      </c>
      <c r="H85" s="42">
        <f t="shared" si="21"/>
        <v>0</v>
      </c>
      <c r="I85" s="43">
        <f t="shared" si="22"/>
        <v>30000</v>
      </c>
      <c r="J85" s="43">
        <f t="shared" si="23"/>
        <v>0</v>
      </c>
      <c r="K85" s="44">
        <f t="shared" si="5"/>
        <v>30000</v>
      </c>
      <c r="L85" s="42">
        <f t="shared" si="6"/>
        <v>0</v>
      </c>
      <c r="M85" s="43">
        <f t="shared" si="7"/>
        <v>4473</v>
      </c>
      <c r="N85" s="43">
        <f t="shared" si="8"/>
        <v>0</v>
      </c>
      <c r="O85" s="44">
        <f t="shared" si="9"/>
        <v>4473</v>
      </c>
      <c r="P85" s="45" t="str">
        <f t="shared" ref="P85:R85" si="304">IF(H85=0,"",L85/H85)</f>
        <v/>
      </c>
      <c r="Q85" s="46">
        <f t="shared" si="304"/>
        <v>0.1491</v>
      </c>
      <c r="R85" s="46" t="str">
        <f t="shared" si="304"/>
        <v/>
      </c>
      <c r="S85" s="47">
        <f t="shared" si="11"/>
        <v>0.1491</v>
      </c>
      <c r="T85" s="42">
        <f t="shared" ref="T85:V85" si="305">SUM(H$13:H85)</f>
        <v>70000</v>
      </c>
      <c r="U85" s="43">
        <f t="shared" si="305"/>
        <v>2020000</v>
      </c>
      <c r="V85" s="43">
        <f t="shared" si="305"/>
        <v>100000</v>
      </c>
      <c r="W85" s="44">
        <f t="shared" si="13"/>
        <v>2190000</v>
      </c>
      <c r="X85" s="42">
        <f t="shared" ref="X85:Z85" si="306">SUM(L$13:L85)</f>
        <v>6392</v>
      </c>
      <c r="Y85" s="43">
        <f t="shared" si="306"/>
        <v>303856</v>
      </c>
      <c r="Z85" s="43">
        <f t="shared" si="306"/>
        <v>9906</v>
      </c>
      <c r="AA85" s="44">
        <f t="shared" si="15"/>
        <v>320154</v>
      </c>
      <c r="AB85" s="46">
        <f t="shared" ref="AB85:AD85" si="307">IF(T85=0,"",X85/T85)</f>
        <v>0.09131428571</v>
      </c>
      <c r="AC85" s="46">
        <f t="shared" si="307"/>
        <v>0.1504237624</v>
      </c>
      <c r="AD85" s="46">
        <f t="shared" si="307"/>
        <v>0.09906</v>
      </c>
      <c r="AE85" s="47">
        <f t="shared" si="17"/>
        <v>0.1461890411</v>
      </c>
    </row>
    <row r="86" ht="14.25" customHeight="1">
      <c r="A86" s="102" t="str">
        <f t="shared" si="18"/>
        <v>Exploitation</v>
      </c>
      <c r="B86" s="9" t="str">
        <f t="shared" si="19"/>
        <v>B</v>
      </c>
      <c r="C86" s="9" t="str">
        <f t="shared" si="20"/>
        <v/>
      </c>
      <c r="D86" s="38">
        <v>74.0</v>
      </c>
      <c r="E86" s="39">
        <v>0.030755585543528752</v>
      </c>
      <c r="F86" s="103">
        <v>0.39571796271561144</v>
      </c>
      <c r="G86" s="41">
        <v>0.2865256321571824</v>
      </c>
      <c r="H86" s="42">
        <f t="shared" si="21"/>
        <v>0</v>
      </c>
      <c r="I86" s="43">
        <f t="shared" si="22"/>
        <v>30000</v>
      </c>
      <c r="J86" s="43">
        <f t="shared" si="23"/>
        <v>0</v>
      </c>
      <c r="K86" s="44">
        <f t="shared" si="5"/>
        <v>30000</v>
      </c>
      <c r="L86" s="42">
        <f t="shared" si="6"/>
        <v>0</v>
      </c>
      <c r="M86" s="43">
        <f t="shared" si="7"/>
        <v>4484</v>
      </c>
      <c r="N86" s="43">
        <f t="shared" si="8"/>
        <v>0</v>
      </c>
      <c r="O86" s="44">
        <f t="shared" si="9"/>
        <v>4484</v>
      </c>
      <c r="P86" s="45" t="str">
        <f t="shared" ref="P86:R86" si="308">IF(H86=0,"",L86/H86)</f>
        <v/>
      </c>
      <c r="Q86" s="46">
        <f t="shared" si="308"/>
        <v>0.1494666667</v>
      </c>
      <c r="R86" s="46" t="str">
        <f t="shared" si="308"/>
        <v/>
      </c>
      <c r="S86" s="47">
        <f t="shared" si="11"/>
        <v>0.1494666667</v>
      </c>
      <c r="T86" s="42">
        <f t="shared" ref="T86:V86" si="309">SUM(H$13:H86)</f>
        <v>70000</v>
      </c>
      <c r="U86" s="43">
        <f t="shared" si="309"/>
        <v>2050000</v>
      </c>
      <c r="V86" s="43">
        <f t="shared" si="309"/>
        <v>100000</v>
      </c>
      <c r="W86" s="44">
        <f t="shared" si="13"/>
        <v>2220000</v>
      </c>
      <c r="X86" s="42">
        <f t="shared" ref="X86:Z86" si="310">SUM(L$13:L86)</f>
        <v>6392</v>
      </c>
      <c r="Y86" s="43">
        <f t="shared" si="310"/>
        <v>308340</v>
      </c>
      <c r="Z86" s="43">
        <f t="shared" si="310"/>
        <v>9906</v>
      </c>
      <c r="AA86" s="44">
        <f t="shared" si="15"/>
        <v>324638</v>
      </c>
      <c r="AB86" s="46">
        <f t="shared" ref="AB86:AD86" si="311">IF(T86=0,"",X86/T86)</f>
        <v>0.09131428571</v>
      </c>
      <c r="AC86" s="46">
        <f t="shared" si="311"/>
        <v>0.1504097561</v>
      </c>
      <c r="AD86" s="46">
        <f t="shared" si="311"/>
        <v>0.09906</v>
      </c>
      <c r="AE86" s="47">
        <f t="shared" si="17"/>
        <v>0.1462333333</v>
      </c>
    </row>
    <row r="87" ht="14.25" customHeight="1">
      <c r="A87" s="102" t="str">
        <f t="shared" si="18"/>
        <v>Exploitation</v>
      </c>
      <c r="B87" s="9" t="str">
        <f t="shared" si="19"/>
        <v>B</v>
      </c>
      <c r="C87" s="9" t="str">
        <f t="shared" si="20"/>
        <v/>
      </c>
      <c r="D87" s="38">
        <v>75.0</v>
      </c>
      <c r="E87" s="39">
        <v>0.9302776812386134</v>
      </c>
      <c r="F87" s="103">
        <v>0.9428551914183632</v>
      </c>
      <c r="G87" s="41">
        <v>0.3351762103211616</v>
      </c>
      <c r="H87" s="42">
        <f t="shared" si="21"/>
        <v>0</v>
      </c>
      <c r="I87" s="43">
        <f t="shared" si="22"/>
        <v>30000</v>
      </c>
      <c r="J87" s="43">
        <f t="shared" si="23"/>
        <v>0</v>
      </c>
      <c r="K87" s="44">
        <f t="shared" si="5"/>
        <v>30000</v>
      </c>
      <c r="L87" s="42">
        <f t="shared" si="6"/>
        <v>0</v>
      </c>
      <c r="M87" s="43">
        <f t="shared" si="7"/>
        <v>4598</v>
      </c>
      <c r="N87" s="43">
        <f t="shared" si="8"/>
        <v>0</v>
      </c>
      <c r="O87" s="44">
        <f t="shared" si="9"/>
        <v>4598</v>
      </c>
      <c r="P87" s="45" t="str">
        <f t="shared" ref="P87:R87" si="312">IF(H87=0,"",L87/H87)</f>
        <v/>
      </c>
      <c r="Q87" s="46">
        <f t="shared" si="312"/>
        <v>0.1532666667</v>
      </c>
      <c r="R87" s="46" t="str">
        <f t="shared" si="312"/>
        <v/>
      </c>
      <c r="S87" s="47">
        <f t="shared" si="11"/>
        <v>0.1532666667</v>
      </c>
      <c r="T87" s="42">
        <f t="shared" ref="T87:V87" si="313">SUM(H$13:H87)</f>
        <v>70000</v>
      </c>
      <c r="U87" s="43">
        <f t="shared" si="313"/>
        <v>2080000</v>
      </c>
      <c r="V87" s="43">
        <f t="shared" si="313"/>
        <v>100000</v>
      </c>
      <c r="W87" s="44">
        <f t="shared" si="13"/>
        <v>2250000</v>
      </c>
      <c r="X87" s="42">
        <f t="shared" ref="X87:Z87" si="314">SUM(L$13:L87)</f>
        <v>6392</v>
      </c>
      <c r="Y87" s="43">
        <f t="shared" si="314"/>
        <v>312938</v>
      </c>
      <c r="Z87" s="43">
        <f t="shared" si="314"/>
        <v>9906</v>
      </c>
      <c r="AA87" s="44">
        <f t="shared" si="15"/>
        <v>329236</v>
      </c>
      <c r="AB87" s="46">
        <f t="shared" ref="AB87:AD87" si="315">IF(T87=0,"",X87/T87)</f>
        <v>0.09131428571</v>
      </c>
      <c r="AC87" s="46">
        <f t="shared" si="315"/>
        <v>0.1504509615</v>
      </c>
      <c r="AD87" s="46">
        <f t="shared" si="315"/>
        <v>0.09906</v>
      </c>
      <c r="AE87" s="47">
        <f t="shared" si="17"/>
        <v>0.1463271111</v>
      </c>
    </row>
    <row r="88" ht="14.25" customHeight="1">
      <c r="A88" s="102" t="str">
        <f t="shared" si="18"/>
        <v>Exploitation</v>
      </c>
      <c r="B88" s="9" t="str">
        <f t="shared" si="19"/>
        <v>B</v>
      </c>
      <c r="C88" s="9" t="str">
        <f t="shared" si="20"/>
        <v/>
      </c>
      <c r="D88" s="38">
        <v>76.0</v>
      </c>
      <c r="E88" s="39">
        <v>0.05862788760377635</v>
      </c>
      <c r="F88" s="103">
        <v>0.21280194718457168</v>
      </c>
      <c r="G88" s="41">
        <v>0.7997929825278602</v>
      </c>
      <c r="H88" s="42">
        <f t="shared" si="21"/>
        <v>0</v>
      </c>
      <c r="I88" s="43">
        <f t="shared" si="22"/>
        <v>30000</v>
      </c>
      <c r="J88" s="43">
        <f t="shared" si="23"/>
        <v>0</v>
      </c>
      <c r="K88" s="44">
        <f t="shared" si="5"/>
        <v>30000</v>
      </c>
      <c r="L88" s="42">
        <f t="shared" si="6"/>
        <v>0</v>
      </c>
      <c r="M88" s="43">
        <f t="shared" si="7"/>
        <v>4451</v>
      </c>
      <c r="N88" s="43">
        <f t="shared" si="8"/>
        <v>0</v>
      </c>
      <c r="O88" s="44">
        <f t="shared" si="9"/>
        <v>4451</v>
      </c>
      <c r="P88" s="45" t="str">
        <f t="shared" ref="P88:R88" si="316">IF(H88=0,"",L88/H88)</f>
        <v/>
      </c>
      <c r="Q88" s="46">
        <f t="shared" si="316"/>
        <v>0.1483666667</v>
      </c>
      <c r="R88" s="46" t="str">
        <f t="shared" si="316"/>
        <v/>
      </c>
      <c r="S88" s="47">
        <f t="shared" si="11"/>
        <v>0.1483666667</v>
      </c>
      <c r="T88" s="42">
        <f t="shared" ref="T88:V88" si="317">SUM(H$13:H88)</f>
        <v>70000</v>
      </c>
      <c r="U88" s="43">
        <f t="shared" si="317"/>
        <v>2110000</v>
      </c>
      <c r="V88" s="43">
        <f t="shared" si="317"/>
        <v>100000</v>
      </c>
      <c r="W88" s="44">
        <f t="shared" si="13"/>
        <v>2280000</v>
      </c>
      <c r="X88" s="42">
        <f t="shared" ref="X88:Z88" si="318">SUM(L$13:L88)</f>
        <v>6392</v>
      </c>
      <c r="Y88" s="43">
        <f t="shared" si="318"/>
        <v>317389</v>
      </c>
      <c r="Z88" s="43">
        <f t="shared" si="318"/>
        <v>9906</v>
      </c>
      <c r="AA88" s="44">
        <f t="shared" si="15"/>
        <v>333687</v>
      </c>
      <c r="AB88" s="46">
        <f t="shared" ref="AB88:AD88" si="319">IF(T88=0,"",X88/T88)</f>
        <v>0.09131428571</v>
      </c>
      <c r="AC88" s="46">
        <f t="shared" si="319"/>
        <v>0.150421327</v>
      </c>
      <c r="AD88" s="46">
        <f t="shared" si="319"/>
        <v>0.09906</v>
      </c>
      <c r="AE88" s="47">
        <f t="shared" si="17"/>
        <v>0.1463539474</v>
      </c>
    </row>
    <row r="89" ht="14.25" customHeight="1">
      <c r="A89" s="102" t="str">
        <f t="shared" si="18"/>
        <v>Exploitation</v>
      </c>
      <c r="B89" s="9" t="str">
        <f t="shared" si="19"/>
        <v>B</v>
      </c>
      <c r="C89" s="9" t="str">
        <f t="shared" si="20"/>
        <v/>
      </c>
      <c r="D89" s="38">
        <v>77.0</v>
      </c>
      <c r="E89" s="39">
        <v>0.729004441743013</v>
      </c>
      <c r="F89" s="103">
        <v>0.7405598646373969</v>
      </c>
      <c r="G89" s="41">
        <v>0.9667856050832465</v>
      </c>
      <c r="H89" s="42">
        <f t="shared" si="21"/>
        <v>0</v>
      </c>
      <c r="I89" s="43">
        <f t="shared" si="22"/>
        <v>30000</v>
      </c>
      <c r="J89" s="43">
        <f t="shared" si="23"/>
        <v>0</v>
      </c>
      <c r="K89" s="44">
        <f t="shared" si="5"/>
        <v>30000</v>
      </c>
      <c r="L89" s="42">
        <f t="shared" si="6"/>
        <v>0</v>
      </c>
      <c r="M89" s="43">
        <f t="shared" si="7"/>
        <v>4540</v>
      </c>
      <c r="N89" s="43">
        <f t="shared" si="8"/>
        <v>0</v>
      </c>
      <c r="O89" s="44">
        <f t="shared" si="9"/>
        <v>4540</v>
      </c>
      <c r="P89" s="45" t="str">
        <f t="shared" ref="P89:R89" si="320">IF(H89=0,"",L89/H89)</f>
        <v/>
      </c>
      <c r="Q89" s="46">
        <f t="shared" si="320"/>
        <v>0.1513333333</v>
      </c>
      <c r="R89" s="46" t="str">
        <f t="shared" si="320"/>
        <v/>
      </c>
      <c r="S89" s="47">
        <f t="shared" si="11"/>
        <v>0.1513333333</v>
      </c>
      <c r="T89" s="42">
        <f t="shared" ref="T89:V89" si="321">SUM(H$13:H89)</f>
        <v>70000</v>
      </c>
      <c r="U89" s="43">
        <f t="shared" si="321"/>
        <v>2140000</v>
      </c>
      <c r="V89" s="43">
        <f t="shared" si="321"/>
        <v>100000</v>
      </c>
      <c r="W89" s="44">
        <f t="shared" si="13"/>
        <v>2310000</v>
      </c>
      <c r="X89" s="42">
        <f t="shared" ref="X89:Z89" si="322">SUM(L$13:L89)</f>
        <v>6392</v>
      </c>
      <c r="Y89" s="43">
        <f t="shared" si="322"/>
        <v>321929</v>
      </c>
      <c r="Z89" s="43">
        <f t="shared" si="322"/>
        <v>9906</v>
      </c>
      <c r="AA89" s="44">
        <f t="shared" si="15"/>
        <v>338227</v>
      </c>
      <c r="AB89" s="46">
        <f t="shared" ref="AB89:AD89" si="323">IF(T89=0,"",X89/T89)</f>
        <v>0.09131428571</v>
      </c>
      <c r="AC89" s="46">
        <f t="shared" si="323"/>
        <v>0.1504341121</v>
      </c>
      <c r="AD89" s="46">
        <f t="shared" si="323"/>
        <v>0.09906</v>
      </c>
      <c r="AE89" s="47">
        <f t="shared" si="17"/>
        <v>0.1464186147</v>
      </c>
    </row>
    <row r="90" ht="14.25" customHeight="1">
      <c r="A90" s="102" t="str">
        <f t="shared" si="18"/>
        <v>Exploitation</v>
      </c>
      <c r="B90" s="9" t="str">
        <f t="shared" si="19"/>
        <v>B</v>
      </c>
      <c r="C90" s="9" t="str">
        <f t="shared" si="20"/>
        <v/>
      </c>
      <c r="D90" s="38">
        <v>78.0</v>
      </c>
      <c r="E90" s="39">
        <v>0.3463101017834438</v>
      </c>
      <c r="F90" s="103">
        <v>0.3006129387091636</v>
      </c>
      <c r="G90" s="41">
        <v>0.4547583111761614</v>
      </c>
      <c r="H90" s="42">
        <f t="shared" si="21"/>
        <v>0</v>
      </c>
      <c r="I90" s="43">
        <f t="shared" si="22"/>
        <v>30000</v>
      </c>
      <c r="J90" s="43">
        <f t="shared" si="23"/>
        <v>0</v>
      </c>
      <c r="K90" s="44">
        <f t="shared" si="5"/>
        <v>30000</v>
      </c>
      <c r="L90" s="42">
        <f t="shared" si="6"/>
        <v>0</v>
      </c>
      <c r="M90" s="43">
        <f t="shared" si="7"/>
        <v>4468</v>
      </c>
      <c r="N90" s="43">
        <f t="shared" si="8"/>
        <v>0</v>
      </c>
      <c r="O90" s="44">
        <f t="shared" si="9"/>
        <v>4468</v>
      </c>
      <c r="P90" s="45" t="str">
        <f t="shared" ref="P90:R90" si="324">IF(H90=0,"",L90/H90)</f>
        <v/>
      </c>
      <c r="Q90" s="46">
        <f t="shared" si="324"/>
        <v>0.1489333333</v>
      </c>
      <c r="R90" s="46" t="str">
        <f t="shared" si="324"/>
        <v/>
      </c>
      <c r="S90" s="47">
        <f t="shared" si="11"/>
        <v>0.1489333333</v>
      </c>
      <c r="T90" s="42">
        <f t="shared" ref="T90:V90" si="325">SUM(H$13:H90)</f>
        <v>70000</v>
      </c>
      <c r="U90" s="43">
        <f t="shared" si="325"/>
        <v>2170000</v>
      </c>
      <c r="V90" s="43">
        <f t="shared" si="325"/>
        <v>100000</v>
      </c>
      <c r="W90" s="44">
        <f t="shared" si="13"/>
        <v>2340000</v>
      </c>
      <c r="X90" s="42">
        <f t="shared" ref="X90:Z90" si="326">SUM(L$13:L90)</f>
        <v>6392</v>
      </c>
      <c r="Y90" s="43">
        <f t="shared" si="326"/>
        <v>326397</v>
      </c>
      <c r="Z90" s="43">
        <f t="shared" si="326"/>
        <v>9906</v>
      </c>
      <c r="AA90" s="44">
        <f t="shared" si="15"/>
        <v>342695</v>
      </c>
      <c r="AB90" s="46">
        <f t="shared" ref="AB90:AD90" si="327">IF(T90=0,"",X90/T90)</f>
        <v>0.09131428571</v>
      </c>
      <c r="AC90" s="46">
        <f t="shared" si="327"/>
        <v>0.1504133641</v>
      </c>
      <c r="AD90" s="46">
        <f t="shared" si="327"/>
        <v>0.09906</v>
      </c>
      <c r="AE90" s="47">
        <f t="shared" si="17"/>
        <v>0.1464508547</v>
      </c>
    </row>
    <row r="91" ht="14.25" customHeight="1">
      <c r="A91" s="102" t="str">
        <f t="shared" si="18"/>
        <v>Exploitation</v>
      </c>
      <c r="B91" s="9" t="str">
        <f t="shared" si="19"/>
        <v>B</v>
      </c>
      <c r="C91" s="9" t="str">
        <f t="shared" si="20"/>
        <v/>
      </c>
      <c r="D91" s="38">
        <v>79.0</v>
      </c>
      <c r="E91" s="39">
        <v>0.9783490568034963</v>
      </c>
      <c r="F91" s="103">
        <v>0.8097442875590116</v>
      </c>
      <c r="G91" s="41">
        <v>0.7831396403165001</v>
      </c>
      <c r="H91" s="42">
        <f t="shared" si="21"/>
        <v>0</v>
      </c>
      <c r="I91" s="43">
        <f t="shared" si="22"/>
        <v>30000</v>
      </c>
      <c r="J91" s="43">
        <f t="shared" si="23"/>
        <v>0</v>
      </c>
      <c r="K91" s="44">
        <f t="shared" si="5"/>
        <v>30000</v>
      </c>
      <c r="L91" s="42">
        <f t="shared" si="6"/>
        <v>0</v>
      </c>
      <c r="M91" s="43">
        <f t="shared" si="7"/>
        <v>4554</v>
      </c>
      <c r="N91" s="43">
        <f t="shared" si="8"/>
        <v>0</v>
      </c>
      <c r="O91" s="44">
        <f t="shared" si="9"/>
        <v>4554</v>
      </c>
      <c r="P91" s="45" t="str">
        <f t="shared" ref="P91:R91" si="328">IF(H91=0,"",L91/H91)</f>
        <v/>
      </c>
      <c r="Q91" s="46">
        <f t="shared" si="328"/>
        <v>0.1518</v>
      </c>
      <c r="R91" s="46" t="str">
        <f t="shared" si="328"/>
        <v/>
      </c>
      <c r="S91" s="47">
        <f t="shared" si="11"/>
        <v>0.1518</v>
      </c>
      <c r="T91" s="42">
        <f t="shared" ref="T91:V91" si="329">SUM(H$13:H91)</f>
        <v>70000</v>
      </c>
      <c r="U91" s="43">
        <f t="shared" si="329"/>
        <v>2200000</v>
      </c>
      <c r="V91" s="43">
        <f t="shared" si="329"/>
        <v>100000</v>
      </c>
      <c r="W91" s="44">
        <f t="shared" si="13"/>
        <v>2370000</v>
      </c>
      <c r="X91" s="42">
        <f t="shared" ref="X91:Z91" si="330">SUM(L$13:L91)</f>
        <v>6392</v>
      </c>
      <c r="Y91" s="43">
        <f t="shared" si="330"/>
        <v>330951</v>
      </c>
      <c r="Z91" s="43">
        <f t="shared" si="330"/>
        <v>9906</v>
      </c>
      <c r="AA91" s="44">
        <f t="shared" si="15"/>
        <v>347249</v>
      </c>
      <c r="AB91" s="46">
        <f t="shared" ref="AB91:AD91" si="331">IF(T91=0,"",X91/T91)</f>
        <v>0.09131428571</v>
      </c>
      <c r="AC91" s="46">
        <f t="shared" si="331"/>
        <v>0.1504322727</v>
      </c>
      <c r="AD91" s="46">
        <f t="shared" si="331"/>
        <v>0.09906</v>
      </c>
      <c r="AE91" s="47">
        <f t="shared" si="17"/>
        <v>0.1465185654</v>
      </c>
    </row>
    <row r="92" ht="14.25" customHeight="1">
      <c r="A92" s="102" t="str">
        <f t="shared" si="18"/>
        <v>Exploitation</v>
      </c>
      <c r="B92" s="9" t="str">
        <f t="shared" si="19"/>
        <v>B</v>
      </c>
      <c r="C92" s="9" t="str">
        <f t="shared" si="20"/>
        <v/>
      </c>
      <c r="D92" s="38">
        <v>80.0</v>
      </c>
      <c r="E92" s="39">
        <v>0.48597469435809215</v>
      </c>
      <c r="F92" s="103">
        <v>0.603973455323388</v>
      </c>
      <c r="G92" s="41">
        <v>0.6503377239467175</v>
      </c>
      <c r="H92" s="42">
        <f t="shared" si="21"/>
        <v>0</v>
      </c>
      <c r="I92" s="43">
        <f t="shared" si="22"/>
        <v>30000</v>
      </c>
      <c r="J92" s="43">
        <f t="shared" si="23"/>
        <v>0</v>
      </c>
      <c r="K92" s="44">
        <f t="shared" si="5"/>
        <v>30000</v>
      </c>
      <c r="L92" s="42">
        <f t="shared" si="6"/>
        <v>0</v>
      </c>
      <c r="M92" s="43">
        <f t="shared" si="7"/>
        <v>4516</v>
      </c>
      <c r="N92" s="43">
        <f t="shared" si="8"/>
        <v>0</v>
      </c>
      <c r="O92" s="44">
        <f t="shared" si="9"/>
        <v>4516</v>
      </c>
      <c r="P92" s="45" t="str">
        <f t="shared" ref="P92:R92" si="332">IF(H92=0,"",L92/H92)</f>
        <v/>
      </c>
      <c r="Q92" s="46">
        <f t="shared" si="332"/>
        <v>0.1505333333</v>
      </c>
      <c r="R92" s="46" t="str">
        <f t="shared" si="332"/>
        <v/>
      </c>
      <c r="S92" s="47">
        <f t="shared" si="11"/>
        <v>0.1505333333</v>
      </c>
      <c r="T92" s="42">
        <f t="shared" ref="T92:V92" si="333">SUM(H$13:H92)</f>
        <v>70000</v>
      </c>
      <c r="U92" s="43">
        <f t="shared" si="333"/>
        <v>2230000</v>
      </c>
      <c r="V92" s="43">
        <f t="shared" si="333"/>
        <v>100000</v>
      </c>
      <c r="W92" s="44">
        <f t="shared" si="13"/>
        <v>2400000</v>
      </c>
      <c r="X92" s="42">
        <f t="shared" ref="X92:Z92" si="334">SUM(L$13:L92)</f>
        <v>6392</v>
      </c>
      <c r="Y92" s="43">
        <f t="shared" si="334"/>
        <v>335467</v>
      </c>
      <c r="Z92" s="43">
        <f t="shared" si="334"/>
        <v>9906</v>
      </c>
      <c r="AA92" s="44">
        <f t="shared" si="15"/>
        <v>351765</v>
      </c>
      <c r="AB92" s="46">
        <f t="shared" ref="AB92:AD92" si="335">IF(T92=0,"",X92/T92)</f>
        <v>0.09131428571</v>
      </c>
      <c r="AC92" s="46">
        <f t="shared" si="335"/>
        <v>0.1504336323</v>
      </c>
      <c r="AD92" s="46">
        <f t="shared" si="335"/>
        <v>0.09906</v>
      </c>
      <c r="AE92" s="47">
        <f t="shared" si="17"/>
        <v>0.14656875</v>
      </c>
    </row>
    <row r="93" ht="14.25" customHeight="1">
      <c r="A93" s="102" t="str">
        <f t="shared" si="18"/>
        <v>Exploitation</v>
      </c>
      <c r="B93" s="9" t="str">
        <f t="shared" si="19"/>
        <v>B</v>
      </c>
      <c r="C93" s="9" t="str">
        <f t="shared" si="20"/>
        <v/>
      </c>
      <c r="D93" s="38">
        <v>81.0</v>
      </c>
      <c r="E93" s="39">
        <v>0.26995315516255525</v>
      </c>
      <c r="F93" s="103">
        <v>0.8172372800555963</v>
      </c>
      <c r="G93" s="41">
        <v>0.6921976638657823</v>
      </c>
      <c r="H93" s="42">
        <f t="shared" si="21"/>
        <v>0</v>
      </c>
      <c r="I93" s="43">
        <f t="shared" si="22"/>
        <v>30000</v>
      </c>
      <c r="J93" s="43">
        <f t="shared" si="23"/>
        <v>0</v>
      </c>
      <c r="K93" s="44">
        <f t="shared" si="5"/>
        <v>30000</v>
      </c>
      <c r="L93" s="42">
        <f t="shared" si="6"/>
        <v>0</v>
      </c>
      <c r="M93" s="43">
        <f t="shared" si="7"/>
        <v>4556</v>
      </c>
      <c r="N93" s="43">
        <f t="shared" si="8"/>
        <v>0</v>
      </c>
      <c r="O93" s="44">
        <f t="shared" si="9"/>
        <v>4556</v>
      </c>
      <c r="P93" s="45" t="str">
        <f t="shared" ref="P93:R93" si="336">IF(H93=0,"",L93/H93)</f>
        <v/>
      </c>
      <c r="Q93" s="46">
        <f t="shared" si="336"/>
        <v>0.1518666667</v>
      </c>
      <c r="R93" s="46" t="str">
        <f t="shared" si="336"/>
        <v/>
      </c>
      <c r="S93" s="47">
        <f t="shared" si="11"/>
        <v>0.1518666667</v>
      </c>
      <c r="T93" s="42">
        <f t="shared" ref="T93:V93" si="337">SUM(H$13:H93)</f>
        <v>70000</v>
      </c>
      <c r="U93" s="43">
        <f t="shared" si="337"/>
        <v>2260000</v>
      </c>
      <c r="V93" s="43">
        <f t="shared" si="337"/>
        <v>100000</v>
      </c>
      <c r="W93" s="44">
        <f t="shared" si="13"/>
        <v>2430000</v>
      </c>
      <c r="X93" s="42">
        <f t="shared" ref="X93:Z93" si="338">SUM(L$13:L93)</f>
        <v>6392</v>
      </c>
      <c r="Y93" s="43">
        <f t="shared" si="338"/>
        <v>340023</v>
      </c>
      <c r="Z93" s="43">
        <f t="shared" si="338"/>
        <v>9906</v>
      </c>
      <c r="AA93" s="44">
        <f t="shared" si="15"/>
        <v>356321</v>
      </c>
      <c r="AB93" s="46">
        <f t="shared" ref="AB93:AD93" si="339">IF(T93=0,"",X93/T93)</f>
        <v>0.09131428571</v>
      </c>
      <c r="AC93" s="46">
        <f t="shared" si="339"/>
        <v>0.1504526549</v>
      </c>
      <c r="AD93" s="46">
        <f t="shared" si="339"/>
        <v>0.09906</v>
      </c>
      <c r="AE93" s="47">
        <f t="shared" si="17"/>
        <v>0.1466341564</v>
      </c>
    </row>
    <row r="94" ht="14.25" customHeight="1">
      <c r="A94" s="102" t="str">
        <f t="shared" si="18"/>
        <v>Exploitation</v>
      </c>
      <c r="B94" s="9" t="str">
        <f t="shared" si="19"/>
        <v>B</v>
      </c>
      <c r="C94" s="9" t="str">
        <f t="shared" si="20"/>
        <v/>
      </c>
      <c r="D94" s="38">
        <v>82.0</v>
      </c>
      <c r="E94" s="39">
        <v>0.006028274373808595</v>
      </c>
      <c r="F94" s="103">
        <v>0.2509300471073196</v>
      </c>
      <c r="G94" s="41">
        <v>0.20751681311193138</v>
      </c>
      <c r="H94" s="42">
        <f t="shared" si="21"/>
        <v>0</v>
      </c>
      <c r="I94" s="43">
        <f t="shared" si="22"/>
        <v>30000</v>
      </c>
      <c r="J94" s="43">
        <f t="shared" si="23"/>
        <v>0</v>
      </c>
      <c r="K94" s="44">
        <f t="shared" si="5"/>
        <v>30000</v>
      </c>
      <c r="L94" s="42">
        <f t="shared" si="6"/>
        <v>0</v>
      </c>
      <c r="M94" s="43">
        <f t="shared" si="7"/>
        <v>4458</v>
      </c>
      <c r="N94" s="43">
        <f t="shared" si="8"/>
        <v>0</v>
      </c>
      <c r="O94" s="44">
        <f t="shared" si="9"/>
        <v>4458</v>
      </c>
      <c r="P94" s="45" t="str">
        <f t="shared" ref="P94:R94" si="340">IF(H94=0,"",L94/H94)</f>
        <v/>
      </c>
      <c r="Q94" s="46">
        <f t="shared" si="340"/>
        <v>0.1486</v>
      </c>
      <c r="R94" s="46" t="str">
        <f t="shared" si="340"/>
        <v/>
      </c>
      <c r="S94" s="47">
        <f t="shared" si="11"/>
        <v>0.1486</v>
      </c>
      <c r="T94" s="42">
        <f t="shared" ref="T94:V94" si="341">SUM(H$13:H94)</f>
        <v>70000</v>
      </c>
      <c r="U94" s="43">
        <f t="shared" si="341"/>
        <v>2290000</v>
      </c>
      <c r="V94" s="43">
        <f t="shared" si="341"/>
        <v>100000</v>
      </c>
      <c r="W94" s="44">
        <f t="shared" si="13"/>
        <v>2460000</v>
      </c>
      <c r="X94" s="42">
        <f t="shared" ref="X94:Z94" si="342">SUM(L$13:L94)</f>
        <v>6392</v>
      </c>
      <c r="Y94" s="43">
        <f t="shared" si="342"/>
        <v>344481</v>
      </c>
      <c r="Z94" s="43">
        <f t="shared" si="342"/>
        <v>9906</v>
      </c>
      <c r="AA94" s="44">
        <f t="shared" si="15"/>
        <v>360779</v>
      </c>
      <c r="AB94" s="46">
        <f t="shared" ref="AB94:AD94" si="343">IF(T94=0,"",X94/T94)</f>
        <v>0.09131428571</v>
      </c>
      <c r="AC94" s="46">
        <f t="shared" si="343"/>
        <v>0.1504283843</v>
      </c>
      <c r="AD94" s="46">
        <f t="shared" si="343"/>
        <v>0.09906</v>
      </c>
      <c r="AE94" s="47">
        <f t="shared" si="17"/>
        <v>0.1466581301</v>
      </c>
    </row>
    <row r="95" ht="14.25" customHeight="1">
      <c r="A95" s="102" t="str">
        <f t="shared" si="18"/>
        <v>Exploitation</v>
      </c>
      <c r="B95" s="9" t="str">
        <f t="shared" si="19"/>
        <v>B</v>
      </c>
      <c r="C95" s="9" t="str">
        <f t="shared" si="20"/>
        <v/>
      </c>
      <c r="D95" s="38">
        <v>83.0</v>
      </c>
      <c r="E95" s="39">
        <v>0.30816333775697613</v>
      </c>
      <c r="F95" s="103">
        <v>0.5374489513926297</v>
      </c>
      <c r="G95" s="41">
        <v>0.764998448707744</v>
      </c>
      <c r="H95" s="42">
        <f t="shared" si="21"/>
        <v>0</v>
      </c>
      <c r="I95" s="43">
        <f t="shared" si="22"/>
        <v>30000</v>
      </c>
      <c r="J95" s="43">
        <f t="shared" si="23"/>
        <v>0</v>
      </c>
      <c r="K95" s="44">
        <f t="shared" si="5"/>
        <v>30000</v>
      </c>
      <c r="L95" s="42">
        <f t="shared" si="6"/>
        <v>0</v>
      </c>
      <c r="M95" s="43">
        <f t="shared" si="7"/>
        <v>4506</v>
      </c>
      <c r="N95" s="43">
        <f t="shared" si="8"/>
        <v>0</v>
      </c>
      <c r="O95" s="44">
        <f t="shared" si="9"/>
        <v>4506</v>
      </c>
      <c r="P95" s="45" t="str">
        <f t="shared" ref="P95:R95" si="344">IF(H95=0,"",L95/H95)</f>
        <v/>
      </c>
      <c r="Q95" s="46">
        <f t="shared" si="344"/>
        <v>0.1502</v>
      </c>
      <c r="R95" s="46" t="str">
        <f t="shared" si="344"/>
        <v/>
      </c>
      <c r="S95" s="47">
        <f t="shared" si="11"/>
        <v>0.1502</v>
      </c>
      <c r="T95" s="42">
        <f t="shared" ref="T95:V95" si="345">SUM(H$13:H95)</f>
        <v>70000</v>
      </c>
      <c r="U95" s="43">
        <f t="shared" si="345"/>
        <v>2320000</v>
      </c>
      <c r="V95" s="43">
        <f t="shared" si="345"/>
        <v>100000</v>
      </c>
      <c r="W95" s="44">
        <f t="shared" si="13"/>
        <v>2490000</v>
      </c>
      <c r="X95" s="42">
        <f t="shared" ref="X95:Z95" si="346">SUM(L$13:L95)</f>
        <v>6392</v>
      </c>
      <c r="Y95" s="43">
        <f t="shared" si="346"/>
        <v>348987</v>
      </c>
      <c r="Z95" s="43">
        <f t="shared" si="346"/>
        <v>9906</v>
      </c>
      <c r="AA95" s="44">
        <f t="shared" si="15"/>
        <v>365285</v>
      </c>
      <c r="AB95" s="46">
        <f t="shared" ref="AB95:AD95" si="347">IF(T95=0,"",X95/T95)</f>
        <v>0.09131428571</v>
      </c>
      <c r="AC95" s="46">
        <f t="shared" si="347"/>
        <v>0.150425431</v>
      </c>
      <c r="AD95" s="46">
        <f t="shared" si="347"/>
        <v>0.09906</v>
      </c>
      <c r="AE95" s="47">
        <f t="shared" si="17"/>
        <v>0.1467008032</v>
      </c>
    </row>
    <row r="96" ht="14.25" customHeight="1">
      <c r="A96" s="102" t="str">
        <f t="shared" si="18"/>
        <v>Exploration</v>
      </c>
      <c r="B96" s="9" t="str">
        <f t="shared" si="19"/>
        <v>B</v>
      </c>
      <c r="C96" s="9" t="str">
        <f t="shared" si="20"/>
        <v>A</v>
      </c>
      <c r="D96" s="38">
        <v>84.0</v>
      </c>
      <c r="E96" s="39">
        <v>0.024018343509170204</v>
      </c>
      <c r="F96" s="103">
        <v>0.1392857603966262</v>
      </c>
      <c r="G96" s="41">
        <v>0.835601419464208</v>
      </c>
      <c r="H96" s="42">
        <f t="shared" si="21"/>
        <v>30000</v>
      </c>
      <c r="I96" s="43">
        <f t="shared" si="22"/>
        <v>0</v>
      </c>
      <c r="J96" s="43">
        <f t="shared" si="23"/>
        <v>0</v>
      </c>
      <c r="K96" s="44">
        <f t="shared" si="5"/>
        <v>30000</v>
      </c>
      <c r="L96" s="42">
        <f t="shared" si="6"/>
        <v>2602</v>
      </c>
      <c r="M96" s="43">
        <f t="shared" si="7"/>
        <v>0</v>
      </c>
      <c r="N96" s="43">
        <f t="shared" si="8"/>
        <v>0</v>
      </c>
      <c r="O96" s="44">
        <f t="shared" si="9"/>
        <v>2602</v>
      </c>
      <c r="P96" s="45">
        <f t="shared" ref="P96:R96" si="348">IF(H96=0,"",L96/H96)</f>
        <v>0.08673333333</v>
      </c>
      <c r="Q96" s="46" t="str">
        <f t="shared" si="348"/>
        <v/>
      </c>
      <c r="R96" s="46" t="str">
        <f t="shared" si="348"/>
        <v/>
      </c>
      <c r="S96" s="47">
        <f t="shared" si="11"/>
        <v>0.08673333333</v>
      </c>
      <c r="T96" s="42">
        <f t="shared" ref="T96:V96" si="349">SUM(H$13:H96)</f>
        <v>100000</v>
      </c>
      <c r="U96" s="43">
        <f t="shared" si="349"/>
        <v>2320000</v>
      </c>
      <c r="V96" s="43">
        <f t="shared" si="349"/>
        <v>100000</v>
      </c>
      <c r="W96" s="44">
        <f t="shared" si="13"/>
        <v>2520000</v>
      </c>
      <c r="X96" s="42">
        <f t="shared" ref="X96:Z96" si="350">SUM(L$13:L96)</f>
        <v>8994</v>
      </c>
      <c r="Y96" s="43">
        <f t="shared" si="350"/>
        <v>348987</v>
      </c>
      <c r="Z96" s="43">
        <f t="shared" si="350"/>
        <v>9906</v>
      </c>
      <c r="AA96" s="44">
        <f t="shared" si="15"/>
        <v>367887</v>
      </c>
      <c r="AB96" s="46">
        <f t="shared" ref="AB96:AD96" si="351">IF(T96=0,"",X96/T96)</f>
        <v>0.08994</v>
      </c>
      <c r="AC96" s="46">
        <f t="shared" si="351"/>
        <v>0.150425431</v>
      </c>
      <c r="AD96" s="46">
        <f t="shared" si="351"/>
        <v>0.09906</v>
      </c>
      <c r="AE96" s="47">
        <f t="shared" si="17"/>
        <v>0.1459869048</v>
      </c>
    </row>
    <row r="97" ht="14.25" customHeight="1">
      <c r="A97" s="102" t="str">
        <f t="shared" si="18"/>
        <v>Exploitation</v>
      </c>
      <c r="B97" s="9" t="str">
        <f t="shared" si="19"/>
        <v>B</v>
      </c>
      <c r="C97" s="9" t="str">
        <f t="shared" si="20"/>
        <v/>
      </c>
      <c r="D97" s="38">
        <v>85.0</v>
      </c>
      <c r="E97" s="39">
        <v>0.3181416917428195</v>
      </c>
      <c r="F97" s="103">
        <v>0.2351072569789161</v>
      </c>
      <c r="G97" s="41">
        <v>0.029852004744422178</v>
      </c>
      <c r="H97" s="42">
        <f t="shared" si="21"/>
        <v>0</v>
      </c>
      <c r="I97" s="43">
        <f t="shared" si="22"/>
        <v>30000</v>
      </c>
      <c r="J97" s="43">
        <f t="shared" si="23"/>
        <v>0</v>
      </c>
      <c r="K97" s="44">
        <f t="shared" si="5"/>
        <v>30000</v>
      </c>
      <c r="L97" s="42">
        <f t="shared" si="6"/>
        <v>0</v>
      </c>
      <c r="M97" s="43">
        <f t="shared" si="7"/>
        <v>4455</v>
      </c>
      <c r="N97" s="43">
        <f t="shared" si="8"/>
        <v>0</v>
      </c>
      <c r="O97" s="44">
        <f t="shared" si="9"/>
        <v>4455</v>
      </c>
      <c r="P97" s="45" t="str">
        <f t="shared" ref="P97:R97" si="352">IF(H97=0,"",L97/H97)</f>
        <v/>
      </c>
      <c r="Q97" s="46">
        <f t="shared" si="352"/>
        <v>0.1485</v>
      </c>
      <c r="R97" s="46" t="str">
        <f t="shared" si="352"/>
        <v/>
      </c>
      <c r="S97" s="47">
        <f t="shared" si="11"/>
        <v>0.1485</v>
      </c>
      <c r="T97" s="42">
        <f t="shared" ref="T97:V97" si="353">SUM(H$13:H97)</f>
        <v>100000</v>
      </c>
      <c r="U97" s="43">
        <f t="shared" si="353"/>
        <v>2350000</v>
      </c>
      <c r="V97" s="43">
        <f t="shared" si="353"/>
        <v>100000</v>
      </c>
      <c r="W97" s="44">
        <f t="shared" si="13"/>
        <v>2550000</v>
      </c>
      <c r="X97" s="42">
        <f t="shared" ref="X97:Z97" si="354">SUM(L$13:L97)</f>
        <v>8994</v>
      </c>
      <c r="Y97" s="43">
        <f t="shared" si="354"/>
        <v>353442</v>
      </c>
      <c r="Z97" s="43">
        <f t="shared" si="354"/>
        <v>9906</v>
      </c>
      <c r="AA97" s="44">
        <f t="shared" si="15"/>
        <v>372342</v>
      </c>
      <c r="AB97" s="46">
        <f t="shared" ref="AB97:AD97" si="355">IF(T97=0,"",X97/T97)</f>
        <v>0.08994</v>
      </c>
      <c r="AC97" s="46">
        <f t="shared" si="355"/>
        <v>0.1504008511</v>
      </c>
      <c r="AD97" s="46">
        <f t="shared" si="355"/>
        <v>0.09906</v>
      </c>
      <c r="AE97" s="47">
        <f t="shared" si="17"/>
        <v>0.1460164706</v>
      </c>
    </row>
    <row r="98" ht="14.25" customHeight="1">
      <c r="A98" s="102" t="str">
        <f t="shared" si="18"/>
        <v>Exploitation</v>
      </c>
      <c r="B98" s="9" t="str">
        <f t="shared" si="19"/>
        <v>B</v>
      </c>
      <c r="C98" s="9" t="str">
        <f t="shared" si="20"/>
        <v/>
      </c>
      <c r="D98" s="38">
        <v>86.0</v>
      </c>
      <c r="E98" s="39">
        <v>0.8885010343526113</v>
      </c>
      <c r="F98" s="103">
        <v>0.5167547738215845</v>
      </c>
      <c r="G98" s="41">
        <v>0.23468028359458015</v>
      </c>
      <c r="H98" s="42">
        <f t="shared" si="21"/>
        <v>0</v>
      </c>
      <c r="I98" s="43">
        <f t="shared" si="22"/>
        <v>30000</v>
      </c>
      <c r="J98" s="43">
        <f t="shared" si="23"/>
        <v>0</v>
      </c>
      <c r="K98" s="44">
        <f t="shared" si="5"/>
        <v>30000</v>
      </c>
      <c r="L98" s="42">
        <f t="shared" si="6"/>
        <v>0</v>
      </c>
      <c r="M98" s="43">
        <f t="shared" si="7"/>
        <v>4502</v>
      </c>
      <c r="N98" s="43">
        <f t="shared" si="8"/>
        <v>0</v>
      </c>
      <c r="O98" s="44">
        <f t="shared" si="9"/>
        <v>4502</v>
      </c>
      <c r="P98" s="45" t="str">
        <f t="shared" ref="P98:R98" si="356">IF(H98=0,"",L98/H98)</f>
        <v/>
      </c>
      <c r="Q98" s="46">
        <f t="shared" si="356"/>
        <v>0.1500666667</v>
      </c>
      <c r="R98" s="46" t="str">
        <f t="shared" si="356"/>
        <v/>
      </c>
      <c r="S98" s="47">
        <f t="shared" si="11"/>
        <v>0.1500666667</v>
      </c>
      <c r="T98" s="42">
        <f t="shared" ref="T98:V98" si="357">SUM(H$13:H98)</f>
        <v>100000</v>
      </c>
      <c r="U98" s="43">
        <f t="shared" si="357"/>
        <v>2380000</v>
      </c>
      <c r="V98" s="43">
        <f t="shared" si="357"/>
        <v>100000</v>
      </c>
      <c r="W98" s="44">
        <f t="shared" si="13"/>
        <v>2580000</v>
      </c>
      <c r="X98" s="42">
        <f t="shared" ref="X98:Z98" si="358">SUM(L$13:L98)</f>
        <v>8994</v>
      </c>
      <c r="Y98" s="43">
        <f t="shared" si="358"/>
        <v>357944</v>
      </c>
      <c r="Z98" s="43">
        <f t="shared" si="358"/>
        <v>9906</v>
      </c>
      <c r="AA98" s="44">
        <f t="shared" si="15"/>
        <v>376844</v>
      </c>
      <c r="AB98" s="46">
        <f t="shared" ref="AB98:AD98" si="359">IF(T98=0,"",X98/T98)</f>
        <v>0.08994</v>
      </c>
      <c r="AC98" s="46">
        <f t="shared" si="359"/>
        <v>0.1503966387</v>
      </c>
      <c r="AD98" s="46">
        <f t="shared" si="359"/>
        <v>0.09906</v>
      </c>
      <c r="AE98" s="47">
        <f t="shared" si="17"/>
        <v>0.1460635659</v>
      </c>
    </row>
    <row r="99" ht="14.25" customHeight="1">
      <c r="A99" s="102" t="str">
        <f t="shared" si="18"/>
        <v>Exploitation</v>
      </c>
      <c r="B99" s="9" t="str">
        <f t="shared" si="19"/>
        <v>B</v>
      </c>
      <c r="C99" s="9" t="str">
        <f t="shared" si="20"/>
        <v/>
      </c>
      <c r="D99" s="38">
        <v>87.0</v>
      </c>
      <c r="E99" s="39">
        <v>0.6485793799093615</v>
      </c>
      <c r="F99" s="103">
        <v>0.4930525626798289</v>
      </c>
      <c r="G99" s="41">
        <v>0.3126389750117887</v>
      </c>
      <c r="H99" s="42">
        <f t="shared" si="21"/>
        <v>0</v>
      </c>
      <c r="I99" s="43">
        <f t="shared" si="22"/>
        <v>30000</v>
      </c>
      <c r="J99" s="43">
        <f t="shared" si="23"/>
        <v>0</v>
      </c>
      <c r="K99" s="44">
        <f t="shared" si="5"/>
        <v>30000</v>
      </c>
      <c r="L99" s="42">
        <f t="shared" si="6"/>
        <v>0</v>
      </c>
      <c r="M99" s="43">
        <f t="shared" si="7"/>
        <v>4499</v>
      </c>
      <c r="N99" s="43">
        <f t="shared" si="8"/>
        <v>0</v>
      </c>
      <c r="O99" s="44">
        <f t="shared" si="9"/>
        <v>4499</v>
      </c>
      <c r="P99" s="45" t="str">
        <f t="shared" ref="P99:R99" si="360">IF(H99=0,"",L99/H99)</f>
        <v/>
      </c>
      <c r="Q99" s="46">
        <f t="shared" si="360"/>
        <v>0.1499666667</v>
      </c>
      <c r="R99" s="46" t="str">
        <f t="shared" si="360"/>
        <v/>
      </c>
      <c r="S99" s="47">
        <f t="shared" si="11"/>
        <v>0.1499666667</v>
      </c>
      <c r="T99" s="42">
        <f t="shared" ref="T99:V99" si="361">SUM(H$13:H99)</f>
        <v>100000</v>
      </c>
      <c r="U99" s="43">
        <f t="shared" si="361"/>
        <v>2410000</v>
      </c>
      <c r="V99" s="43">
        <f t="shared" si="361"/>
        <v>100000</v>
      </c>
      <c r="W99" s="44">
        <f t="shared" si="13"/>
        <v>2610000</v>
      </c>
      <c r="X99" s="42">
        <f t="shared" ref="X99:Z99" si="362">SUM(L$13:L99)</f>
        <v>8994</v>
      </c>
      <c r="Y99" s="43">
        <f t="shared" si="362"/>
        <v>362443</v>
      </c>
      <c r="Z99" s="43">
        <f t="shared" si="362"/>
        <v>9906</v>
      </c>
      <c r="AA99" s="44">
        <f t="shared" si="15"/>
        <v>381343</v>
      </c>
      <c r="AB99" s="46">
        <f t="shared" ref="AB99:AD99" si="363">IF(T99=0,"",X99/T99)</f>
        <v>0.08994</v>
      </c>
      <c r="AC99" s="46">
        <f t="shared" si="363"/>
        <v>0.1503912863</v>
      </c>
      <c r="AD99" s="46">
        <f t="shared" si="363"/>
        <v>0.09906</v>
      </c>
      <c r="AE99" s="47">
        <f t="shared" si="17"/>
        <v>0.1461084291</v>
      </c>
    </row>
    <row r="100" ht="14.25" customHeight="1">
      <c r="A100" s="102" t="str">
        <f t="shared" si="18"/>
        <v>Exploitation</v>
      </c>
      <c r="B100" s="9" t="str">
        <f t="shared" si="19"/>
        <v>B</v>
      </c>
      <c r="C100" s="9" t="str">
        <f t="shared" si="20"/>
        <v/>
      </c>
      <c r="D100" s="38">
        <v>88.0</v>
      </c>
      <c r="E100" s="39">
        <v>0.10046354405298519</v>
      </c>
      <c r="F100" s="103">
        <v>0.6983177256961565</v>
      </c>
      <c r="G100" s="41">
        <v>0.33135131823650465</v>
      </c>
      <c r="H100" s="42">
        <f t="shared" si="21"/>
        <v>0</v>
      </c>
      <c r="I100" s="43">
        <f t="shared" si="22"/>
        <v>30000</v>
      </c>
      <c r="J100" s="43">
        <f t="shared" si="23"/>
        <v>0</v>
      </c>
      <c r="K100" s="44">
        <f t="shared" si="5"/>
        <v>30000</v>
      </c>
      <c r="L100" s="42">
        <f t="shared" si="6"/>
        <v>0</v>
      </c>
      <c r="M100" s="43">
        <f t="shared" si="7"/>
        <v>4532</v>
      </c>
      <c r="N100" s="43">
        <f t="shared" si="8"/>
        <v>0</v>
      </c>
      <c r="O100" s="44">
        <f t="shared" si="9"/>
        <v>4532</v>
      </c>
      <c r="P100" s="45" t="str">
        <f t="shared" ref="P100:R100" si="364">IF(H100=0,"",L100/H100)</f>
        <v/>
      </c>
      <c r="Q100" s="46">
        <f t="shared" si="364"/>
        <v>0.1510666667</v>
      </c>
      <c r="R100" s="46" t="str">
        <f t="shared" si="364"/>
        <v/>
      </c>
      <c r="S100" s="47">
        <f t="shared" si="11"/>
        <v>0.1510666667</v>
      </c>
      <c r="T100" s="42">
        <f t="shared" ref="T100:V100" si="365">SUM(H$13:H100)</f>
        <v>100000</v>
      </c>
      <c r="U100" s="43">
        <f t="shared" si="365"/>
        <v>2440000</v>
      </c>
      <c r="V100" s="43">
        <f t="shared" si="365"/>
        <v>100000</v>
      </c>
      <c r="W100" s="44">
        <f t="shared" si="13"/>
        <v>2640000</v>
      </c>
      <c r="X100" s="42">
        <f t="shared" ref="X100:Z100" si="366">SUM(L$13:L100)</f>
        <v>8994</v>
      </c>
      <c r="Y100" s="43">
        <f t="shared" si="366"/>
        <v>366975</v>
      </c>
      <c r="Z100" s="43">
        <f t="shared" si="366"/>
        <v>9906</v>
      </c>
      <c r="AA100" s="44">
        <f t="shared" si="15"/>
        <v>385875</v>
      </c>
      <c r="AB100" s="46">
        <f t="shared" ref="AB100:AD100" si="367">IF(T100=0,"",X100/T100)</f>
        <v>0.08994</v>
      </c>
      <c r="AC100" s="46">
        <f t="shared" si="367"/>
        <v>0.1503995902</v>
      </c>
      <c r="AD100" s="46">
        <f t="shared" si="367"/>
        <v>0.09906</v>
      </c>
      <c r="AE100" s="47">
        <f t="shared" si="17"/>
        <v>0.1461647727</v>
      </c>
    </row>
    <row r="101" ht="14.25" customHeight="1">
      <c r="A101" s="102" t="str">
        <f t="shared" si="18"/>
        <v>Exploitation</v>
      </c>
      <c r="B101" s="9" t="str">
        <f t="shared" si="19"/>
        <v>B</v>
      </c>
      <c r="C101" s="9" t="str">
        <f t="shared" si="20"/>
        <v/>
      </c>
      <c r="D101" s="38">
        <v>89.0</v>
      </c>
      <c r="E101" s="39">
        <v>0.8052717113250777</v>
      </c>
      <c r="F101" s="103">
        <v>0.4691241927639589</v>
      </c>
      <c r="G101" s="41">
        <v>0.15508711917457563</v>
      </c>
      <c r="H101" s="42">
        <f t="shared" si="21"/>
        <v>0</v>
      </c>
      <c r="I101" s="43">
        <f t="shared" si="22"/>
        <v>30000</v>
      </c>
      <c r="J101" s="43">
        <f t="shared" si="23"/>
        <v>0</v>
      </c>
      <c r="K101" s="44">
        <f t="shared" si="5"/>
        <v>30000</v>
      </c>
      <c r="L101" s="42">
        <f t="shared" si="6"/>
        <v>0</v>
      </c>
      <c r="M101" s="43">
        <f t="shared" si="7"/>
        <v>4495</v>
      </c>
      <c r="N101" s="43">
        <f t="shared" si="8"/>
        <v>0</v>
      </c>
      <c r="O101" s="44">
        <f t="shared" si="9"/>
        <v>4495</v>
      </c>
      <c r="P101" s="45" t="str">
        <f t="shared" ref="P101:R101" si="368">IF(H101=0,"",L101/H101)</f>
        <v/>
      </c>
      <c r="Q101" s="46">
        <f t="shared" si="368"/>
        <v>0.1498333333</v>
      </c>
      <c r="R101" s="46" t="str">
        <f t="shared" si="368"/>
        <v/>
      </c>
      <c r="S101" s="47">
        <f t="shared" si="11"/>
        <v>0.1498333333</v>
      </c>
      <c r="T101" s="42">
        <f t="shared" ref="T101:V101" si="369">SUM(H$13:H101)</f>
        <v>100000</v>
      </c>
      <c r="U101" s="43">
        <f t="shared" si="369"/>
        <v>2470000</v>
      </c>
      <c r="V101" s="43">
        <f t="shared" si="369"/>
        <v>100000</v>
      </c>
      <c r="W101" s="44">
        <f t="shared" si="13"/>
        <v>2670000</v>
      </c>
      <c r="X101" s="42">
        <f t="shared" ref="X101:Z101" si="370">SUM(L$13:L101)</f>
        <v>8994</v>
      </c>
      <c r="Y101" s="43">
        <f t="shared" si="370"/>
        <v>371470</v>
      </c>
      <c r="Z101" s="43">
        <f t="shared" si="370"/>
        <v>9906</v>
      </c>
      <c r="AA101" s="44">
        <f t="shared" si="15"/>
        <v>390370</v>
      </c>
      <c r="AB101" s="46">
        <f t="shared" ref="AB101:AD101" si="371">IF(T101=0,"",X101/T101)</f>
        <v>0.08994</v>
      </c>
      <c r="AC101" s="46">
        <f t="shared" si="371"/>
        <v>0.1503927126</v>
      </c>
      <c r="AD101" s="46">
        <f t="shared" si="371"/>
        <v>0.09906</v>
      </c>
      <c r="AE101" s="47">
        <f t="shared" si="17"/>
        <v>0.1462059925</v>
      </c>
    </row>
    <row r="102" ht="14.25" customHeight="1">
      <c r="A102" s="102" t="str">
        <f t="shared" si="18"/>
        <v>Exploitation</v>
      </c>
      <c r="B102" s="9" t="str">
        <f t="shared" si="19"/>
        <v>B</v>
      </c>
      <c r="C102" s="9" t="str">
        <f t="shared" si="20"/>
        <v/>
      </c>
      <c r="D102" s="38">
        <v>90.0</v>
      </c>
      <c r="E102" s="39">
        <v>0.7152278057455254</v>
      </c>
      <c r="F102" s="103">
        <v>0.926336892730871</v>
      </c>
      <c r="G102" s="41">
        <v>0.6181866132084343</v>
      </c>
      <c r="H102" s="42">
        <f t="shared" si="21"/>
        <v>0</v>
      </c>
      <c r="I102" s="43">
        <f t="shared" si="22"/>
        <v>30000</v>
      </c>
      <c r="J102" s="43">
        <f t="shared" si="23"/>
        <v>0</v>
      </c>
      <c r="K102" s="44">
        <f t="shared" si="5"/>
        <v>30000</v>
      </c>
      <c r="L102" s="42">
        <f t="shared" si="6"/>
        <v>0</v>
      </c>
      <c r="M102" s="43">
        <f t="shared" si="7"/>
        <v>4590</v>
      </c>
      <c r="N102" s="43">
        <f t="shared" si="8"/>
        <v>0</v>
      </c>
      <c r="O102" s="44">
        <f t="shared" si="9"/>
        <v>4590</v>
      </c>
      <c r="P102" s="45" t="str">
        <f t="shared" ref="P102:R102" si="372">IF(H102=0,"",L102/H102)</f>
        <v/>
      </c>
      <c r="Q102" s="46">
        <f t="shared" si="372"/>
        <v>0.153</v>
      </c>
      <c r="R102" s="46" t="str">
        <f t="shared" si="372"/>
        <v/>
      </c>
      <c r="S102" s="47">
        <f t="shared" si="11"/>
        <v>0.153</v>
      </c>
      <c r="T102" s="42">
        <f t="shared" ref="T102:V102" si="373">SUM(H$13:H102)</f>
        <v>100000</v>
      </c>
      <c r="U102" s="43">
        <f t="shared" si="373"/>
        <v>2500000</v>
      </c>
      <c r="V102" s="43">
        <f t="shared" si="373"/>
        <v>100000</v>
      </c>
      <c r="W102" s="44">
        <f t="shared" si="13"/>
        <v>2700000</v>
      </c>
      <c r="X102" s="42">
        <f t="shared" ref="X102:Z102" si="374">SUM(L$13:L102)</f>
        <v>8994</v>
      </c>
      <c r="Y102" s="43">
        <f t="shared" si="374"/>
        <v>376060</v>
      </c>
      <c r="Z102" s="43">
        <f t="shared" si="374"/>
        <v>9906</v>
      </c>
      <c r="AA102" s="44">
        <f t="shared" si="15"/>
        <v>394960</v>
      </c>
      <c r="AB102" s="46">
        <f t="shared" ref="AB102:AD102" si="375">IF(T102=0,"",X102/T102)</f>
        <v>0.08994</v>
      </c>
      <c r="AC102" s="46">
        <f t="shared" si="375"/>
        <v>0.150424</v>
      </c>
      <c r="AD102" s="46">
        <f t="shared" si="375"/>
        <v>0.09906</v>
      </c>
      <c r="AE102" s="47">
        <f t="shared" si="17"/>
        <v>0.1462814815</v>
      </c>
    </row>
    <row r="103" ht="14.25" customHeight="1">
      <c r="A103" s="102" t="str">
        <f t="shared" si="18"/>
        <v>Exploitation</v>
      </c>
      <c r="B103" s="9" t="str">
        <f t="shared" si="19"/>
        <v>B</v>
      </c>
      <c r="C103" s="9" t="str">
        <f t="shared" si="20"/>
        <v/>
      </c>
      <c r="D103" s="38">
        <v>91.0</v>
      </c>
      <c r="E103" s="39">
        <v>0.5654722184162289</v>
      </c>
      <c r="F103" s="103">
        <v>0.29672057058124457</v>
      </c>
      <c r="G103" s="41">
        <v>0.7309646799016747</v>
      </c>
      <c r="H103" s="42">
        <f t="shared" si="21"/>
        <v>0</v>
      </c>
      <c r="I103" s="43">
        <f t="shared" si="22"/>
        <v>30000</v>
      </c>
      <c r="J103" s="43">
        <f t="shared" si="23"/>
        <v>0</v>
      </c>
      <c r="K103" s="44">
        <f t="shared" si="5"/>
        <v>30000</v>
      </c>
      <c r="L103" s="42">
        <f t="shared" si="6"/>
        <v>0</v>
      </c>
      <c r="M103" s="43">
        <f t="shared" si="7"/>
        <v>4467</v>
      </c>
      <c r="N103" s="43">
        <f t="shared" si="8"/>
        <v>0</v>
      </c>
      <c r="O103" s="44">
        <f t="shared" si="9"/>
        <v>4467</v>
      </c>
      <c r="P103" s="45" t="str">
        <f t="shared" ref="P103:R103" si="376">IF(H103=0,"",L103/H103)</f>
        <v/>
      </c>
      <c r="Q103" s="46">
        <f t="shared" si="376"/>
        <v>0.1489</v>
      </c>
      <c r="R103" s="46" t="str">
        <f t="shared" si="376"/>
        <v/>
      </c>
      <c r="S103" s="47">
        <f t="shared" si="11"/>
        <v>0.1489</v>
      </c>
      <c r="T103" s="42">
        <f t="shared" ref="T103:V103" si="377">SUM(H$13:H103)</f>
        <v>100000</v>
      </c>
      <c r="U103" s="43">
        <f t="shared" si="377"/>
        <v>2530000</v>
      </c>
      <c r="V103" s="43">
        <f t="shared" si="377"/>
        <v>100000</v>
      </c>
      <c r="W103" s="44">
        <f t="shared" si="13"/>
        <v>2730000</v>
      </c>
      <c r="X103" s="42">
        <f t="shared" ref="X103:Z103" si="378">SUM(L$13:L103)</f>
        <v>8994</v>
      </c>
      <c r="Y103" s="43">
        <f t="shared" si="378"/>
        <v>380527</v>
      </c>
      <c r="Z103" s="43">
        <f t="shared" si="378"/>
        <v>9906</v>
      </c>
      <c r="AA103" s="44">
        <f t="shared" si="15"/>
        <v>399427</v>
      </c>
      <c r="AB103" s="46">
        <f t="shared" ref="AB103:AD103" si="379">IF(T103=0,"",X103/T103)</f>
        <v>0.08994</v>
      </c>
      <c r="AC103" s="46">
        <f t="shared" si="379"/>
        <v>0.1504059289</v>
      </c>
      <c r="AD103" s="46">
        <f t="shared" si="379"/>
        <v>0.09906</v>
      </c>
      <c r="AE103" s="47">
        <f t="shared" si="17"/>
        <v>0.1463102564</v>
      </c>
    </row>
    <row r="104" ht="14.25" customHeight="1">
      <c r="A104" s="102" t="str">
        <f t="shared" si="18"/>
        <v>Exploitation</v>
      </c>
      <c r="B104" s="9" t="str">
        <f t="shared" si="19"/>
        <v>B</v>
      </c>
      <c r="C104" s="9" t="str">
        <f t="shared" si="20"/>
        <v/>
      </c>
      <c r="D104" s="38">
        <v>92.0</v>
      </c>
      <c r="E104" s="39">
        <v>0.5867373998797978</v>
      </c>
      <c r="F104" s="103">
        <v>0.9262766764916484</v>
      </c>
      <c r="G104" s="41">
        <v>0.7071793822123724</v>
      </c>
      <c r="H104" s="42">
        <f t="shared" si="21"/>
        <v>0</v>
      </c>
      <c r="I104" s="43">
        <f t="shared" si="22"/>
        <v>30000</v>
      </c>
      <c r="J104" s="43">
        <f t="shared" si="23"/>
        <v>0</v>
      </c>
      <c r="K104" s="44">
        <f t="shared" si="5"/>
        <v>30000</v>
      </c>
      <c r="L104" s="42">
        <f t="shared" si="6"/>
        <v>0</v>
      </c>
      <c r="M104" s="43">
        <f t="shared" si="7"/>
        <v>4590</v>
      </c>
      <c r="N104" s="43">
        <f t="shared" si="8"/>
        <v>0</v>
      </c>
      <c r="O104" s="44">
        <f t="shared" si="9"/>
        <v>4590</v>
      </c>
      <c r="P104" s="45" t="str">
        <f t="shared" ref="P104:R104" si="380">IF(H104=0,"",L104/H104)</f>
        <v/>
      </c>
      <c r="Q104" s="46">
        <f t="shared" si="380"/>
        <v>0.153</v>
      </c>
      <c r="R104" s="46" t="str">
        <f t="shared" si="380"/>
        <v/>
      </c>
      <c r="S104" s="47">
        <f t="shared" si="11"/>
        <v>0.153</v>
      </c>
      <c r="T104" s="42">
        <f t="shared" ref="T104:V104" si="381">SUM(H$13:H104)</f>
        <v>100000</v>
      </c>
      <c r="U104" s="43">
        <f t="shared" si="381"/>
        <v>2560000</v>
      </c>
      <c r="V104" s="43">
        <f t="shared" si="381"/>
        <v>100000</v>
      </c>
      <c r="W104" s="44">
        <f t="shared" si="13"/>
        <v>2760000</v>
      </c>
      <c r="X104" s="42">
        <f t="shared" ref="X104:Z104" si="382">SUM(L$13:L104)</f>
        <v>8994</v>
      </c>
      <c r="Y104" s="43">
        <f t="shared" si="382"/>
        <v>385117</v>
      </c>
      <c r="Z104" s="43">
        <f t="shared" si="382"/>
        <v>9906</v>
      </c>
      <c r="AA104" s="44">
        <f t="shared" si="15"/>
        <v>404017</v>
      </c>
      <c r="AB104" s="46">
        <f t="shared" ref="AB104:AD104" si="383">IF(T104=0,"",X104/T104)</f>
        <v>0.08994</v>
      </c>
      <c r="AC104" s="46">
        <f t="shared" si="383"/>
        <v>0.1504363281</v>
      </c>
      <c r="AD104" s="46">
        <f t="shared" si="383"/>
        <v>0.09906</v>
      </c>
      <c r="AE104" s="47">
        <f t="shared" si="17"/>
        <v>0.146382971</v>
      </c>
    </row>
    <row r="105" ht="14.25" customHeight="1">
      <c r="A105" s="102" t="str">
        <f t="shared" si="18"/>
        <v>Exploration</v>
      </c>
      <c r="B105" s="9" t="str">
        <f t="shared" si="19"/>
        <v>B</v>
      </c>
      <c r="C105" s="9" t="str">
        <f t="shared" si="20"/>
        <v>B</v>
      </c>
      <c r="D105" s="38">
        <v>93.0</v>
      </c>
      <c r="E105" s="39">
        <v>0.9089122897301941</v>
      </c>
      <c r="F105" s="103">
        <v>0.11383310303295957</v>
      </c>
      <c r="G105" s="41">
        <v>0.5805723401547492</v>
      </c>
      <c r="H105" s="42">
        <f t="shared" si="21"/>
        <v>0</v>
      </c>
      <c r="I105" s="43">
        <f t="shared" si="22"/>
        <v>30000</v>
      </c>
      <c r="J105" s="43">
        <f t="shared" si="23"/>
        <v>0</v>
      </c>
      <c r="K105" s="44">
        <f t="shared" si="5"/>
        <v>30000</v>
      </c>
      <c r="L105" s="42">
        <f t="shared" si="6"/>
        <v>0</v>
      </c>
      <c r="M105" s="43">
        <f t="shared" si="7"/>
        <v>4425</v>
      </c>
      <c r="N105" s="43">
        <f t="shared" si="8"/>
        <v>0</v>
      </c>
      <c r="O105" s="44">
        <f t="shared" si="9"/>
        <v>4425</v>
      </c>
      <c r="P105" s="45" t="str">
        <f t="shared" ref="P105:R105" si="384">IF(H105=0,"",L105/H105)</f>
        <v/>
      </c>
      <c r="Q105" s="46">
        <f t="shared" si="384"/>
        <v>0.1475</v>
      </c>
      <c r="R105" s="46" t="str">
        <f t="shared" si="384"/>
        <v/>
      </c>
      <c r="S105" s="47">
        <f t="shared" si="11"/>
        <v>0.1475</v>
      </c>
      <c r="T105" s="42">
        <f t="shared" ref="T105:V105" si="385">SUM(H$13:H105)</f>
        <v>100000</v>
      </c>
      <c r="U105" s="43">
        <f t="shared" si="385"/>
        <v>2590000</v>
      </c>
      <c r="V105" s="43">
        <f t="shared" si="385"/>
        <v>100000</v>
      </c>
      <c r="W105" s="44">
        <f t="shared" si="13"/>
        <v>2790000</v>
      </c>
      <c r="X105" s="42">
        <f t="shared" ref="X105:Z105" si="386">SUM(L$13:L105)</f>
        <v>8994</v>
      </c>
      <c r="Y105" s="43">
        <f t="shared" si="386"/>
        <v>389542</v>
      </c>
      <c r="Z105" s="43">
        <f t="shared" si="386"/>
        <v>9906</v>
      </c>
      <c r="AA105" s="44">
        <f t="shared" si="15"/>
        <v>408442</v>
      </c>
      <c r="AB105" s="46">
        <f t="shared" ref="AB105:AD105" si="387">IF(T105=0,"",X105/T105)</f>
        <v>0.08994</v>
      </c>
      <c r="AC105" s="46">
        <f t="shared" si="387"/>
        <v>0.1504023166</v>
      </c>
      <c r="AD105" s="46">
        <f t="shared" si="387"/>
        <v>0.09906</v>
      </c>
      <c r="AE105" s="47">
        <f t="shared" si="17"/>
        <v>0.1463949821</v>
      </c>
    </row>
    <row r="106" ht="14.25" customHeight="1">
      <c r="A106" s="102" t="str">
        <f t="shared" si="18"/>
        <v>Exploitation</v>
      </c>
      <c r="B106" s="9" t="str">
        <f t="shared" si="19"/>
        <v>B</v>
      </c>
      <c r="C106" s="9" t="str">
        <f t="shared" si="20"/>
        <v/>
      </c>
      <c r="D106" s="38">
        <v>94.0</v>
      </c>
      <c r="E106" s="39">
        <v>0.4038675260830822</v>
      </c>
      <c r="F106" s="103">
        <v>0.37599147345760264</v>
      </c>
      <c r="G106" s="41">
        <v>0.5421154094497416</v>
      </c>
      <c r="H106" s="42">
        <f t="shared" si="21"/>
        <v>0</v>
      </c>
      <c r="I106" s="43">
        <f t="shared" si="22"/>
        <v>30000</v>
      </c>
      <c r="J106" s="43">
        <f t="shared" si="23"/>
        <v>0</v>
      </c>
      <c r="K106" s="44">
        <f t="shared" si="5"/>
        <v>30000</v>
      </c>
      <c r="L106" s="42">
        <f t="shared" si="6"/>
        <v>0</v>
      </c>
      <c r="M106" s="43">
        <f t="shared" si="7"/>
        <v>4480</v>
      </c>
      <c r="N106" s="43">
        <f t="shared" si="8"/>
        <v>0</v>
      </c>
      <c r="O106" s="44">
        <f t="shared" si="9"/>
        <v>4480</v>
      </c>
      <c r="P106" s="45" t="str">
        <f t="shared" ref="P106:R106" si="388">IF(H106=0,"",L106/H106)</f>
        <v/>
      </c>
      <c r="Q106" s="46">
        <f t="shared" si="388"/>
        <v>0.1493333333</v>
      </c>
      <c r="R106" s="46" t="str">
        <f t="shared" si="388"/>
        <v/>
      </c>
      <c r="S106" s="47">
        <f t="shared" si="11"/>
        <v>0.1493333333</v>
      </c>
      <c r="T106" s="42">
        <f t="shared" ref="T106:V106" si="389">SUM(H$13:H106)</f>
        <v>100000</v>
      </c>
      <c r="U106" s="43">
        <f t="shared" si="389"/>
        <v>2620000</v>
      </c>
      <c r="V106" s="43">
        <f t="shared" si="389"/>
        <v>100000</v>
      </c>
      <c r="W106" s="44">
        <f t="shared" si="13"/>
        <v>2820000</v>
      </c>
      <c r="X106" s="42">
        <f t="shared" ref="X106:Z106" si="390">SUM(L$13:L106)</f>
        <v>8994</v>
      </c>
      <c r="Y106" s="43">
        <f t="shared" si="390"/>
        <v>394022</v>
      </c>
      <c r="Z106" s="43">
        <f t="shared" si="390"/>
        <v>9906</v>
      </c>
      <c r="AA106" s="44">
        <f t="shared" si="15"/>
        <v>412922</v>
      </c>
      <c r="AB106" s="46">
        <f t="shared" ref="AB106:AD106" si="391">IF(T106=0,"",X106/T106)</f>
        <v>0.08994</v>
      </c>
      <c r="AC106" s="46">
        <f t="shared" si="391"/>
        <v>0.1503900763</v>
      </c>
      <c r="AD106" s="46">
        <f t="shared" si="391"/>
        <v>0.09906</v>
      </c>
      <c r="AE106" s="47">
        <f t="shared" si="17"/>
        <v>0.1464262411</v>
      </c>
    </row>
    <row r="107" ht="14.25" customHeight="1">
      <c r="A107" s="102" t="str">
        <f t="shared" si="18"/>
        <v>Exploitation</v>
      </c>
      <c r="B107" s="9" t="str">
        <f t="shared" si="19"/>
        <v>B</v>
      </c>
      <c r="C107" s="9" t="str">
        <f t="shared" si="20"/>
        <v/>
      </c>
      <c r="D107" s="38">
        <v>95.0</v>
      </c>
      <c r="E107" s="39">
        <v>0.9999454944102402</v>
      </c>
      <c r="F107" s="103">
        <v>0.46122937684378496</v>
      </c>
      <c r="G107" s="41">
        <v>0.34434699734304997</v>
      </c>
      <c r="H107" s="42">
        <f t="shared" si="21"/>
        <v>0</v>
      </c>
      <c r="I107" s="43">
        <f t="shared" si="22"/>
        <v>30000</v>
      </c>
      <c r="J107" s="43">
        <f t="shared" si="23"/>
        <v>0</v>
      </c>
      <c r="K107" s="44">
        <f t="shared" si="5"/>
        <v>30000</v>
      </c>
      <c r="L107" s="42">
        <f t="shared" si="6"/>
        <v>0</v>
      </c>
      <c r="M107" s="43">
        <f t="shared" si="7"/>
        <v>4494</v>
      </c>
      <c r="N107" s="43">
        <f t="shared" si="8"/>
        <v>0</v>
      </c>
      <c r="O107" s="44">
        <f t="shared" si="9"/>
        <v>4494</v>
      </c>
      <c r="P107" s="45" t="str">
        <f t="shared" ref="P107:R107" si="392">IF(H107=0,"",L107/H107)</f>
        <v/>
      </c>
      <c r="Q107" s="46">
        <f t="shared" si="392"/>
        <v>0.1498</v>
      </c>
      <c r="R107" s="46" t="str">
        <f t="shared" si="392"/>
        <v/>
      </c>
      <c r="S107" s="47">
        <f t="shared" si="11"/>
        <v>0.1498</v>
      </c>
      <c r="T107" s="42">
        <f t="shared" ref="T107:V107" si="393">SUM(H$13:H107)</f>
        <v>100000</v>
      </c>
      <c r="U107" s="43">
        <f t="shared" si="393"/>
        <v>2650000</v>
      </c>
      <c r="V107" s="43">
        <f t="shared" si="393"/>
        <v>100000</v>
      </c>
      <c r="W107" s="44">
        <f t="shared" si="13"/>
        <v>2850000</v>
      </c>
      <c r="X107" s="42">
        <f t="shared" ref="X107:Z107" si="394">SUM(L$13:L107)</f>
        <v>8994</v>
      </c>
      <c r="Y107" s="43">
        <f t="shared" si="394"/>
        <v>398516</v>
      </c>
      <c r="Z107" s="43">
        <f t="shared" si="394"/>
        <v>9906</v>
      </c>
      <c r="AA107" s="44">
        <f t="shared" si="15"/>
        <v>417416</v>
      </c>
      <c r="AB107" s="46">
        <f t="shared" ref="AB107:AD107" si="395">IF(T107=0,"",X107/T107)</f>
        <v>0.08994</v>
      </c>
      <c r="AC107" s="46">
        <f t="shared" si="395"/>
        <v>0.1503833962</v>
      </c>
      <c r="AD107" s="46">
        <f t="shared" si="395"/>
        <v>0.09906</v>
      </c>
      <c r="AE107" s="47">
        <f t="shared" si="17"/>
        <v>0.1464617544</v>
      </c>
    </row>
    <row r="108" ht="14.25" customHeight="1">
      <c r="A108" s="102" t="str">
        <f t="shared" si="18"/>
        <v>Exploitation</v>
      </c>
      <c r="B108" s="9" t="str">
        <f t="shared" si="19"/>
        <v>B</v>
      </c>
      <c r="C108" s="9" t="str">
        <f t="shared" si="20"/>
        <v/>
      </c>
      <c r="D108" s="38">
        <v>96.0</v>
      </c>
      <c r="E108" s="39">
        <v>0.01540699729919115</v>
      </c>
      <c r="F108" s="103">
        <v>0.8118659273458014</v>
      </c>
      <c r="G108" s="41">
        <v>0.7172780764125252</v>
      </c>
      <c r="H108" s="42">
        <f t="shared" si="21"/>
        <v>0</v>
      </c>
      <c r="I108" s="43">
        <f t="shared" si="22"/>
        <v>30000</v>
      </c>
      <c r="J108" s="43">
        <f t="shared" si="23"/>
        <v>0</v>
      </c>
      <c r="K108" s="44">
        <f t="shared" si="5"/>
        <v>30000</v>
      </c>
      <c r="L108" s="42">
        <f t="shared" si="6"/>
        <v>0</v>
      </c>
      <c r="M108" s="43">
        <f t="shared" si="7"/>
        <v>4555</v>
      </c>
      <c r="N108" s="43">
        <f t="shared" si="8"/>
        <v>0</v>
      </c>
      <c r="O108" s="44">
        <f t="shared" si="9"/>
        <v>4555</v>
      </c>
      <c r="P108" s="45" t="str">
        <f t="shared" ref="P108:R108" si="396">IF(H108=0,"",L108/H108)</f>
        <v/>
      </c>
      <c r="Q108" s="46">
        <f t="shared" si="396"/>
        <v>0.1518333333</v>
      </c>
      <c r="R108" s="46" t="str">
        <f t="shared" si="396"/>
        <v/>
      </c>
      <c r="S108" s="47">
        <f t="shared" si="11"/>
        <v>0.1518333333</v>
      </c>
      <c r="T108" s="42">
        <f t="shared" ref="T108:V108" si="397">SUM(H$13:H108)</f>
        <v>100000</v>
      </c>
      <c r="U108" s="43">
        <f t="shared" si="397"/>
        <v>2680000</v>
      </c>
      <c r="V108" s="43">
        <f t="shared" si="397"/>
        <v>100000</v>
      </c>
      <c r="W108" s="44">
        <f t="shared" si="13"/>
        <v>2880000</v>
      </c>
      <c r="X108" s="42">
        <f t="shared" ref="X108:Z108" si="398">SUM(L$13:L108)</f>
        <v>8994</v>
      </c>
      <c r="Y108" s="43">
        <f t="shared" si="398"/>
        <v>403071</v>
      </c>
      <c r="Z108" s="43">
        <f t="shared" si="398"/>
        <v>9906</v>
      </c>
      <c r="AA108" s="44">
        <f t="shared" si="15"/>
        <v>421971</v>
      </c>
      <c r="AB108" s="46">
        <f t="shared" ref="AB108:AD108" si="399">IF(T108=0,"",X108/T108)</f>
        <v>0.08994</v>
      </c>
      <c r="AC108" s="46">
        <f t="shared" si="399"/>
        <v>0.1503996269</v>
      </c>
      <c r="AD108" s="46">
        <f t="shared" si="399"/>
        <v>0.09906</v>
      </c>
      <c r="AE108" s="47">
        <f t="shared" si="17"/>
        <v>0.1465177083</v>
      </c>
    </row>
    <row r="109" ht="14.25" customHeight="1">
      <c r="A109" s="102" t="str">
        <f t="shared" si="18"/>
        <v>Exploitation</v>
      </c>
      <c r="B109" s="9" t="str">
        <f t="shared" si="19"/>
        <v>B</v>
      </c>
      <c r="C109" s="9" t="str">
        <f t="shared" si="20"/>
        <v/>
      </c>
      <c r="D109" s="38">
        <v>97.0</v>
      </c>
      <c r="E109" s="39">
        <v>0.44863320658864525</v>
      </c>
      <c r="F109" s="103">
        <v>0.7269412893488993</v>
      </c>
      <c r="G109" s="41">
        <v>0.8031274720846726</v>
      </c>
      <c r="H109" s="42">
        <f t="shared" si="21"/>
        <v>0</v>
      </c>
      <c r="I109" s="43">
        <f t="shared" si="22"/>
        <v>30000</v>
      </c>
      <c r="J109" s="43">
        <f t="shared" si="23"/>
        <v>0</v>
      </c>
      <c r="K109" s="44">
        <f t="shared" si="5"/>
        <v>30000</v>
      </c>
      <c r="L109" s="42">
        <f t="shared" si="6"/>
        <v>0</v>
      </c>
      <c r="M109" s="43">
        <f t="shared" si="7"/>
        <v>4537</v>
      </c>
      <c r="N109" s="43">
        <f t="shared" si="8"/>
        <v>0</v>
      </c>
      <c r="O109" s="44">
        <f t="shared" si="9"/>
        <v>4537</v>
      </c>
      <c r="P109" s="45" t="str">
        <f t="shared" ref="P109:R109" si="400">IF(H109=0,"",L109/H109)</f>
        <v/>
      </c>
      <c r="Q109" s="46">
        <f t="shared" si="400"/>
        <v>0.1512333333</v>
      </c>
      <c r="R109" s="46" t="str">
        <f t="shared" si="400"/>
        <v/>
      </c>
      <c r="S109" s="47">
        <f t="shared" si="11"/>
        <v>0.1512333333</v>
      </c>
      <c r="T109" s="42">
        <f t="shared" ref="T109:V109" si="401">SUM(H$13:H109)</f>
        <v>100000</v>
      </c>
      <c r="U109" s="43">
        <f t="shared" si="401"/>
        <v>2710000</v>
      </c>
      <c r="V109" s="43">
        <f t="shared" si="401"/>
        <v>100000</v>
      </c>
      <c r="W109" s="44">
        <f t="shared" si="13"/>
        <v>2910000</v>
      </c>
      <c r="X109" s="42">
        <f t="shared" ref="X109:Z109" si="402">SUM(L$13:L109)</f>
        <v>8994</v>
      </c>
      <c r="Y109" s="43">
        <f t="shared" si="402"/>
        <v>407608</v>
      </c>
      <c r="Z109" s="43">
        <f t="shared" si="402"/>
        <v>9906</v>
      </c>
      <c r="AA109" s="44">
        <f t="shared" si="15"/>
        <v>426508</v>
      </c>
      <c r="AB109" s="46">
        <f t="shared" ref="AB109:AD109" si="403">IF(T109=0,"",X109/T109)</f>
        <v>0.08994</v>
      </c>
      <c r="AC109" s="46">
        <f t="shared" si="403"/>
        <v>0.1504088561</v>
      </c>
      <c r="AD109" s="46">
        <f t="shared" si="403"/>
        <v>0.09906</v>
      </c>
      <c r="AE109" s="47">
        <f t="shared" si="17"/>
        <v>0.146566323</v>
      </c>
    </row>
    <row r="110" ht="14.25" customHeight="1">
      <c r="A110" s="102" t="str">
        <f t="shared" si="18"/>
        <v>Exploration</v>
      </c>
      <c r="B110" s="9" t="str">
        <f t="shared" si="19"/>
        <v>B</v>
      </c>
      <c r="C110" s="9" t="str">
        <f t="shared" si="20"/>
        <v>C</v>
      </c>
      <c r="D110" s="38">
        <v>98.0</v>
      </c>
      <c r="E110" s="39">
        <v>0.3639248785843745</v>
      </c>
      <c r="F110" s="103">
        <v>0.021605342652735837</v>
      </c>
      <c r="G110" s="41">
        <v>0.042592682877134025</v>
      </c>
      <c r="H110" s="42">
        <f t="shared" si="21"/>
        <v>0</v>
      </c>
      <c r="I110" s="43">
        <f t="shared" si="22"/>
        <v>0</v>
      </c>
      <c r="J110" s="43">
        <f t="shared" si="23"/>
        <v>30000</v>
      </c>
      <c r="K110" s="44">
        <f t="shared" si="5"/>
        <v>30000</v>
      </c>
      <c r="L110" s="42">
        <f t="shared" si="6"/>
        <v>0</v>
      </c>
      <c r="M110" s="43">
        <f t="shared" si="7"/>
        <v>0</v>
      </c>
      <c r="N110" s="43">
        <f t="shared" si="8"/>
        <v>2911</v>
      </c>
      <c r="O110" s="44">
        <f t="shared" si="9"/>
        <v>2911</v>
      </c>
      <c r="P110" s="45" t="str">
        <f t="shared" ref="P110:R110" si="404">IF(H110=0,"",L110/H110)</f>
        <v/>
      </c>
      <c r="Q110" s="46" t="str">
        <f t="shared" si="404"/>
        <v/>
      </c>
      <c r="R110" s="46">
        <f t="shared" si="404"/>
        <v>0.09703333333</v>
      </c>
      <c r="S110" s="47">
        <f t="shared" si="11"/>
        <v>0.09703333333</v>
      </c>
      <c r="T110" s="42">
        <f t="shared" ref="T110:V110" si="405">SUM(H$13:H110)</f>
        <v>100000</v>
      </c>
      <c r="U110" s="43">
        <f t="shared" si="405"/>
        <v>2710000</v>
      </c>
      <c r="V110" s="43">
        <f t="shared" si="405"/>
        <v>130000</v>
      </c>
      <c r="W110" s="44">
        <f t="shared" si="13"/>
        <v>2940000</v>
      </c>
      <c r="X110" s="42">
        <f t="shared" ref="X110:Z110" si="406">SUM(L$13:L110)</f>
        <v>8994</v>
      </c>
      <c r="Y110" s="43">
        <f t="shared" si="406"/>
        <v>407608</v>
      </c>
      <c r="Z110" s="43">
        <f t="shared" si="406"/>
        <v>12817</v>
      </c>
      <c r="AA110" s="44">
        <f t="shared" si="15"/>
        <v>429419</v>
      </c>
      <c r="AB110" s="46">
        <f t="shared" ref="AB110:AD110" si="407">IF(T110=0,"",X110/T110)</f>
        <v>0.08994</v>
      </c>
      <c r="AC110" s="46">
        <f t="shared" si="407"/>
        <v>0.1504088561</v>
      </c>
      <c r="AD110" s="46">
        <f t="shared" si="407"/>
        <v>0.09859230769</v>
      </c>
      <c r="AE110" s="47">
        <f t="shared" si="17"/>
        <v>0.1460608844</v>
      </c>
    </row>
    <row r="111" ht="14.25" customHeight="1">
      <c r="A111" s="102" t="str">
        <f t="shared" si="18"/>
        <v>Exploitation</v>
      </c>
      <c r="B111" s="9" t="str">
        <f t="shared" si="19"/>
        <v>B</v>
      </c>
      <c r="C111" s="9" t="str">
        <f t="shared" si="20"/>
        <v/>
      </c>
      <c r="D111" s="38">
        <v>99.0</v>
      </c>
      <c r="E111" s="39">
        <v>0.259076022288833</v>
      </c>
      <c r="F111" s="103">
        <v>0.8775147900035113</v>
      </c>
      <c r="G111" s="41">
        <v>0.6279368569442003</v>
      </c>
      <c r="H111" s="42">
        <f t="shared" si="21"/>
        <v>0</v>
      </c>
      <c r="I111" s="43">
        <f t="shared" si="22"/>
        <v>30000</v>
      </c>
      <c r="J111" s="43">
        <f t="shared" si="23"/>
        <v>0</v>
      </c>
      <c r="K111" s="44">
        <f t="shared" si="5"/>
        <v>30000</v>
      </c>
      <c r="L111" s="42">
        <f t="shared" si="6"/>
        <v>0</v>
      </c>
      <c r="M111" s="43">
        <f t="shared" si="7"/>
        <v>4572</v>
      </c>
      <c r="N111" s="43">
        <f t="shared" si="8"/>
        <v>0</v>
      </c>
      <c r="O111" s="44">
        <f t="shared" si="9"/>
        <v>4572</v>
      </c>
      <c r="P111" s="45" t="str">
        <f t="shared" ref="P111:R111" si="408">IF(H111=0,"",L111/H111)</f>
        <v/>
      </c>
      <c r="Q111" s="46">
        <f t="shared" si="408"/>
        <v>0.1524</v>
      </c>
      <c r="R111" s="46" t="str">
        <f t="shared" si="408"/>
        <v/>
      </c>
      <c r="S111" s="47">
        <f t="shared" si="11"/>
        <v>0.1524</v>
      </c>
      <c r="T111" s="42">
        <f t="shared" ref="T111:V111" si="409">SUM(H$13:H111)</f>
        <v>100000</v>
      </c>
      <c r="U111" s="43">
        <f t="shared" si="409"/>
        <v>2740000</v>
      </c>
      <c r="V111" s="43">
        <f t="shared" si="409"/>
        <v>130000</v>
      </c>
      <c r="W111" s="44">
        <f t="shared" si="13"/>
        <v>2970000</v>
      </c>
      <c r="X111" s="42">
        <f t="shared" ref="X111:Z111" si="410">SUM(L$13:L111)</f>
        <v>8994</v>
      </c>
      <c r="Y111" s="43">
        <f t="shared" si="410"/>
        <v>412180</v>
      </c>
      <c r="Z111" s="43">
        <f t="shared" si="410"/>
        <v>12817</v>
      </c>
      <c r="AA111" s="44">
        <f t="shared" si="15"/>
        <v>433991</v>
      </c>
      <c r="AB111" s="46">
        <f t="shared" ref="AB111:AD111" si="411">IF(T111=0,"",X111/T111)</f>
        <v>0.08994</v>
      </c>
      <c r="AC111" s="46">
        <f t="shared" si="411"/>
        <v>0.1504306569</v>
      </c>
      <c r="AD111" s="46">
        <f t="shared" si="411"/>
        <v>0.09859230769</v>
      </c>
      <c r="AE111" s="47">
        <f t="shared" si="17"/>
        <v>0.1461249158</v>
      </c>
    </row>
    <row r="112" ht="14.25" customHeight="1">
      <c r="A112" s="104" t="str">
        <f t="shared" si="18"/>
        <v>Exploitation</v>
      </c>
      <c r="B112" s="105" t="str">
        <f t="shared" si="19"/>
        <v>B</v>
      </c>
      <c r="C112" s="105" t="str">
        <f t="shared" si="20"/>
        <v/>
      </c>
      <c r="D112" s="48">
        <v>100.0</v>
      </c>
      <c r="E112" s="49">
        <v>0.7953174061759334</v>
      </c>
      <c r="F112" s="106">
        <v>0.5381926733624928</v>
      </c>
      <c r="G112" s="51">
        <v>0.45843732587333197</v>
      </c>
      <c r="H112" s="52">
        <f t="shared" si="21"/>
        <v>0</v>
      </c>
      <c r="I112" s="53">
        <f t="shared" si="22"/>
        <v>30000</v>
      </c>
      <c r="J112" s="53">
        <f t="shared" si="23"/>
        <v>0</v>
      </c>
      <c r="K112" s="54">
        <f t="shared" si="5"/>
        <v>30000</v>
      </c>
      <c r="L112" s="52">
        <f t="shared" si="6"/>
        <v>0</v>
      </c>
      <c r="M112" s="53">
        <f t="shared" si="7"/>
        <v>4506</v>
      </c>
      <c r="N112" s="53">
        <f t="shared" si="8"/>
        <v>0</v>
      </c>
      <c r="O112" s="54">
        <f t="shared" si="9"/>
        <v>4506</v>
      </c>
      <c r="P112" s="55" t="str">
        <f t="shared" ref="P112:R112" si="412">IF(H112=0,"",L112/H112)</f>
        <v/>
      </c>
      <c r="Q112" s="56">
        <f t="shared" si="412"/>
        <v>0.1502</v>
      </c>
      <c r="R112" s="56" t="str">
        <f t="shared" si="412"/>
        <v/>
      </c>
      <c r="S112" s="57">
        <f t="shared" si="11"/>
        <v>0.1502</v>
      </c>
      <c r="T112" s="52">
        <f t="shared" ref="T112:V112" si="413">SUM(H$13:H112)</f>
        <v>100000</v>
      </c>
      <c r="U112" s="53">
        <f t="shared" si="413"/>
        <v>2770000</v>
      </c>
      <c r="V112" s="53">
        <f t="shared" si="413"/>
        <v>130000</v>
      </c>
      <c r="W112" s="54">
        <f t="shared" si="13"/>
        <v>3000000</v>
      </c>
      <c r="X112" s="52">
        <f t="shared" ref="X112:Z112" si="414">SUM(L$13:L112)</f>
        <v>8994</v>
      </c>
      <c r="Y112" s="53">
        <f t="shared" si="414"/>
        <v>416686</v>
      </c>
      <c r="Z112" s="53">
        <f t="shared" si="414"/>
        <v>12817</v>
      </c>
      <c r="AA112" s="54">
        <f t="shared" si="15"/>
        <v>438497</v>
      </c>
      <c r="AB112" s="56">
        <f t="shared" ref="AB112:AD112" si="415">IF(T112=0,"",X112/T112)</f>
        <v>0.08994</v>
      </c>
      <c r="AC112" s="56">
        <f t="shared" si="415"/>
        <v>0.1504281588</v>
      </c>
      <c r="AD112" s="56">
        <f t="shared" si="415"/>
        <v>0.09859230769</v>
      </c>
      <c r="AE112" s="57">
        <f t="shared" si="17"/>
        <v>0.1461656667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1:B1"/>
    <mergeCell ref="D1:F1"/>
    <mergeCell ref="I1:J1"/>
    <mergeCell ref="A2:B5"/>
    <mergeCell ref="D2:E2"/>
    <mergeCell ref="D3:E3"/>
    <mergeCell ref="D4:D6"/>
    <mergeCell ref="A8:B9"/>
    <mergeCell ref="X11:AA11"/>
    <mergeCell ref="AB11:AE11"/>
    <mergeCell ref="H10:S10"/>
    <mergeCell ref="T10:AE10"/>
    <mergeCell ref="E11:G11"/>
    <mergeCell ref="H11:K11"/>
    <mergeCell ref="L11:O11"/>
    <mergeCell ref="P11:S11"/>
    <mergeCell ref="T11:W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14"/>
    <col customWidth="1" min="3" max="3" width="18.14"/>
    <col customWidth="1" min="4" max="4" width="18.43"/>
    <col customWidth="1" min="5" max="5" width="17.86"/>
    <col customWidth="1" min="6" max="6" width="22.86"/>
    <col customWidth="1" min="7" max="7" width="31.71"/>
    <col customWidth="1" min="8" max="8" width="10.86"/>
    <col customWidth="1" min="9" max="9" width="9.71"/>
    <col customWidth="1" min="10" max="11" width="10.29"/>
    <col customWidth="1" min="12" max="12" width="8.71"/>
    <col customWidth="1" min="13" max="13" width="11.86"/>
    <col customWidth="1" min="14" max="14" width="10.71"/>
    <col customWidth="1" min="15" max="15" width="9.71"/>
    <col customWidth="1" min="16" max="23" width="8.71"/>
    <col customWidth="1" min="24" max="27" width="9.71"/>
    <col customWidth="1" min="28" max="35" width="8.71"/>
  </cols>
  <sheetData>
    <row r="1" ht="14.25" customHeight="1">
      <c r="A1" s="90" t="s">
        <v>29</v>
      </c>
      <c r="E1" s="91"/>
      <c r="F1" s="91"/>
      <c r="G1" s="91"/>
      <c r="H1" s="1" t="s">
        <v>0</v>
      </c>
      <c r="I1" s="2"/>
      <c r="J1" s="3"/>
      <c r="M1" s="4" t="s">
        <v>1</v>
      </c>
      <c r="N1" s="3"/>
    </row>
    <row r="2" ht="14.25" customHeight="1">
      <c r="A2" s="92" t="s">
        <v>30</v>
      </c>
      <c r="B2" s="25"/>
      <c r="C2" s="25"/>
      <c r="D2" s="26"/>
      <c r="E2" s="93"/>
      <c r="F2" s="93"/>
      <c r="G2" s="93"/>
      <c r="H2" s="5" t="s">
        <v>2</v>
      </c>
      <c r="I2" s="3"/>
      <c r="J2" s="6">
        <v>30000.0</v>
      </c>
      <c r="M2" s="7" t="s">
        <v>3</v>
      </c>
      <c r="N2" s="8">
        <f>SUM(X112:Z112)</f>
        <v>3000000</v>
      </c>
      <c r="Q2" s="9"/>
      <c r="R2" s="9"/>
      <c r="S2" s="9"/>
    </row>
    <row r="3" ht="14.25" customHeight="1">
      <c r="A3" s="64"/>
      <c r="D3" s="65"/>
      <c r="E3" s="93"/>
      <c r="F3" s="93"/>
      <c r="G3" s="93"/>
      <c r="H3" s="5" t="s">
        <v>4</v>
      </c>
      <c r="I3" s="3"/>
      <c r="J3" s="6">
        <v>3.0</v>
      </c>
      <c r="M3" s="7" t="s">
        <v>5</v>
      </c>
      <c r="N3" s="8">
        <f>SUM(AB112:AD112)</f>
        <v>341035</v>
      </c>
    </row>
    <row r="4" ht="14.25" customHeight="1">
      <c r="A4" s="64"/>
      <c r="D4" s="65"/>
      <c r="E4" s="94"/>
      <c r="F4" s="94"/>
      <c r="G4" s="94"/>
      <c r="H4" s="10" t="s">
        <v>6</v>
      </c>
      <c r="I4" s="11" t="s">
        <v>7</v>
      </c>
      <c r="J4" s="12">
        <v>0.09</v>
      </c>
      <c r="M4" s="7" t="s">
        <v>8</v>
      </c>
      <c r="N4" s="13">
        <f>N3/N2</f>
        <v>0.1136783333</v>
      </c>
      <c r="Q4" s="9"/>
      <c r="R4" s="9"/>
      <c r="S4" s="9"/>
    </row>
    <row r="5" ht="14.25" customHeight="1">
      <c r="A5" s="67"/>
      <c r="B5" s="68"/>
      <c r="C5" s="68"/>
      <c r="D5" s="69"/>
      <c r="E5" s="94"/>
      <c r="F5" s="94"/>
      <c r="G5" s="94"/>
      <c r="H5" s="14"/>
      <c r="I5" s="6" t="s">
        <v>9</v>
      </c>
      <c r="J5" s="70">
        <v>0.15</v>
      </c>
    </row>
    <row r="6" ht="14.25" customHeight="1">
      <c r="A6" s="94"/>
      <c r="B6" s="94"/>
      <c r="C6" s="94"/>
      <c r="D6" s="94"/>
      <c r="E6" s="94"/>
      <c r="F6" s="94"/>
      <c r="G6" s="94"/>
      <c r="H6" s="16"/>
      <c r="I6" s="17" t="s">
        <v>10</v>
      </c>
      <c r="J6" s="18">
        <v>0.1</v>
      </c>
    </row>
    <row r="7" ht="14.25" customHeight="1">
      <c r="A7" s="93"/>
      <c r="B7" s="93"/>
      <c r="C7" s="93"/>
      <c r="D7" s="93"/>
      <c r="E7" s="93"/>
      <c r="F7" s="93"/>
      <c r="G7" s="93"/>
      <c r="H7" s="19" t="s">
        <v>11</v>
      </c>
      <c r="I7" s="20"/>
      <c r="J7" s="20"/>
    </row>
    <row r="8" ht="14.25" customHeight="1">
      <c r="A8" s="93"/>
      <c r="B8" s="93"/>
      <c r="C8" s="96" t="s">
        <v>31</v>
      </c>
      <c r="G8" s="93"/>
      <c r="H8" s="19" t="s">
        <v>12</v>
      </c>
      <c r="I8" s="95">
        <v>0.25</v>
      </c>
      <c r="J8" s="20"/>
    </row>
    <row r="9" ht="14.25" customHeight="1"/>
    <row r="10" ht="14.25" customHeight="1">
      <c r="A10" s="9"/>
      <c r="B10" s="9"/>
      <c r="C10" s="9"/>
      <c r="D10" s="9"/>
      <c r="E10" s="9"/>
      <c r="F10" s="9"/>
      <c r="G10" s="9"/>
      <c r="H10" s="9"/>
      <c r="K10" s="9"/>
      <c r="L10" s="21" t="s">
        <v>13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 t="s">
        <v>14</v>
      </c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3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24" t="s">
        <v>15</v>
      </c>
      <c r="J11" s="25"/>
      <c r="K11" s="26"/>
      <c r="L11" s="21" t="s">
        <v>16</v>
      </c>
      <c r="M11" s="22"/>
      <c r="N11" s="22"/>
      <c r="O11" s="23"/>
      <c r="P11" s="21" t="s">
        <v>5</v>
      </c>
      <c r="Q11" s="22"/>
      <c r="R11" s="22"/>
      <c r="S11" s="22"/>
      <c r="T11" s="21" t="s">
        <v>17</v>
      </c>
      <c r="U11" s="22"/>
      <c r="V11" s="22"/>
      <c r="W11" s="23"/>
      <c r="X11" s="21" t="s">
        <v>16</v>
      </c>
      <c r="Y11" s="22"/>
      <c r="Z11" s="22"/>
      <c r="AA11" s="23"/>
      <c r="AB11" s="21" t="s">
        <v>5</v>
      </c>
      <c r="AC11" s="22"/>
      <c r="AD11" s="22"/>
      <c r="AE11" s="22"/>
      <c r="AF11" s="21" t="s">
        <v>17</v>
      </c>
      <c r="AG11" s="22"/>
      <c r="AH11" s="22"/>
      <c r="AI11" s="23"/>
    </row>
    <row r="12" ht="14.25" customHeight="1">
      <c r="A12" s="107" t="s">
        <v>32</v>
      </c>
      <c r="B12" s="22"/>
      <c r="C12" s="23"/>
      <c r="D12" s="107" t="s">
        <v>33</v>
      </c>
      <c r="E12" s="22"/>
      <c r="F12" s="23"/>
      <c r="G12" s="108"/>
      <c r="H12" s="109" t="s">
        <v>18</v>
      </c>
      <c r="I12" s="110" t="s">
        <v>7</v>
      </c>
      <c r="J12" s="27" t="s">
        <v>9</v>
      </c>
      <c r="K12" s="28" t="s">
        <v>10</v>
      </c>
      <c r="L12" s="21" t="s">
        <v>7</v>
      </c>
      <c r="M12" s="27" t="s">
        <v>9</v>
      </c>
      <c r="N12" s="27" t="s">
        <v>10</v>
      </c>
      <c r="O12" s="28" t="s">
        <v>19</v>
      </c>
      <c r="P12" s="21" t="s">
        <v>7</v>
      </c>
      <c r="Q12" s="27" t="s">
        <v>9</v>
      </c>
      <c r="R12" s="27" t="s">
        <v>10</v>
      </c>
      <c r="S12" s="28" t="s">
        <v>19</v>
      </c>
      <c r="T12" s="21" t="s">
        <v>7</v>
      </c>
      <c r="U12" s="27" t="s">
        <v>9</v>
      </c>
      <c r="V12" s="27" t="s">
        <v>10</v>
      </c>
      <c r="W12" s="28" t="s">
        <v>19</v>
      </c>
      <c r="X12" s="21" t="s">
        <v>7</v>
      </c>
      <c r="Y12" s="27" t="s">
        <v>9</v>
      </c>
      <c r="Z12" s="27" t="s">
        <v>10</v>
      </c>
      <c r="AA12" s="28" t="s">
        <v>19</v>
      </c>
      <c r="AB12" s="21" t="s">
        <v>7</v>
      </c>
      <c r="AC12" s="27" t="s">
        <v>9</v>
      </c>
      <c r="AD12" s="27" t="s">
        <v>10</v>
      </c>
      <c r="AE12" s="28" t="s">
        <v>19</v>
      </c>
      <c r="AF12" s="27" t="s">
        <v>7</v>
      </c>
      <c r="AG12" s="27" t="s">
        <v>9</v>
      </c>
      <c r="AH12" s="27" t="s">
        <v>10</v>
      </c>
      <c r="AI12" s="28" t="s">
        <v>19</v>
      </c>
    </row>
    <row r="13" ht="14.25" customHeight="1">
      <c r="A13" s="111" t="s">
        <v>7</v>
      </c>
      <c r="B13" s="112" t="s">
        <v>9</v>
      </c>
      <c r="C13" s="113" t="s">
        <v>10</v>
      </c>
      <c r="D13" s="112" t="s">
        <v>7</v>
      </c>
      <c r="E13" s="112" t="s">
        <v>9</v>
      </c>
      <c r="F13" s="113" t="s">
        <v>10</v>
      </c>
      <c r="G13" s="90" t="s">
        <v>34</v>
      </c>
      <c r="H13" s="114">
        <v>1.0</v>
      </c>
      <c r="I13" s="115">
        <v>0.7019803129346603</v>
      </c>
      <c r="J13" s="30">
        <v>0.7570540171529068</v>
      </c>
      <c r="K13" s="31">
        <v>0.5817869358502132</v>
      </c>
      <c r="L13" s="32">
        <f>$J$2/$J$3</f>
        <v>10000</v>
      </c>
      <c r="M13" s="33">
        <v>10000.0</v>
      </c>
      <c r="N13" s="33">
        <v>10000.0</v>
      </c>
      <c r="O13" s="34">
        <f t="shared" ref="O13:O112" si="5">SUM(L13:N13)</f>
        <v>30000</v>
      </c>
      <c r="P13" s="32">
        <f t="shared" ref="P13:P112" si="6">IFERROR(_xlfn.BINOM.INV(L13,$J$4,I13),0)</f>
        <v>915</v>
      </c>
      <c r="Q13" s="33">
        <f t="shared" ref="Q13:Q112" si="7">IFERROR(_xlfn.BINOM.INV(M13,$J$5,J13),0)</f>
        <v>1525</v>
      </c>
      <c r="R13" s="33">
        <f t="shared" ref="R13:R112" si="8">IFERROR(_xlfn.BINOM.INV(N13,$J$6,K13),0)</f>
        <v>1006</v>
      </c>
      <c r="S13" s="34">
        <f t="shared" ref="S13:S112" si="9">SUM(P13:R13)</f>
        <v>3446</v>
      </c>
      <c r="T13" s="35">
        <f t="shared" ref="T13:V13" si="1">IF(L13=0,"",P13/L13)</f>
        <v>0.0915</v>
      </c>
      <c r="U13" s="36">
        <f t="shared" si="1"/>
        <v>0.1525</v>
      </c>
      <c r="V13" s="36">
        <f t="shared" si="1"/>
        <v>0.1006</v>
      </c>
      <c r="W13" s="37">
        <f t="shared" ref="W13:W112" si="11">S13/O13</f>
        <v>0.1148666667</v>
      </c>
      <c r="X13" s="32">
        <f t="shared" ref="X13:Z13" si="2">SUM(L$13:L13)</f>
        <v>10000</v>
      </c>
      <c r="Y13" s="33">
        <f t="shared" si="2"/>
        <v>10000</v>
      </c>
      <c r="Z13" s="33">
        <f t="shared" si="2"/>
        <v>10000</v>
      </c>
      <c r="AA13" s="34">
        <f t="shared" ref="AA13:AA112" si="13">SUM(X13:Z13)</f>
        <v>30000</v>
      </c>
      <c r="AB13" s="32">
        <f t="shared" ref="AB13:AD13" si="3">SUM(P$13:P13)</f>
        <v>915</v>
      </c>
      <c r="AC13" s="33">
        <f t="shared" si="3"/>
        <v>1525</v>
      </c>
      <c r="AD13" s="33">
        <f t="shared" si="3"/>
        <v>1006</v>
      </c>
      <c r="AE13" s="34">
        <f t="shared" ref="AE13:AE112" si="15">SUM(AB13:AD13)</f>
        <v>3446</v>
      </c>
      <c r="AF13" s="36">
        <f t="shared" ref="AF13:AH13" si="4">IF(X13=0,"",AB13/X13)</f>
        <v>0.0915</v>
      </c>
      <c r="AG13" s="36">
        <f t="shared" si="4"/>
        <v>0.1525</v>
      </c>
      <c r="AH13" s="36">
        <f t="shared" si="4"/>
        <v>0.1006</v>
      </c>
      <c r="AI13" s="37">
        <f t="shared" ref="AI13:AI112" si="17">AE13/AA13</f>
        <v>0.1148666667</v>
      </c>
    </row>
    <row r="14" ht="14.25" customHeight="1">
      <c r="A14" s="38">
        <f t="shared" ref="A14:A112" si="18">EXP(AF13/$I$8) / (EXP(AF13/$I$8) + EXP(AG13/$I$8) + EXP(AH13/$I$8))</f>
        <v>0.3018034335</v>
      </c>
      <c r="B14" s="9">
        <f t="shared" ref="B14:B112" si="19">EXP(AG13/$I$8) / (EXP(AF13/$I$8) + EXP(AG13/$I$8) + EXP(AH13/$I$8))</f>
        <v>0.3852051012</v>
      </c>
      <c r="C14" s="102">
        <f t="shared" ref="C14:C112" si="20">EXP(AH13/$I$8) / (EXP(AF13/$I$8) + EXP(AG13/$I$8) + EXP(AH13/$I$8))</f>
        <v>0.3129914653</v>
      </c>
      <c r="D14" s="9">
        <f t="shared" ref="D14:D112" si="21">A14</f>
        <v>0.3018034335</v>
      </c>
      <c r="E14" s="9">
        <f t="shared" ref="E14:E112" si="22">SUM(A14:B14)</f>
        <v>0.6870085347</v>
      </c>
      <c r="F14" s="102">
        <f t="shared" ref="F14:F112" si="23">SUM(A14:C14)</f>
        <v>1</v>
      </c>
      <c r="G14" s="9" t="str">
        <f t="shared" ref="G14:G112" si="24">IF(I14&lt;D14, "A", IF(I14&lt;E14, "B", "C"))</f>
        <v>A</v>
      </c>
      <c r="H14" s="38">
        <v>2.0</v>
      </c>
      <c r="I14" s="116">
        <v>0.24700336545827017</v>
      </c>
      <c r="J14" s="40">
        <v>0.9130203135069771</v>
      </c>
      <c r="K14" s="41">
        <v>0.6162584125029098</v>
      </c>
      <c r="L14" s="42">
        <f t="shared" ref="L14:L112" si="25">IF($G14=$L$12, 30000, 0)</f>
        <v>30000</v>
      </c>
      <c r="M14" s="43">
        <f t="shared" ref="M14:M112" si="26">IF($G14=$M$12, 30000, 0)</f>
        <v>0</v>
      </c>
      <c r="N14" s="43">
        <f t="shared" ref="N14:N112" si="27">IF($G14=$N$12, 30000, 0)</f>
        <v>0</v>
      </c>
      <c r="O14" s="44">
        <f t="shared" si="5"/>
        <v>30000</v>
      </c>
      <c r="P14" s="42">
        <f t="shared" si="6"/>
        <v>2666</v>
      </c>
      <c r="Q14" s="43">
        <f t="shared" si="7"/>
        <v>0</v>
      </c>
      <c r="R14" s="43">
        <f t="shared" si="8"/>
        <v>0</v>
      </c>
      <c r="S14" s="44">
        <f t="shared" si="9"/>
        <v>2666</v>
      </c>
      <c r="T14" s="45">
        <f t="shared" ref="T14:V14" si="10">IF(L14=0,"",P14/L14)</f>
        <v>0.08886666667</v>
      </c>
      <c r="U14" s="46" t="str">
        <f t="shared" si="10"/>
        <v/>
      </c>
      <c r="V14" s="46" t="str">
        <f t="shared" si="10"/>
        <v/>
      </c>
      <c r="W14" s="47">
        <f t="shared" si="11"/>
        <v>0.08886666667</v>
      </c>
      <c r="X14" s="42">
        <f t="shared" ref="X14:Z14" si="12">SUM(L$13:L14)</f>
        <v>40000</v>
      </c>
      <c r="Y14" s="43">
        <f t="shared" si="12"/>
        <v>10000</v>
      </c>
      <c r="Z14" s="43">
        <f t="shared" si="12"/>
        <v>10000</v>
      </c>
      <c r="AA14" s="44">
        <f t="shared" si="13"/>
        <v>60000</v>
      </c>
      <c r="AB14" s="42">
        <f t="shared" ref="AB14:AD14" si="14">SUM(P$13:P14)</f>
        <v>3581</v>
      </c>
      <c r="AC14" s="43">
        <f t="shared" si="14"/>
        <v>1525</v>
      </c>
      <c r="AD14" s="43">
        <f t="shared" si="14"/>
        <v>1006</v>
      </c>
      <c r="AE14" s="44">
        <f t="shared" si="15"/>
        <v>6112</v>
      </c>
      <c r="AF14" s="46">
        <f t="shared" ref="AF14:AH14" si="16">IF(X14=0,"",AB14/X14)</f>
        <v>0.089525</v>
      </c>
      <c r="AG14" s="46">
        <f t="shared" si="16"/>
        <v>0.1525</v>
      </c>
      <c r="AH14" s="46">
        <f t="shared" si="16"/>
        <v>0.1006</v>
      </c>
      <c r="AI14" s="47">
        <f t="shared" si="17"/>
        <v>0.1018666667</v>
      </c>
    </row>
    <row r="15" ht="14.25" customHeight="1">
      <c r="A15" s="38">
        <f t="shared" si="18"/>
        <v>0.3001413713</v>
      </c>
      <c r="B15" s="9">
        <f t="shared" si="19"/>
        <v>0.3861220848</v>
      </c>
      <c r="C15" s="102">
        <f t="shared" si="20"/>
        <v>0.3137365438</v>
      </c>
      <c r="D15" s="9">
        <f t="shared" si="21"/>
        <v>0.3001413713</v>
      </c>
      <c r="E15" s="9">
        <f t="shared" si="22"/>
        <v>0.6862634562</v>
      </c>
      <c r="F15" s="102">
        <f t="shared" si="23"/>
        <v>1</v>
      </c>
      <c r="G15" s="9" t="str">
        <f t="shared" si="24"/>
        <v>C</v>
      </c>
      <c r="H15" s="38">
        <v>3.0</v>
      </c>
      <c r="I15" s="116">
        <v>0.7740378682709331</v>
      </c>
      <c r="J15" s="40">
        <v>0.8839582938075233</v>
      </c>
      <c r="K15" s="41">
        <v>0.9991347005274185</v>
      </c>
      <c r="L15" s="42">
        <f t="shared" si="25"/>
        <v>0</v>
      </c>
      <c r="M15" s="43">
        <f t="shared" si="26"/>
        <v>0</v>
      </c>
      <c r="N15" s="43">
        <f t="shared" si="27"/>
        <v>30000</v>
      </c>
      <c r="O15" s="44">
        <f t="shared" si="5"/>
        <v>30000</v>
      </c>
      <c r="P15" s="42">
        <f t="shared" si="6"/>
        <v>0</v>
      </c>
      <c r="Q15" s="43">
        <f t="shared" si="7"/>
        <v>0</v>
      </c>
      <c r="R15" s="43">
        <f t="shared" si="8"/>
        <v>3164</v>
      </c>
      <c r="S15" s="44">
        <f t="shared" si="9"/>
        <v>3164</v>
      </c>
      <c r="T15" s="45" t="str">
        <f t="shared" ref="T15:V15" si="28">IF(L15=0,"",P15/L15)</f>
        <v/>
      </c>
      <c r="U15" s="46" t="str">
        <f t="shared" si="28"/>
        <v/>
      </c>
      <c r="V15" s="46">
        <f t="shared" si="28"/>
        <v>0.1054666667</v>
      </c>
      <c r="W15" s="47">
        <f t="shared" si="11"/>
        <v>0.1054666667</v>
      </c>
      <c r="X15" s="42">
        <f t="shared" ref="X15:Z15" si="29">SUM(L$13:L15)</f>
        <v>40000</v>
      </c>
      <c r="Y15" s="43">
        <f t="shared" si="29"/>
        <v>10000</v>
      </c>
      <c r="Z15" s="43">
        <f t="shared" si="29"/>
        <v>40000</v>
      </c>
      <c r="AA15" s="44">
        <f t="shared" si="13"/>
        <v>90000</v>
      </c>
      <c r="AB15" s="42">
        <f t="shared" ref="AB15:AD15" si="30">SUM(P$13:P15)</f>
        <v>3581</v>
      </c>
      <c r="AC15" s="43">
        <f t="shared" si="30"/>
        <v>1525</v>
      </c>
      <c r="AD15" s="43">
        <f t="shared" si="30"/>
        <v>4170</v>
      </c>
      <c r="AE15" s="44">
        <f t="shared" si="15"/>
        <v>9276</v>
      </c>
      <c r="AF15" s="46">
        <f t="shared" ref="AF15:AH15" si="31">IF(X15=0,"",AB15/X15)</f>
        <v>0.089525</v>
      </c>
      <c r="AG15" s="46">
        <f t="shared" si="31"/>
        <v>0.1525</v>
      </c>
      <c r="AH15" s="46">
        <f t="shared" si="31"/>
        <v>0.10425</v>
      </c>
      <c r="AI15" s="47">
        <f t="shared" si="17"/>
        <v>0.1030666667</v>
      </c>
    </row>
    <row r="16" ht="14.25" customHeight="1">
      <c r="A16" s="38">
        <f t="shared" si="18"/>
        <v>0.2987628333</v>
      </c>
      <c r="B16" s="9">
        <f t="shared" si="19"/>
        <v>0.3843486407</v>
      </c>
      <c r="C16" s="102">
        <f t="shared" si="20"/>
        <v>0.316888526</v>
      </c>
      <c r="D16" s="9">
        <f t="shared" si="21"/>
        <v>0.2987628333</v>
      </c>
      <c r="E16" s="9">
        <f t="shared" si="22"/>
        <v>0.683111474</v>
      </c>
      <c r="F16" s="102">
        <f t="shared" si="23"/>
        <v>1</v>
      </c>
      <c r="G16" s="9" t="str">
        <f t="shared" si="24"/>
        <v>B</v>
      </c>
      <c r="H16" s="38">
        <v>4.0</v>
      </c>
      <c r="I16" s="116">
        <v>0.448376279390037</v>
      </c>
      <c r="J16" s="40">
        <v>0.7657470200198502</v>
      </c>
      <c r="K16" s="41">
        <v>0.9254788520271323</v>
      </c>
      <c r="L16" s="42">
        <f t="shared" si="25"/>
        <v>0</v>
      </c>
      <c r="M16" s="43">
        <f t="shared" si="26"/>
        <v>30000</v>
      </c>
      <c r="N16" s="43">
        <f t="shared" si="27"/>
        <v>0</v>
      </c>
      <c r="O16" s="44">
        <f t="shared" si="5"/>
        <v>30000</v>
      </c>
      <c r="P16" s="42">
        <f t="shared" si="6"/>
        <v>0</v>
      </c>
      <c r="Q16" s="43">
        <f t="shared" si="7"/>
        <v>4545</v>
      </c>
      <c r="R16" s="43">
        <f t="shared" si="8"/>
        <v>0</v>
      </c>
      <c r="S16" s="44">
        <f t="shared" si="9"/>
        <v>4545</v>
      </c>
      <c r="T16" s="45" t="str">
        <f t="shared" ref="T16:V16" si="32">IF(L16=0,"",P16/L16)</f>
        <v/>
      </c>
      <c r="U16" s="46">
        <f t="shared" si="32"/>
        <v>0.1515</v>
      </c>
      <c r="V16" s="46" t="str">
        <f t="shared" si="32"/>
        <v/>
      </c>
      <c r="W16" s="47">
        <f t="shared" si="11"/>
        <v>0.1515</v>
      </c>
      <c r="X16" s="42">
        <f t="shared" ref="X16:Z16" si="33">SUM(L$13:L16)</f>
        <v>40000</v>
      </c>
      <c r="Y16" s="43">
        <f t="shared" si="33"/>
        <v>40000</v>
      </c>
      <c r="Z16" s="43">
        <f t="shared" si="33"/>
        <v>40000</v>
      </c>
      <c r="AA16" s="44">
        <f t="shared" si="13"/>
        <v>120000</v>
      </c>
      <c r="AB16" s="42">
        <f t="shared" ref="AB16:AD16" si="34">SUM(P$13:P16)</f>
        <v>3581</v>
      </c>
      <c r="AC16" s="43">
        <f t="shared" si="34"/>
        <v>6070</v>
      </c>
      <c r="AD16" s="43">
        <f t="shared" si="34"/>
        <v>4170</v>
      </c>
      <c r="AE16" s="44">
        <f t="shared" si="15"/>
        <v>13821</v>
      </c>
      <c r="AF16" s="46">
        <f t="shared" ref="AF16:AH16" si="35">IF(X16=0,"",AB16/X16)</f>
        <v>0.089525</v>
      </c>
      <c r="AG16" s="46">
        <f t="shared" si="35"/>
        <v>0.15175</v>
      </c>
      <c r="AH16" s="46">
        <f t="shared" si="35"/>
        <v>0.10425</v>
      </c>
      <c r="AI16" s="47">
        <f t="shared" si="17"/>
        <v>0.115175</v>
      </c>
    </row>
    <row r="17" ht="14.25" customHeight="1">
      <c r="A17" s="38">
        <f t="shared" si="18"/>
        <v>0.2991072009</v>
      </c>
      <c r="B17" s="9">
        <f t="shared" si="19"/>
        <v>0.3836390131</v>
      </c>
      <c r="C17" s="102">
        <f t="shared" si="20"/>
        <v>0.317253786</v>
      </c>
      <c r="D17" s="9">
        <f t="shared" si="21"/>
        <v>0.2991072009</v>
      </c>
      <c r="E17" s="9">
        <f t="shared" si="22"/>
        <v>0.682746214</v>
      </c>
      <c r="F17" s="102">
        <f t="shared" si="23"/>
        <v>1</v>
      </c>
      <c r="G17" s="9" t="str">
        <f t="shared" si="24"/>
        <v>B</v>
      </c>
      <c r="H17" s="38">
        <v>5.0</v>
      </c>
      <c r="I17" s="116">
        <v>0.40610408831632827</v>
      </c>
      <c r="J17" s="40">
        <v>0.6006186994336741</v>
      </c>
      <c r="K17" s="41">
        <v>0.9193537546524633</v>
      </c>
      <c r="L17" s="42">
        <f t="shared" si="25"/>
        <v>0</v>
      </c>
      <c r="M17" s="43">
        <f t="shared" si="26"/>
        <v>30000</v>
      </c>
      <c r="N17" s="43">
        <f t="shared" si="27"/>
        <v>0</v>
      </c>
      <c r="O17" s="44">
        <f t="shared" si="5"/>
        <v>30000</v>
      </c>
      <c r="P17" s="42">
        <f t="shared" si="6"/>
        <v>0</v>
      </c>
      <c r="Q17" s="43">
        <f t="shared" si="7"/>
        <v>4516</v>
      </c>
      <c r="R17" s="43">
        <f t="shared" si="8"/>
        <v>0</v>
      </c>
      <c r="S17" s="44">
        <f t="shared" si="9"/>
        <v>4516</v>
      </c>
      <c r="T17" s="45" t="str">
        <f t="shared" ref="T17:V17" si="36">IF(L17=0,"",P17/L17)</f>
        <v/>
      </c>
      <c r="U17" s="46">
        <f t="shared" si="36"/>
        <v>0.1505333333</v>
      </c>
      <c r="V17" s="46" t="str">
        <f t="shared" si="36"/>
        <v/>
      </c>
      <c r="W17" s="47">
        <f t="shared" si="11"/>
        <v>0.1505333333</v>
      </c>
      <c r="X17" s="42">
        <f t="shared" ref="X17:Z17" si="37">SUM(L$13:L17)</f>
        <v>40000</v>
      </c>
      <c r="Y17" s="43">
        <f t="shared" si="37"/>
        <v>70000</v>
      </c>
      <c r="Z17" s="43">
        <f t="shared" si="37"/>
        <v>40000</v>
      </c>
      <c r="AA17" s="44">
        <f t="shared" si="13"/>
        <v>150000</v>
      </c>
      <c r="AB17" s="42">
        <f t="shared" ref="AB17:AD17" si="38">SUM(P$13:P17)</f>
        <v>3581</v>
      </c>
      <c r="AC17" s="43">
        <f t="shared" si="38"/>
        <v>10586</v>
      </c>
      <c r="AD17" s="43">
        <f t="shared" si="38"/>
        <v>4170</v>
      </c>
      <c r="AE17" s="44">
        <f t="shared" si="15"/>
        <v>18337</v>
      </c>
      <c r="AF17" s="46">
        <f t="shared" ref="AF17:AH17" si="39">IF(X17=0,"",AB17/X17)</f>
        <v>0.089525</v>
      </c>
      <c r="AG17" s="46">
        <f t="shared" si="39"/>
        <v>0.1512285714</v>
      </c>
      <c r="AH17" s="46">
        <f t="shared" si="39"/>
        <v>0.10425</v>
      </c>
      <c r="AI17" s="47">
        <f t="shared" si="17"/>
        <v>0.1222466667</v>
      </c>
    </row>
    <row r="18" ht="14.25" customHeight="1">
      <c r="A18" s="38">
        <f t="shared" si="18"/>
        <v>0.2993464767</v>
      </c>
      <c r="B18" s="9">
        <f t="shared" si="19"/>
        <v>0.3831459447</v>
      </c>
      <c r="C18" s="102">
        <f t="shared" si="20"/>
        <v>0.3175075786</v>
      </c>
      <c r="D18" s="9">
        <f t="shared" si="21"/>
        <v>0.2993464767</v>
      </c>
      <c r="E18" s="9">
        <f t="shared" si="22"/>
        <v>0.6824924214</v>
      </c>
      <c r="F18" s="102">
        <f t="shared" si="23"/>
        <v>1</v>
      </c>
      <c r="G18" s="9" t="str">
        <f t="shared" si="24"/>
        <v>C</v>
      </c>
      <c r="H18" s="38">
        <v>6.0</v>
      </c>
      <c r="I18" s="116">
        <v>0.765112724032437</v>
      </c>
      <c r="J18" s="40">
        <v>0.04627406316674021</v>
      </c>
      <c r="K18" s="41">
        <v>0.44652866677791125</v>
      </c>
      <c r="L18" s="42">
        <f t="shared" si="25"/>
        <v>0</v>
      </c>
      <c r="M18" s="43">
        <f t="shared" si="26"/>
        <v>0</v>
      </c>
      <c r="N18" s="43">
        <f t="shared" si="27"/>
        <v>30000</v>
      </c>
      <c r="O18" s="44">
        <f t="shared" si="5"/>
        <v>30000</v>
      </c>
      <c r="P18" s="42">
        <f t="shared" si="6"/>
        <v>0</v>
      </c>
      <c r="Q18" s="43">
        <f t="shared" si="7"/>
        <v>0</v>
      </c>
      <c r="R18" s="43">
        <f t="shared" si="8"/>
        <v>2993</v>
      </c>
      <c r="S18" s="44">
        <f t="shared" si="9"/>
        <v>2993</v>
      </c>
      <c r="T18" s="45" t="str">
        <f t="shared" ref="T18:V18" si="40">IF(L18=0,"",P18/L18)</f>
        <v/>
      </c>
      <c r="U18" s="46" t="str">
        <f t="shared" si="40"/>
        <v/>
      </c>
      <c r="V18" s="46">
        <f t="shared" si="40"/>
        <v>0.09976666667</v>
      </c>
      <c r="W18" s="47">
        <f t="shared" si="11"/>
        <v>0.09976666667</v>
      </c>
      <c r="X18" s="42">
        <f t="shared" ref="X18:Z18" si="41">SUM(L$13:L18)</f>
        <v>40000</v>
      </c>
      <c r="Y18" s="43">
        <f t="shared" si="41"/>
        <v>70000</v>
      </c>
      <c r="Z18" s="43">
        <f t="shared" si="41"/>
        <v>70000</v>
      </c>
      <c r="AA18" s="44">
        <f t="shared" si="13"/>
        <v>180000</v>
      </c>
      <c r="AB18" s="42">
        <f t="shared" ref="AB18:AD18" si="42">SUM(P$13:P18)</f>
        <v>3581</v>
      </c>
      <c r="AC18" s="43">
        <f t="shared" si="42"/>
        <v>10586</v>
      </c>
      <c r="AD18" s="43">
        <f t="shared" si="42"/>
        <v>7163</v>
      </c>
      <c r="AE18" s="44">
        <f t="shared" si="15"/>
        <v>21330</v>
      </c>
      <c r="AF18" s="46">
        <f t="shared" ref="AF18:AH18" si="43">IF(X18=0,"",AB18/X18)</f>
        <v>0.089525</v>
      </c>
      <c r="AG18" s="46">
        <f t="shared" si="43"/>
        <v>0.1512285714</v>
      </c>
      <c r="AH18" s="46">
        <f t="shared" si="43"/>
        <v>0.1023285714</v>
      </c>
      <c r="AI18" s="47">
        <f t="shared" si="17"/>
        <v>0.1185</v>
      </c>
    </row>
    <row r="19" ht="14.25" customHeight="1">
      <c r="A19" s="38">
        <f t="shared" si="18"/>
        <v>0.300075937</v>
      </c>
      <c r="B19" s="9">
        <f t="shared" si="19"/>
        <v>0.3840796111</v>
      </c>
      <c r="C19" s="102">
        <f t="shared" si="20"/>
        <v>0.3158444519</v>
      </c>
      <c r="D19" s="9">
        <f t="shared" si="21"/>
        <v>0.300075937</v>
      </c>
      <c r="E19" s="9">
        <f t="shared" si="22"/>
        <v>0.6841555481</v>
      </c>
      <c r="F19" s="102">
        <f t="shared" si="23"/>
        <v>1</v>
      </c>
      <c r="G19" s="9" t="str">
        <f t="shared" si="24"/>
        <v>A</v>
      </c>
      <c r="H19" s="38">
        <v>7.0</v>
      </c>
      <c r="I19" s="116">
        <v>0.13110042869977856</v>
      </c>
      <c r="J19" s="40">
        <v>0.05393297911655692</v>
      </c>
      <c r="K19" s="41">
        <v>0.4207022188320675</v>
      </c>
      <c r="L19" s="42">
        <f t="shared" si="25"/>
        <v>30000</v>
      </c>
      <c r="M19" s="43">
        <f t="shared" si="26"/>
        <v>0</v>
      </c>
      <c r="N19" s="43">
        <f t="shared" si="27"/>
        <v>0</v>
      </c>
      <c r="O19" s="44">
        <f t="shared" si="5"/>
        <v>30000</v>
      </c>
      <c r="P19" s="42">
        <f t="shared" si="6"/>
        <v>2644</v>
      </c>
      <c r="Q19" s="43">
        <f t="shared" si="7"/>
        <v>0</v>
      </c>
      <c r="R19" s="43">
        <f t="shared" si="8"/>
        <v>0</v>
      </c>
      <c r="S19" s="44">
        <f t="shared" si="9"/>
        <v>2644</v>
      </c>
      <c r="T19" s="45">
        <f t="shared" ref="T19:V19" si="44">IF(L19=0,"",P19/L19)</f>
        <v>0.08813333333</v>
      </c>
      <c r="U19" s="46" t="str">
        <f t="shared" si="44"/>
        <v/>
      </c>
      <c r="V19" s="46" t="str">
        <f t="shared" si="44"/>
        <v/>
      </c>
      <c r="W19" s="47">
        <f t="shared" si="11"/>
        <v>0.08813333333</v>
      </c>
      <c r="X19" s="42">
        <f t="shared" ref="X19:Z19" si="45">SUM(L$13:L19)</f>
        <v>70000</v>
      </c>
      <c r="Y19" s="43">
        <f t="shared" si="45"/>
        <v>70000</v>
      </c>
      <c r="Z19" s="43">
        <f t="shared" si="45"/>
        <v>70000</v>
      </c>
      <c r="AA19" s="44">
        <f t="shared" si="13"/>
        <v>210000</v>
      </c>
      <c r="AB19" s="42">
        <f t="shared" ref="AB19:AD19" si="46">SUM(P$13:P19)</f>
        <v>6225</v>
      </c>
      <c r="AC19" s="43">
        <f t="shared" si="46"/>
        <v>10586</v>
      </c>
      <c r="AD19" s="43">
        <f t="shared" si="46"/>
        <v>7163</v>
      </c>
      <c r="AE19" s="44">
        <f t="shared" si="15"/>
        <v>23974</v>
      </c>
      <c r="AF19" s="46">
        <f t="shared" ref="AF19:AH19" si="47">IF(X19=0,"",AB19/X19)</f>
        <v>0.08892857143</v>
      </c>
      <c r="AG19" s="46">
        <f t="shared" si="47"/>
        <v>0.1512285714</v>
      </c>
      <c r="AH19" s="46">
        <f t="shared" si="47"/>
        <v>0.1023285714</v>
      </c>
      <c r="AI19" s="47">
        <f t="shared" si="17"/>
        <v>0.1141619048</v>
      </c>
    </row>
    <row r="20" ht="14.25" customHeight="1">
      <c r="A20" s="38">
        <f t="shared" si="18"/>
        <v>0.2995751037</v>
      </c>
      <c r="B20" s="9">
        <f t="shared" si="19"/>
        <v>0.3843544407</v>
      </c>
      <c r="C20" s="102">
        <f t="shared" si="20"/>
        <v>0.3160704556</v>
      </c>
      <c r="D20" s="9">
        <f t="shared" si="21"/>
        <v>0.2995751037</v>
      </c>
      <c r="E20" s="9">
        <f t="shared" si="22"/>
        <v>0.6839295444</v>
      </c>
      <c r="F20" s="102">
        <f t="shared" si="23"/>
        <v>1</v>
      </c>
      <c r="G20" s="9" t="str">
        <f t="shared" si="24"/>
        <v>C</v>
      </c>
      <c r="H20" s="38">
        <v>8.0</v>
      </c>
      <c r="I20" s="116">
        <v>0.7426109449814852</v>
      </c>
      <c r="J20" s="40">
        <v>0.8146957155610791</v>
      </c>
      <c r="K20" s="41">
        <v>0.8248298515548289</v>
      </c>
      <c r="L20" s="42">
        <f t="shared" si="25"/>
        <v>0</v>
      </c>
      <c r="M20" s="43">
        <f t="shared" si="26"/>
        <v>0</v>
      </c>
      <c r="N20" s="43">
        <f t="shared" si="27"/>
        <v>30000</v>
      </c>
      <c r="O20" s="44">
        <f t="shared" si="5"/>
        <v>30000</v>
      </c>
      <c r="P20" s="42">
        <f t="shared" si="6"/>
        <v>0</v>
      </c>
      <c r="Q20" s="43">
        <f t="shared" si="7"/>
        <v>0</v>
      </c>
      <c r="R20" s="43">
        <f t="shared" si="8"/>
        <v>3049</v>
      </c>
      <c r="S20" s="44">
        <f t="shared" si="9"/>
        <v>3049</v>
      </c>
      <c r="T20" s="45" t="str">
        <f t="shared" ref="T20:V20" si="48">IF(L20=0,"",P20/L20)</f>
        <v/>
      </c>
      <c r="U20" s="46" t="str">
        <f t="shared" si="48"/>
        <v/>
      </c>
      <c r="V20" s="46">
        <f t="shared" si="48"/>
        <v>0.1016333333</v>
      </c>
      <c r="W20" s="47">
        <f t="shared" si="11"/>
        <v>0.1016333333</v>
      </c>
      <c r="X20" s="42">
        <f t="shared" ref="X20:Z20" si="49">SUM(L$13:L20)</f>
        <v>70000</v>
      </c>
      <c r="Y20" s="43">
        <f t="shared" si="49"/>
        <v>70000</v>
      </c>
      <c r="Z20" s="43">
        <f t="shared" si="49"/>
        <v>100000</v>
      </c>
      <c r="AA20" s="44">
        <f t="shared" si="13"/>
        <v>240000</v>
      </c>
      <c r="AB20" s="42">
        <f t="shared" ref="AB20:AD20" si="50">SUM(P$13:P20)</f>
        <v>6225</v>
      </c>
      <c r="AC20" s="43">
        <f t="shared" si="50"/>
        <v>10586</v>
      </c>
      <c r="AD20" s="43">
        <f t="shared" si="50"/>
        <v>10212</v>
      </c>
      <c r="AE20" s="44">
        <f t="shared" si="15"/>
        <v>27023</v>
      </c>
      <c r="AF20" s="46">
        <f t="shared" ref="AF20:AH20" si="51">IF(X20=0,"",AB20/X20)</f>
        <v>0.08892857143</v>
      </c>
      <c r="AG20" s="46">
        <f t="shared" si="51"/>
        <v>0.1512285714</v>
      </c>
      <c r="AH20" s="46">
        <f t="shared" si="51"/>
        <v>0.10212</v>
      </c>
      <c r="AI20" s="47">
        <f t="shared" si="17"/>
        <v>0.1125958333</v>
      </c>
    </row>
    <row r="21" ht="14.25" customHeight="1">
      <c r="A21" s="38">
        <f t="shared" si="18"/>
        <v>0.2996540874</v>
      </c>
      <c r="B21" s="9">
        <f t="shared" si="19"/>
        <v>0.3844557768</v>
      </c>
      <c r="C21" s="102">
        <f t="shared" si="20"/>
        <v>0.3158901358</v>
      </c>
      <c r="D21" s="9">
        <f t="shared" si="21"/>
        <v>0.2996540874</v>
      </c>
      <c r="E21" s="9">
        <f t="shared" si="22"/>
        <v>0.6841098642</v>
      </c>
      <c r="F21" s="102">
        <f t="shared" si="23"/>
        <v>1</v>
      </c>
      <c r="G21" s="9" t="str">
        <f t="shared" si="24"/>
        <v>A</v>
      </c>
      <c r="H21" s="38">
        <v>9.0</v>
      </c>
      <c r="I21" s="116">
        <v>0.1319450765986958</v>
      </c>
      <c r="J21" s="40">
        <v>0.667110626944466</v>
      </c>
      <c r="K21" s="41">
        <v>0.7948361344197441</v>
      </c>
      <c r="L21" s="42">
        <f t="shared" si="25"/>
        <v>30000</v>
      </c>
      <c r="M21" s="43">
        <f t="shared" si="26"/>
        <v>0</v>
      </c>
      <c r="N21" s="43">
        <f t="shared" si="27"/>
        <v>0</v>
      </c>
      <c r="O21" s="44">
        <f t="shared" si="5"/>
        <v>30000</v>
      </c>
      <c r="P21" s="42">
        <f t="shared" si="6"/>
        <v>2645</v>
      </c>
      <c r="Q21" s="43">
        <f t="shared" si="7"/>
        <v>0</v>
      </c>
      <c r="R21" s="43">
        <f t="shared" si="8"/>
        <v>0</v>
      </c>
      <c r="S21" s="44">
        <f t="shared" si="9"/>
        <v>2645</v>
      </c>
      <c r="T21" s="45">
        <f t="shared" ref="T21:V21" si="52">IF(L21=0,"",P21/L21)</f>
        <v>0.08816666667</v>
      </c>
      <c r="U21" s="46" t="str">
        <f t="shared" si="52"/>
        <v/>
      </c>
      <c r="V21" s="46" t="str">
        <f t="shared" si="52"/>
        <v/>
      </c>
      <c r="W21" s="47">
        <f t="shared" si="11"/>
        <v>0.08816666667</v>
      </c>
      <c r="X21" s="42">
        <f t="shared" ref="X21:Z21" si="53">SUM(L$13:L21)</f>
        <v>100000</v>
      </c>
      <c r="Y21" s="43">
        <f t="shared" si="53"/>
        <v>70000</v>
      </c>
      <c r="Z21" s="43">
        <f t="shared" si="53"/>
        <v>100000</v>
      </c>
      <c r="AA21" s="44">
        <f t="shared" si="13"/>
        <v>270000</v>
      </c>
      <c r="AB21" s="42">
        <f t="shared" ref="AB21:AD21" si="54">SUM(P$13:P21)</f>
        <v>8870</v>
      </c>
      <c r="AC21" s="43">
        <f t="shared" si="54"/>
        <v>10586</v>
      </c>
      <c r="AD21" s="43">
        <f t="shared" si="54"/>
        <v>10212</v>
      </c>
      <c r="AE21" s="44">
        <f t="shared" si="15"/>
        <v>29668</v>
      </c>
      <c r="AF21" s="46">
        <f t="shared" ref="AF21:AH21" si="55">IF(X21=0,"",AB21/X21)</f>
        <v>0.0887</v>
      </c>
      <c r="AG21" s="46">
        <f t="shared" si="55"/>
        <v>0.1512285714</v>
      </c>
      <c r="AH21" s="46">
        <f t="shared" si="55"/>
        <v>0.10212</v>
      </c>
      <c r="AI21" s="47">
        <f t="shared" si="17"/>
        <v>0.1098814815</v>
      </c>
    </row>
    <row r="22" ht="14.25" customHeight="1">
      <c r="A22" s="38">
        <f t="shared" si="18"/>
        <v>0.2994622492</v>
      </c>
      <c r="B22" s="9">
        <f t="shared" si="19"/>
        <v>0.3845610866</v>
      </c>
      <c r="C22" s="102">
        <f t="shared" si="20"/>
        <v>0.3159766642</v>
      </c>
      <c r="D22" s="9">
        <f t="shared" si="21"/>
        <v>0.2994622492</v>
      </c>
      <c r="E22" s="9">
        <f t="shared" si="22"/>
        <v>0.6840233358</v>
      </c>
      <c r="F22" s="102">
        <f t="shared" si="23"/>
        <v>1</v>
      </c>
      <c r="G22" s="9" t="str">
        <f t="shared" si="24"/>
        <v>A</v>
      </c>
      <c r="H22" s="38">
        <v>10.0</v>
      </c>
      <c r="I22" s="116">
        <v>0.22385482421003322</v>
      </c>
      <c r="J22" s="40">
        <v>0.7073743662553169</v>
      </c>
      <c r="K22" s="41">
        <v>0.2369390275151747</v>
      </c>
      <c r="L22" s="42">
        <f t="shared" si="25"/>
        <v>30000</v>
      </c>
      <c r="M22" s="43">
        <f t="shared" si="26"/>
        <v>0</v>
      </c>
      <c r="N22" s="43">
        <f t="shared" si="27"/>
        <v>0</v>
      </c>
      <c r="O22" s="44">
        <f t="shared" si="5"/>
        <v>30000</v>
      </c>
      <c r="P22" s="42">
        <f t="shared" si="6"/>
        <v>2662</v>
      </c>
      <c r="Q22" s="43">
        <f t="shared" si="7"/>
        <v>0</v>
      </c>
      <c r="R22" s="43">
        <f t="shared" si="8"/>
        <v>0</v>
      </c>
      <c r="S22" s="44">
        <f t="shared" si="9"/>
        <v>2662</v>
      </c>
      <c r="T22" s="45">
        <f t="shared" ref="T22:V22" si="56">IF(L22=0,"",P22/L22)</f>
        <v>0.08873333333</v>
      </c>
      <c r="U22" s="46" t="str">
        <f t="shared" si="56"/>
        <v/>
      </c>
      <c r="V22" s="46" t="str">
        <f t="shared" si="56"/>
        <v/>
      </c>
      <c r="W22" s="47">
        <f t="shared" si="11"/>
        <v>0.08873333333</v>
      </c>
      <c r="X22" s="42">
        <f t="shared" ref="X22:Z22" si="57">SUM(L$13:L22)</f>
        <v>130000</v>
      </c>
      <c r="Y22" s="43">
        <f t="shared" si="57"/>
        <v>70000</v>
      </c>
      <c r="Z22" s="43">
        <f t="shared" si="57"/>
        <v>100000</v>
      </c>
      <c r="AA22" s="44">
        <f t="shared" si="13"/>
        <v>300000</v>
      </c>
      <c r="AB22" s="42">
        <f t="shared" ref="AB22:AD22" si="58">SUM(P$13:P22)</f>
        <v>11532</v>
      </c>
      <c r="AC22" s="43">
        <f t="shared" si="58"/>
        <v>10586</v>
      </c>
      <c r="AD22" s="43">
        <f t="shared" si="58"/>
        <v>10212</v>
      </c>
      <c r="AE22" s="44">
        <f t="shared" si="15"/>
        <v>32330</v>
      </c>
      <c r="AF22" s="46">
        <f t="shared" ref="AF22:AH22" si="59">IF(X22=0,"",AB22/X22)</f>
        <v>0.08870769231</v>
      </c>
      <c r="AG22" s="46">
        <f t="shared" si="59"/>
        <v>0.1512285714</v>
      </c>
      <c r="AH22" s="46">
        <f t="shared" si="59"/>
        <v>0.10212</v>
      </c>
      <c r="AI22" s="47">
        <f t="shared" si="17"/>
        <v>0.1077666667</v>
      </c>
    </row>
    <row r="23" ht="14.25" customHeight="1">
      <c r="A23" s="38">
        <f t="shared" si="18"/>
        <v>0.2994687041</v>
      </c>
      <c r="B23" s="9">
        <f t="shared" si="19"/>
        <v>0.3845575432</v>
      </c>
      <c r="C23" s="102">
        <f t="shared" si="20"/>
        <v>0.3159737527</v>
      </c>
      <c r="D23" s="9">
        <f t="shared" si="21"/>
        <v>0.2994687041</v>
      </c>
      <c r="E23" s="9">
        <f t="shared" si="22"/>
        <v>0.6840262473</v>
      </c>
      <c r="F23" s="102">
        <f t="shared" si="23"/>
        <v>1</v>
      </c>
      <c r="G23" s="9" t="str">
        <f t="shared" si="24"/>
        <v>B</v>
      </c>
      <c r="H23" s="38">
        <v>11.0</v>
      </c>
      <c r="I23" s="116">
        <v>0.6706283682677296</v>
      </c>
      <c r="J23" s="40">
        <v>0.44254016384466377</v>
      </c>
      <c r="K23" s="41">
        <v>0.9155569777368577</v>
      </c>
      <c r="L23" s="42">
        <f t="shared" si="25"/>
        <v>0</v>
      </c>
      <c r="M23" s="43">
        <f t="shared" si="26"/>
        <v>30000</v>
      </c>
      <c r="N23" s="43">
        <f t="shared" si="27"/>
        <v>0</v>
      </c>
      <c r="O23" s="44">
        <f t="shared" si="5"/>
        <v>30000</v>
      </c>
      <c r="P23" s="42">
        <f t="shared" si="6"/>
        <v>0</v>
      </c>
      <c r="Q23" s="43">
        <f t="shared" si="7"/>
        <v>4491</v>
      </c>
      <c r="R23" s="43">
        <f t="shared" si="8"/>
        <v>0</v>
      </c>
      <c r="S23" s="44">
        <f t="shared" si="9"/>
        <v>4491</v>
      </c>
      <c r="T23" s="45" t="str">
        <f t="shared" ref="T23:V23" si="60">IF(L23=0,"",P23/L23)</f>
        <v/>
      </c>
      <c r="U23" s="46">
        <f t="shared" si="60"/>
        <v>0.1497</v>
      </c>
      <c r="V23" s="46" t="str">
        <f t="shared" si="60"/>
        <v/>
      </c>
      <c r="W23" s="47">
        <f t="shared" si="11"/>
        <v>0.1497</v>
      </c>
      <c r="X23" s="42">
        <f t="shared" ref="X23:Z23" si="61">SUM(L$13:L23)</f>
        <v>130000</v>
      </c>
      <c r="Y23" s="43">
        <f t="shared" si="61"/>
        <v>100000</v>
      </c>
      <c r="Z23" s="43">
        <f t="shared" si="61"/>
        <v>100000</v>
      </c>
      <c r="AA23" s="44">
        <f t="shared" si="13"/>
        <v>330000</v>
      </c>
      <c r="AB23" s="42">
        <f t="shared" ref="AB23:AD23" si="62">SUM(P$13:P23)</f>
        <v>11532</v>
      </c>
      <c r="AC23" s="43">
        <f t="shared" si="62"/>
        <v>15077</v>
      </c>
      <c r="AD23" s="43">
        <f t="shared" si="62"/>
        <v>10212</v>
      </c>
      <c r="AE23" s="44">
        <f t="shared" si="15"/>
        <v>36821</v>
      </c>
      <c r="AF23" s="46">
        <f t="shared" ref="AF23:AH23" si="63">IF(X23=0,"",AB23/X23)</f>
        <v>0.08870769231</v>
      </c>
      <c r="AG23" s="46">
        <f t="shared" si="63"/>
        <v>0.15077</v>
      </c>
      <c r="AH23" s="46">
        <f t="shared" si="63"/>
        <v>0.10212</v>
      </c>
      <c r="AI23" s="47">
        <f t="shared" si="17"/>
        <v>0.1115787879</v>
      </c>
    </row>
    <row r="24" ht="14.25" customHeight="1">
      <c r="A24" s="38">
        <f t="shared" si="18"/>
        <v>0.2996799011</v>
      </c>
      <c r="B24" s="9">
        <f t="shared" si="19"/>
        <v>0.3841235092</v>
      </c>
      <c r="C24" s="102">
        <f t="shared" si="20"/>
        <v>0.3161965897</v>
      </c>
      <c r="D24" s="9">
        <f t="shared" si="21"/>
        <v>0.2996799011</v>
      </c>
      <c r="E24" s="9">
        <f t="shared" si="22"/>
        <v>0.6838034103</v>
      </c>
      <c r="F24" s="102">
        <f t="shared" si="23"/>
        <v>1</v>
      </c>
      <c r="G24" s="9" t="str">
        <f t="shared" si="24"/>
        <v>A</v>
      </c>
      <c r="H24" s="38">
        <v>12.0</v>
      </c>
      <c r="I24" s="116">
        <v>0.1630179409374476</v>
      </c>
      <c r="J24" s="40">
        <v>0.8005445635826461</v>
      </c>
      <c r="K24" s="41">
        <v>0.5384471321314306</v>
      </c>
      <c r="L24" s="42">
        <f t="shared" si="25"/>
        <v>30000</v>
      </c>
      <c r="M24" s="43">
        <f t="shared" si="26"/>
        <v>0</v>
      </c>
      <c r="N24" s="43">
        <f t="shared" si="27"/>
        <v>0</v>
      </c>
      <c r="O24" s="44">
        <f t="shared" si="5"/>
        <v>30000</v>
      </c>
      <c r="P24" s="42">
        <f t="shared" si="6"/>
        <v>2651</v>
      </c>
      <c r="Q24" s="43">
        <f t="shared" si="7"/>
        <v>0</v>
      </c>
      <c r="R24" s="43">
        <f t="shared" si="8"/>
        <v>0</v>
      </c>
      <c r="S24" s="44">
        <f t="shared" si="9"/>
        <v>2651</v>
      </c>
      <c r="T24" s="45">
        <f t="shared" ref="T24:V24" si="64">IF(L24=0,"",P24/L24)</f>
        <v>0.08836666667</v>
      </c>
      <c r="U24" s="46" t="str">
        <f t="shared" si="64"/>
        <v/>
      </c>
      <c r="V24" s="46" t="str">
        <f t="shared" si="64"/>
        <v/>
      </c>
      <c r="W24" s="47">
        <f t="shared" si="11"/>
        <v>0.08836666667</v>
      </c>
      <c r="X24" s="42">
        <f t="shared" ref="X24:Z24" si="65">SUM(L$13:L24)</f>
        <v>160000</v>
      </c>
      <c r="Y24" s="43">
        <f t="shared" si="65"/>
        <v>100000</v>
      </c>
      <c r="Z24" s="43">
        <f t="shared" si="65"/>
        <v>100000</v>
      </c>
      <c r="AA24" s="44">
        <f t="shared" si="13"/>
        <v>360000</v>
      </c>
      <c r="AB24" s="42">
        <f t="shared" ref="AB24:AD24" si="66">SUM(P$13:P24)</f>
        <v>14183</v>
      </c>
      <c r="AC24" s="43">
        <f t="shared" si="66"/>
        <v>15077</v>
      </c>
      <c r="AD24" s="43">
        <f t="shared" si="66"/>
        <v>10212</v>
      </c>
      <c r="AE24" s="44">
        <f t="shared" si="15"/>
        <v>39472</v>
      </c>
      <c r="AF24" s="46">
        <f t="shared" ref="AF24:AH24" si="67">IF(X24=0,"",AB24/X24)</f>
        <v>0.08864375</v>
      </c>
      <c r="AG24" s="46">
        <f t="shared" si="67"/>
        <v>0.15077</v>
      </c>
      <c r="AH24" s="46">
        <f t="shared" si="67"/>
        <v>0.10212</v>
      </c>
      <c r="AI24" s="47">
        <f t="shared" si="17"/>
        <v>0.1096444444</v>
      </c>
    </row>
    <row r="25" ht="14.25" customHeight="1">
      <c r="A25" s="38">
        <f t="shared" si="18"/>
        <v>0.2996262251</v>
      </c>
      <c r="B25" s="9">
        <f t="shared" si="19"/>
        <v>0.3841529503</v>
      </c>
      <c r="C25" s="102">
        <f t="shared" si="20"/>
        <v>0.3162208246</v>
      </c>
      <c r="D25" s="9">
        <f t="shared" si="21"/>
        <v>0.2996262251</v>
      </c>
      <c r="E25" s="9">
        <f t="shared" si="22"/>
        <v>0.6837791754</v>
      </c>
      <c r="F25" s="102">
        <f t="shared" si="23"/>
        <v>1</v>
      </c>
      <c r="G25" s="9" t="str">
        <f t="shared" si="24"/>
        <v>A</v>
      </c>
      <c r="H25" s="38">
        <v>13.0</v>
      </c>
      <c r="I25" s="116">
        <v>0.0924442892846129</v>
      </c>
      <c r="J25" s="40">
        <v>0.9622505324200828</v>
      </c>
      <c r="K25" s="41">
        <v>0.46328918972010213</v>
      </c>
      <c r="L25" s="42">
        <f t="shared" si="25"/>
        <v>30000</v>
      </c>
      <c r="M25" s="43">
        <f t="shared" si="26"/>
        <v>0</v>
      </c>
      <c r="N25" s="43">
        <f t="shared" si="27"/>
        <v>0</v>
      </c>
      <c r="O25" s="44">
        <f t="shared" si="5"/>
        <v>30000</v>
      </c>
      <c r="P25" s="42">
        <f t="shared" si="6"/>
        <v>2634</v>
      </c>
      <c r="Q25" s="43">
        <f t="shared" si="7"/>
        <v>0</v>
      </c>
      <c r="R25" s="43">
        <f t="shared" si="8"/>
        <v>0</v>
      </c>
      <c r="S25" s="44">
        <f t="shared" si="9"/>
        <v>2634</v>
      </c>
      <c r="T25" s="45">
        <f t="shared" ref="T25:V25" si="68">IF(L25=0,"",P25/L25)</f>
        <v>0.0878</v>
      </c>
      <c r="U25" s="46" t="str">
        <f t="shared" si="68"/>
        <v/>
      </c>
      <c r="V25" s="46" t="str">
        <f t="shared" si="68"/>
        <v/>
      </c>
      <c r="W25" s="47">
        <f t="shared" si="11"/>
        <v>0.0878</v>
      </c>
      <c r="X25" s="42">
        <f t="shared" ref="X25:Z25" si="69">SUM(L$13:L25)</f>
        <v>190000</v>
      </c>
      <c r="Y25" s="43">
        <f t="shared" si="69"/>
        <v>100000</v>
      </c>
      <c r="Z25" s="43">
        <f t="shared" si="69"/>
        <v>100000</v>
      </c>
      <c r="AA25" s="44">
        <f t="shared" si="13"/>
        <v>390000</v>
      </c>
      <c r="AB25" s="42">
        <f t="shared" ref="AB25:AD25" si="70">SUM(P$13:P25)</f>
        <v>16817</v>
      </c>
      <c r="AC25" s="43">
        <f t="shared" si="70"/>
        <v>15077</v>
      </c>
      <c r="AD25" s="43">
        <f t="shared" si="70"/>
        <v>10212</v>
      </c>
      <c r="AE25" s="44">
        <f t="shared" si="15"/>
        <v>42106</v>
      </c>
      <c r="AF25" s="46">
        <f t="shared" ref="AF25:AH25" si="71">IF(X25=0,"",AB25/X25)</f>
        <v>0.08851052632</v>
      </c>
      <c r="AG25" s="46">
        <f t="shared" si="71"/>
        <v>0.15077</v>
      </c>
      <c r="AH25" s="46">
        <f t="shared" si="71"/>
        <v>0.10212</v>
      </c>
      <c r="AI25" s="47">
        <f t="shared" si="17"/>
        <v>0.1079641026</v>
      </c>
    </row>
    <row r="26" ht="14.25" customHeight="1">
      <c r="A26" s="38">
        <f t="shared" si="18"/>
        <v>0.2995144089</v>
      </c>
      <c r="B26" s="9">
        <f t="shared" si="19"/>
        <v>0.3842142812</v>
      </c>
      <c r="C26" s="102">
        <f t="shared" si="20"/>
        <v>0.3162713099</v>
      </c>
      <c r="D26" s="9">
        <f t="shared" si="21"/>
        <v>0.2995144089</v>
      </c>
      <c r="E26" s="9">
        <f t="shared" si="22"/>
        <v>0.6837286901</v>
      </c>
      <c r="F26" s="102">
        <f t="shared" si="23"/>
        <v>1</v>
      </c>
      <c r="G26" s="9" t="str">
        <f t="shared" si="24"/>
        <v>B</v>
      </c>
      <c r="H26" s="38">
        <v>14.0</v>
      </c>
      <c r="I26" s="116">
        <v>0.5888377540450243</v>
      </c>
      <c r="J26" s="40">
        <v>0.9790505216846112</v>
      </c>
      <c r="K26" s="41">
        <v>0.5310566534405081</v>
      </c>
      <c r="L26" s="42">
        <f t="shared" si="25"/>
        <v>0</v>
      </c>
      <c r="M26" s="43">
        <f t="shared" si="26"/>
        <v>30000</v>
      </c>
      <c r="N26" s="43">
        <f t="shared" si="27"/>
        <v>0</v>
      </c>
      <c r="O26" s="44">
        <f t="shared" si="5"/>
        <v>30000</v>
      </c>
      <c r="P26" s="42">
        <f t="shared" si="6"/>
        <v>0</v>
      </c>
      <c r="Q26" s="43">
        <f t="shared" si="7"/>
        <v>4626</v>
      </c>
      <c r="R26" s="43">
        <f t="shared" si="8"/>
        <v>0</v>
      </c>
      <c r="S26" s="44">
        <f t="shared" si="9"/>
        <v>4626</v>
      </c>
      <c r="T26" s="45" t="str">
        <f t="shared" ref="T26:V26" si="72">IF(L26=0,"",P26/L26)</f>
        <v/>
      </c>
      <c r="U26" s="46">
        <f t="shared" si="72"/>
        <v>0.1542</v>
      </c>
      <c r="V26" s="46" t="str">
        <f t="shared" si="72"/>
        <v/>
      </c>
      <c r="W26" s="47">
        <f t="shared" si="11"/>
        <v>0.1542</v>
      </c>
      <c r="X26" s="42">
        <f t="shared" ref="X26:Z26" si="73">SUM(L$13:L26)</f>
        <v>190000</v>
      </c>
      <c r="Y26" s="43">
        <f t="shared" si="73"/>
        <v>130000</v>
      </c>
      <c r="Z26" s="43">
        <f t="shared" si="73"/>
        <v>100000</v>
      </c>
      <c r="AA26" s="44">
        <f t="shared" si="13"/>
        <v>420000</v>
      </c>
      <c r="AB26" s="42">
        <f t="shared" ref="AB26:AD26" si="74">SUM(P$13:P26)</f>
        <v>16817</v>
      </c>
      <c r="AC26" s="43">
        <f t="shared" si="74"/>
        <v>19703</v>
      </c>
      <c r="AD26" s="43">
        <f t="shared" si="74"/>
        <v>10212</v>
      </c>
      <c r="AE26" s="44">
        <f t="shared" si="15"/>
        <v>46732</v>
      </c>
      <c r="AF26" s="46">
        <f t="shared" ref="AF26:AH26" si="75">IF(X26=0,"",AB26/X26)</f>
        <v>0.08851052632</v>
      </c>
      <c r="AG26" s="46">
        <f t="shared" si="75"/>
        <v>0.1515615385</v>
      </c>
      <c r="AH26" s="46">
        <f t="shared" si="75"/>
        <v>0.10212</v>
      </c>
      <c r="AI26" s="47">
        <f t="shared" si="17"/>
        <v>0.1112666667</v>
      </c>
    </row>
    <row r="27" ht="14.25" customHeight="1">
      <c r="A27" s="38">
        <f t="shared" si="18"/>
        <v>0.2991499218</v>
      </c>
      <c r="B27" s="9">
        <f t="shared" si="19"/>
        <v>0.3849636472</v>
      </c>
      <c r="C27" s="102">
        <f t="shared" si="20"/>
        <v>0.3158864309</v>
      </c>
      <c r="D27" s="9">
        <f t="shared" si="21"/>
        <v>0.2991499218</v>
      </c>
      <c r="E27" s="9">
        <f t="shared" si="22"/>
        <v>0.6841135691</v>
      </c>
      <c r="F27" s="102">
        <f t="shared" si="23"/>
        <v>1</v>
      </c>
      <c r="G27" s="9" t="str">
        <f t="shared" si="24"/>
        <v>C</v>
      </c>
      <c r="H27" s="38">
        <v>15.0</v>
      </c>
      <c r="I27" s="116">
        <v>0.822342267588661</v>
      </c>
      <c r="J27" s="40">
        <v>0.556724742383401</v>
      </c>
      <c r="K27" s="41">
        <v>0.8861258263810654</v>
      </c>
      <c r="L27" s="42">
        <f t="shared" si="25"/>
        <v>0</v>
      </c>
      <c r="M27" s="43">
        <f t="shared" si="26"/>
        <v>0</v>
      </c>
      <c r="N27" s="43">
        <f t="shared" si="27"/>
        <v>30000</v>
      </c>
      <c r="O27" s="44">
        <f t="shared" si="5"/>
        <v>30000</v>
      </c>
      <c r="P27" s="42">
        <f t="shared" si="6"/>
        <v>0</v>
      </c>
      <c r="Q27" s="43">
        <f t="shared" si="7"/>
        <v>0</v>
      </c>
      <c r="R27" s="43">
        <f t="shared" si="8"/>
        <v>3063</v>
      </c>
      <c r="S27" s="44">
        <f t="shared" si="9"/>
        <v>3063</v>
      </c>
      <c r="T27" s="45" t="str">
        <f t="shared" ref="T27:V27" si="76">IF(L27=0,"",P27/L27)</f>
        <v/>
      </c>
      <c r="U27" s="46" t="str">
        <f t="shared" si="76"/>
        <v/>
      </c>
      <c r="V27" s="46">
        <f t="shared" si="76"/>
        <v>0.1021</v>
      </c>
      <c r="W27" s="47">
        <f t="shared" si="11"/>
        <v>0.1021</v>
      </c>
      <c r="X27" s="42">
        <f t="shared" ref="X27:Z27" si="77">SUM(L$13:L27)</f>
        <v>190000</v>
      </c>
      <c r="Y27" s="43">
        <f t="shared" si="77"/>
        <v>130000</v>
      </c>
      <c r="Z27" s="43">
        <f t="shared" si="77"/>
        <v>130000</v>
      </c>
      <c r="AA27" s="44">
        <f t="shared" si="13"/>
        <v>450000</v>
      </c>
      <c r="AB27" s="42">
        <f t="shared" ref="AB27:AD27" si="78">SUM(P$13:P27)</f>
        <v>16817</v>
      </c>
      <c r="AC27" s="43">
        <f t="shared" si="78"/>
        <v>19703</v>
      </c>
      <c r="AD27" s="43">
        <f t="shared" si="78"/>
        <v>13275</v>
      </c>
      <c r="AE27" s="44">
        <f t="shared" si="15"/>
        <v>49795</v>
      </c>
      <c r="AF27" s="46">
        <f t="shared" ref="AF27:AH27" si="79">IF(X27=0,"",AB27/X27)</f>
        <v>0.08851052632</v>
      </c>
      <c r="AG27" s="46">
        <f t="shared" si="79"/>
        <v>0.1515615385</v>
      </c>
      <c r="AH27" s="46">
        <f t="shared" si="79"/>
        <v>0.1021153846</v>
      </c>
      <c r="AI27" s="47">
        <f t="shared" si="17"/>
        <v>0.1106555556</v>
      </c>
    </row>
    <row r="28" ht="14.25" customHeight="1">
      <c r="A28" s="38">
        <f t="shared" si="18"/>
        <v>0.2991516664</v>
      </c>
      <c r="B28" s="9">
        <f t="shared" si="19"/>
        <v>0.3849658922</v>
      </c>
      <c r="C28" s="102">
        <f t="shared" si="20"/>
        <v>0.3158824414</v>
      </c>
      <c r="D28" s="9">
        <f t="shared" si="21"/>
        <v>0.2991516664</v>
      </c>
      <c r="E28" s="9">
        <f t="shared" si="22"/>
        <v>0.6841175586</v>
      </c>
      <c r="F28" s="102">
        <f t="shared" si="23"/>
        <v>1</v>
      </c>
      <c r="G28" s="9" t="str">
        <f t="shared" si="24"/>
        <v>C</v>
      </c>
      <c r="H28" s="38">
        <v>16.0</v>
      </c>
      <c r="I28" s="116">
        <v>0.8419642994226396</v>
      </c>
      <c r="J28" s="40">
        <v>0.6873311666063335</v>
      </c>
      <c r="K28" s="41">
        <v>0.21033096704047327</v>
      </c>
      <c r="L28" s="42">
        <f t="shared" si="25"/>
        <v>0</v>
      </c>
      <c r="M28" s="43">
        <f t="shared" si="26"/>
        <v>0</v>
      </c>
      <c r="N28" s="43">
        <f t="shared" si="27"/>
        <v>30000</v>
      </c>
      <c r="O28" s="44">
        <f t="shared" si="5"/>
        <v>30000</v>
      </c>
      <c r="P28" s="42">
        <f t="shared" si="6"/>
        <v>0</v>
      </c>
      <c r="Q28" s="43">
        <f t="shared" si="7"/>
        <v>0</v>
      </c>
      <c r="R28" s="43">
        <f t="shared" si="8"/>
        <v>2958</v>
      </c>
      <c r="S28" s="44">
        <f t="shared" si="9"/>
        <v>2958</v>
      </c>
      <c r="T28" s="45" t="str">
        <f t="shared" ref="T28:V28" si="80">IF(L28=0,"",P28/L28)</f>
        <v/>
      </c>
      <c r="U28" s="46" t="str">
        <f t="shared" si="80"/>
        <v/>
      </c>
      <c r="V28" s="46">
        <f t="shared" si="80"/>
        <v>0.0986</v>
      </c>
      <c r="W28" s="47">
        <f t="shared" si="11"/>
        <v>0.0986</v>
      </c>
      <c r="X28" s="42">
        <f t="shared" ref="X28:Z28" si="81">SUM(L$13:L28)</f>
        <v>190000</v>
      </c>
      <c r="Y28" s="43">
        <f t="shared" si="81"/>
        <v>130000</v>
      </c>
      <c r="Z28" s="43">
        <f t="shared" si="81"/>
        <v>160000</v>
      </c>
      <c r="AA28" s="44">
        <f t="shared" si="13"/>
        <v>480000</v>
      </c>
      <c r="AB28" s="42">
        <f t="shared" ref="AB28:AD28" si="82">SUM(P$13:P28)</f>
        <v>16817</v>
      </c>
      <c r="AC28" s="43">
        <f t="shared" si="82"/>
        <v>19703</v>
      </c>
      <c r="AD28" s="43">
        <f t="shared" si="82"/>
        <v>16233</v>
      </c>
      <c r="AE28" s="44">
        <f t="shared" si="15"/>
        <v>52753</v>
      </c>
      <c r="AF28" s="46">
        <f t="shared" ref="AF28:AH28" si="83">IF(X28=0,"",AB28/X28)</f>
        <v>0.08851052632</v>
      </c>
      <c r="AG28" s="46">
        <f t="shared" si="83"/>
        <v>0.1515615385</v>
      </c>
      <c r="AH28" s="46">
        <f t="shared" si="83"/>
        <v>0.10145625</v>
      </c>
      <c r="AI28" s="47">
        <f t="shared" si="17"/>
        <v>0.1099020833</v>
      </c>
    </row>
    <row r="29" ht="14.25" customHeight="1">
      <c r="A29" s="38">
        <f t="shared" si="18"/>
        <v>0.2994006897</v>
      </c>
      <c r="B29" s="9">
        <f t="shared" si="19"/>
        <v>0.38528635</v>
      </c>
      <c r="C29" s="102">
        <f t="shared" si="20"/>
        <v>0.3153129603</v>
      </c>
      <c r="D29" s="9">
        <f t="shared" si="21"/>
        <v>0.2994006897</v>
      </c>
      <c r="E29" s="9">
        <f t="shared" si="22"/>
        <v>0.6846870397</v>
      </c>
      <c r="F29" s="102">
        <f t="shared" si="23"/>
        <v>1</v>
      </c>
      <c r="G29" s="9" t="str">
        <f t="shared" si="24"/>
        <v>C</v>
      </c>
      <c r="H29" s="38">
        <v>17.0</v>
      </c>
      <c r="I29" s="116">
        <v>0.9415584533584443</v>
      </c>
      <c r="J29" s="40">
        <v>0.05315378350868649</v>
      </c>
      <c r="K29" s="41">
        <v>0.5264117873301006</v>
      </c>
      <c r="L29" s="42">
        <f t="shared" si="25"/>
        <v>0</v>
      </c>
      <c r="M29" s="43">
        <f t="shared" si="26"/>
        <v>0</v>
      </c>
      <c r="N29" s="43">
        <f t="shared" si="27"/>
        <v>30000</v>
      </c>
      <c r="O29" s="44">
        <f t="shared" si="5"/>
        <v>30000</v>
      </c>
      <c r="P29" s="42">
        <f t="shared" si="6"/>
        <v>0</v>
      </c>
      <c r="Q29" s="43">
        <f t="shared" si="7"/>
        <v>0</v>
      </c>
      <c r="R29" s="43">
        <f t="shared" si="8"/>
        <v>3003</v>
      </c>
      <c r="S29" s="44">
        <f t="shared" si="9"/>
        <v>3003</v>
      </c>
      <c r="T29" s="45" t="str">
        <f t="shared" ref="T29:V29" si="84">IF(L29=0,"",P29/L29)</f>
        <v/>
      </c>
      <c r="U29" s="46" t="str">
        <f t="shared" si="84"/>
        <v/>
      </c>
      <c r="V29" s="46">
        <f t="shared" si="84"/>
        <v>0.1001</v>
      </c>
      <c r="W29" s="47">
        <f t="shared" si="11"/>
        <v>0.1001</v>
      </c>
      <c r="X29" s="42">
        <f t="shared" ref="X29:Z29" si="85">SUM(L$13:L29)</f>
        <v>190000</v>
      </c>
      <c r="Y29" s="43">
        <f t="shared" si="85"/>
        <v>130000</v>
      </c>
      <c r="Z29" s="43">
        <f t="shared" si="85"/>
        <v>190000</v>
      </c>
      <c r="AA29" s="44">
        <f t="shared" si="13"/>
        <v>510000</v>
      </c>
      <c r="AB29" s="42">
        <f t="shared" ref="AB29:AD29" si="86">SUM(P$13:P29)</f>
        <v>16817</v>
      </c>
      <c r="AC29" s="43">
        <f t="shared" si="86"/>
        <v>19703</v>
      </c>
      <c r="AD29" s="43">
        <f t="shared" si="86"/>
        <v>19236</v>
      </c>
      <c r="AE29" s="44">
        <f t="shared" si="15"/>
        <v>55756</v>
      </c>
      <c r="AF29" s="46">
        <f t="shared" ref="AF29:AH29" si="87">IF(X29=0,"",AB29/X29)</f>
        <v>0.08851052632</v>
      </c>
      <c r="AG29" s="46">
        <f t="shared" si="87"/>
        <v>0.1515615385</v>
      </c>
      <c r="AH29" s="46">
        <f t="shared" si="87"/>
        <v>0.1012421053</v>
      </c>
      <c r="AI29" s="47">
        <f t="shared" si="17"/>
        <v>0.1093254902</v>
      </c>
    </row>
    <row r="30" ht="14.25" customHeight="1">
      <c r="A30" s="38">
        <f t="shared" si="18"/>
        <v>0.2994815422</v>
      </c>
      <c r="B30" s="9">
        <f t="shared" si="19"/>
        <v>0.3853903957</v>
      </c>
      <c r="C30" s="102">
        <f t="shared" si="20"/>
        <v>0.3151280621</v>
      </c>
      <c r="D30" s="9">
        <f t="shared" si="21"/>
        <v>0.2994815422</v>
      </c>
      <c r="E30" s="9">
        <f t="shared" si="22"/>
        <v>0.6848719379</v>
      </c>
      <c r="F30" s="102">
        <f t="shared" si="23"/>
        <v>1</v>
      </c>
      <c r="G30" s="9" t="str">
        <f t="shared" si="24"/>
        <v>B</v>
      </c>
      <c r="H30" s="38">
        <v>18.0</v>
      </c>
      <c r="I30" s="116">
        <v>0.38729171739997703</v>
      </c>
      <c r="J30" s="40">
        <v>0.34951775365442306</v>
      </c>
      <c r="K30" s="41">
        <v>0.6540736178701898</v>
      </c>
      <c r="L30" s="42">
        <f t="shared" si="25"/>
        <v>0</v>
      </c>
      <c r="M30" s="43">
        <f t="shared" si="26"/>
        <v>30000</v>
      </c>
      <c r="N30" s="43">
        <f t="shared" si="27"/>
        <v>0</v>
      </c>
      <c r="O30" s="44">
        <f t="shared" si="5"/>
        <v>30000</v>
      </c>
      <c r="P30" s="42">
        <f t="shared" si="6"/>
        <v>0</v>
      </c>
      <c r="Q30" s="43">
        <f t="shared" si="7"/>
        <v>4476</v>
      </c>
      <c r="R30" s="43">
        <f t="shared" si="8"/>
        <v>0</v>
      </c>
      <c r="S30" s="44">
        <f t="shared" si="9"/>
        <v>4476</v>
      </c>
      <c r="T30" s="45" t="str">
        <f t="shared" ref="T30:V30" si="88">IF(L30=0,"",P30/L30)</f>
        <v/>
      </c>
      <c r="U30" s="46">
        <f t="shared" si="88"/>
        <v>0.1492</v>
      </c>
      <c r="V30" s="46" t="str">
        <f t="shared" si="88"/>
        <v/>
      </c>
      <c r="W30" s="47">
        <f t="shared" si="11"/>
        <v>0.1492</v>
      </c>
      <c r="X30" s="42">
        <f t="shared" ref="X30:Z30" si="89">SUM(L$13:L30)</f>
        <v>190000</v>
      </c>
      <c r="Y30" s="43">
        <f t="shared" si="89"/>
        <v>160000</v>
      </c>
      <c r="Z30" s="43">
        <f t="shared" si="89"/>
        <v>190000</v>
      </c>
      <c r="AA30" s="44">
        <f t="shared" si="13"/>
        <v>540000</v>
      </c>
      <c r="AB30" s="42">
        <f t="shared" ref="AB30:AD30" si="90">SUM(P$13:P30)</f>
        <v>16817</v>
      </c>
      <c r="AC30" s="43">
        <f t="shared" si="90"/>
        <v>24179</v>
      </c>
      <c r="AD30" s="43">
        <f t="shared" si="90"/>
        <v>19236</v>
      </c>
      <c r="AE30" s="44">
        <f t="shared" si="15"/>
        <v>60232</v>
      </c>
      <c r="AF30" s="46">
        <f t="shared" ref="AF30:AH30" si="91">IF(X30=0,"",AB30/X30)</f>
        <v>0.08851052632</v>
      </c>
      <c r="AG30" s="46">
        <f t="shared" si="91"/>
        <v>0.15111875</v>
      </c>
      <c r="AH30" s="46">
        <f t="shared" si="91"/>
        <v>0.1012421053</v>
      </c>
      <c r="AI30" s="47">
        <f t="shared" si="17"/>
        <v>0.1115407407</v>
      </c>
    </row>
    <row r="31" ht="14.25" customHeight="1">
      <c r="A31" s="38">
        <f t="shared" si="18"/>
        <v>0.2996859224</v>
      </c>
      <c r="B31" s="9">
        <f t="shared" si="19"/>
        <v>0.3849709573</v>
      </c>
      <c r="C31" s="102">
        <f t="shared" si="20"/>
        <v>0.3153431203</v>
      </c>
      <c r="D31" s="9">
        <f t="shared" si="21"/>
        <v>0.2996859224</v>
      </c>
      <c r="E31" s="9">
        <f t="shared" si="22"/>
        <v>0.6846568797</v>
      </c>
      <c r="F31" s="102">
        <f t="shared" si="23"/>
        <v>1</v>
      </c>
      <c r="G31" s="9" t="str">
        <f t="shared" si="24"/>
        <v>A</v>
      </c>
      <c r="H31" s="38">
        <v>19.0</v>
      </c>
      <c r="I31" s="116">
        <v>0.13859757743450207</v>
      </c>
      <c r="J31" s="40">
        <v>0.6734950385254719</v>
      </c>
      <c r="K31" s="41">
        <v>0.8241913176992067</v>
      </c>
      <c r="L31" s="42">
        <f t="shared" si="25"/>
        <v>30000</v>
      </c>
      <c r="M31" s="43">
        <f t="shared" si="26"/>
        <v>0</v>
      </c>
      <c r="N31" s="43">
        <f t="shared" si="27"/>
        <v>0</v>
      </c>
      <c r="O31" s="44">
        <f t="shared" si="5"/>
        <v>30000</v>
      </c>
      <c r="P31" s="42">
        <f t="shared" si="6"/>
        <v>2646</v>
      </c>
      <c r="Q31" s="43">
        <f t="shared" si="7"/>
        <v>0</v>
      </c>
      <c r="R31" s="43">
        <f t="shared" si="8"/>
        <v>0</v>
      </c>
      <c r="S31" s="44">
        <f t="shared" si="9"/>
        <v>2646</v>
      </c>
      <c r="T31" s="45">
        <f t="shared" ref="T31:V31" si="92">IF(L31=0,"",P31/L31)</f>
        <v>0.0882</v>
      </c>
      <c r="U31" s="46" t="str">
        <f t="shared" si="92"/>
        <v/>
      </c>
      <c r="V31" s="46" t="str">
        <f t="shared" si="92"/>
        <v/>
      </c>
      <c r="W31" s="47">
        <f t="shared" si="11"/>
        <v>0.0882</v>
      </c>
      <c r="X31" s="42">
        <f t="shared" ref="X31:Z31" si="93">SUM(L$13:L31)</f>
        <v>220000</v>
      </c>
      <c r="Y31" s="43">
        <f t="shared" si="93"/>
        <v>160000</v>
      </c>
      <c r="Z31" s="43">
        <f t="shared" si="93"/>
        <v>190000</v>
      </c>
      <c r="AA31" s="44">
        <f t="shared" si="13"/>
        <v>570000</v>
      </c>
      <c r="AB31" s="42">
        <f t="shared" ref="AB31:AD31" si="94">SUM(P$13:P31)</f>
        <v>19463</v>
      </c>
      <c r="AC31" s="43">
        <f t="shared" si="94"/>
        <v>24179</v>
      </c>
      <c r="AD31" s="43">
        <f t="shared" si="94"/>
        <v>19236</v>
      </c>
      <c r="AE31" s="44">
        <f t="shared" si="15"/>
        <v>62878</v>
      </c>
      <c r="AF31" s="46">
        <f t="shared" ref="AF31:AH31" si="95">IF(X31=0,"",AB31/X31)</f>
        <v>0.08846818182</v>
      </c>
      <c r="AG31" s="46">
        <f t="shared" si="95"/>
        <v>0.15111875</v>
      </c>
      <c r="AH31" s="46">
        <f t="shared" si="95"/>
        <v>0.1012421053</v>
      </c>
      <c r="AI31" s="47">
        <f t="shared" si="17"/>
        <v>0.1103122807</v>
      </c>
    </row>
    <row r="32" ht="14.25" customHeight="1">
      <c r="A32" s="38">
        <f t="shared" si="18"/>
        <v>0.2996503756</v>
      </c>
      <c r="B32" s="9">
        <f t="shared" si="19"/>
        <v>0.3849904978</v>
      </c>
      <c r="C32" s="102">
        <f t="shared" si="20"/>
        <v>0.3153591266</v>
      </c>
      <c r="D32" s="9">
        <f t="shared" si="21"/>
        <v>0.2996503756</v>
      </c>
      <c r="E32" s="9">
        <f t="shared" si="22"/>
        <v>0.6846408734</v>
      </c>
      <c r="F32" s="102">
        <f t="shared" si="23"/>
        <v>1</v>
      </c>
      <c r="G32" s="9" t="str">
        <f t="shared" si="24"/>
        <v>A</v>
      </c>
      <c r="H32" s="38">
        <v>20.0</v>
      </c>
      <c r="I32" s="116">
        <v>0.14145637947482426</v>
      </c>
      <c r="J32" s="40">
        <v>0.026127224078081657</v>
      </c>
      <c r="K32" s="41">
        <v>0.7643978570400463</v>
      </c>
      <c r="L32" s="42">
        <f t="shared" si="25"/>
        <v>30000</v>
      </c>
      <c r="M32" s="43">
        <f t="shared" si="26"/>
        <v>0</v>
      </c>
      <c r="N32" s="43">
        <f t="shared" si="27"/>
        <v>0</v>
      </c>
      <c r="O32" s="44">
        <f t="shared" si="5"/>
        <v>30000</v>
      </c>
      <c r="P32" s="42">
        <f t="shared" si="6"/>
        <v>2647</v>
      </c>
      <c r="Q32" s="43">
        <f t="shared" si="7"/>
        <v>0</v>
      </c>
      <c r="R32" s="43">
        <f t="shared" si="8"/>
        <v>0</v>
      </c>
      <c r="S32" s="44">
        <f t="shared" si="9"/>
        <v>2647</v>
      </c>
      <c r="T32" s="45">
        <f t="shared" ref="T32:V32" si="96">IF(L32=0,"",P32/L32)</f>
        <v>0.08823333333</v>
      </c>
      <c r="U32" s="46" t="str">
        <f t="shared" si="96"/>
        <v/>
      </c>
      <c r="V32" s="46" t="str">
        <f t="shared" si="96"/>
        <v/>
      </c>
      <c r="W32" s="47">
        <f t="shared" si="11"/>
        <v>0.08823333333</v>
      </c>
      <c r="X32" s="42">
        <f t="shared" ref="X32:Z32" si="97">SUM(L$13:L32)</f>
        <v>250000</v>
      </c>
      <c r="Y32" s="43">
        <f t="shared" si="97"/>
        <v>160000</v>
      </c>
      <c r="Z32" s="43">
        <f t="shared" si="97"/>
        <v>190000</v>
      </c>
      <c r="AA32" s="44">
        <f t="shared" si="13"/>
        <v>600000</v>
      </c>
      <c r="AB32" s="42">
        <f t="shared" ref="AB32:AD32" si="98">SUM(P$13:P32)</f>
        <v>22110</v>
      </c>
      <c r="AC32" s="43">
        <f t="shared" si="98"/>
        <v>24179</v>
      </c>
      <c r="AD32" s="43">
        <f t="shared" si="98"/>
        <v>19236</v>
      </c>
      <c r="AE32" s="44">
        <f t="shared" si="15"/>
        <v>65525</v>
      </c>
      <c r="AF32" s="46">
        <f t="shared" ref="AF32:AH32" si="99">IF(X32=0,"",AB32/X32)</f>
        <v>0.08844</v>
      </c>
      <c r="AG32" s="46">
        <f t="shared" si="99"/>
        <v>0.15111875</v>
      </c>
      <c r="AH32" s="46">
        <f t="shared" si="99"/>
        <v>0.1012421053</v>
      </c>
      <c r="AI32" s="47">
        <f t="shared" si="17"/>
        <v>0.1092083333</v>
      </c>
    </row>
    <row r="33" ht="14.25" customHeight="1">
      <c r="A33" s="38">
        <f t="shared" si="18"/>
        <v>0.2996267191</v>
      </c>
      <c r="B33" s="9">
        <f t="shared" si="19"/>
        <v>0.385003502</v>
      </c>
      <c r="C33" s="102">
        <f t="shared" si="20"/>
        <v>0.3153697788</v>
      </c>
      <c r="D33" s="9">
        <f t="shared" si="21"/>
        <v>0.2996267191</v>
      </c>
      <c r="E33" s="9">
        <f t="shared" si="22"/>
        <v>0.6846302212</v>
      </c>
      <c r="F33" s="102">
        <f t="shared" si="23"/>
        <v>1</v>
      </c>
      <c r="G33" s="9" t="str">
        <f t="shared" si="24"/>
        <v>B</v>
      </c>
      <c r="H33" s="38">
        <v>21.0</v>
      </c>
      <c r="I33" s="116">
        <v>0.42119702339198706</v>
      </c>
      <c r="J33" s="40">
        <v>0.32571719276141586</v>
      </c>
      <c r="K33" s="41">
        <v>0.16207239089430636</v>
      </c>
      <c r="L33" s="42">
        <f t="shared" si="25"/>
        <v>0</v>
      </c>
      <c r="M33" s="43">
        <f t="shared" si="26"/>
        <v>30000</v>
      </c>
      <c r="N33" s="43">
        <f t="shared" si="27"/>
        <v>0</v>
      </c>
      <c r="O33" s="44">
        <f t="shared" si="5"/>
        <v>30000</v>
      </c>
      <c r="P33" s="42">
        <f t="shared" si="6"/>
        <v>0</v>
      </c>
      <c r="Q33" s="43">
        <f t="shared" si="7"/>
        <v>4472</v>
      </c>
      <c r="R33" s="43">
        <f t="shared" si="8"/>
        <v>0</v>
      </c>
      <c r="S33" s="44">
        <f t="shared" si="9"/>
        <v>4472</v>
      </c>
      <c r="T33" s="45" t="str">
        <f t="shared" ref="T33:V33" si="100">IF(L33=0,"",P33/L33)</f>
        <v/>
      </c>
      <c r="U33" s="46">
        <f t="shared" si="100"/>
        <v>0.1490666667</v>
      </c>
      <c r="V33" s="46" t="str">
        <f t="shared" si="100"/>
        <v/>
      </c>
      <c r="W33" s="47">
        <f t="shared" si="11"/>
        <v>0.1490666667</v>
      </c>
      <c r="X33" s="42">
        <f t="shared" ref="X33:Z33" si="101">SUM(L$13:L33)</f>
        <v>250000</v>
      </c>
      <c r="Y33" s="43">
        <f t="shared" si="101"/>
        <v>190000</v>
      </c>
      <c r="Z33" s="43">
        <f t="shared" si="101"/>
        <v>190000</v>
      </c>
      <c r="AA33" s="44">
        <f t="shared" si="13"/>
        <v>630000</v>
      </c>
      <c r="AB33" s="42">
        <f t="shared" ref="AB33:AD33" si="102">SUM(P$13:P33)</f>
        <v>22110</v>
      </c>
      <c r="AC33" s="43">
        <f t="shared" si="102"/>
        <v>28651</v>
      </c>
      <c r="AD33" s="43">
        <f t="shared" si="102"/>
        <v>19236</v>
      </c>
      <c r="AE33" s="44">
        <f t="shared" si="15"/>
        <v>69997</v>
      </c>
      <c r="AF33" s="46">
        <f t="shared" ref="AF33:AH33" si="103">IF(X33=0,"",AB33/X33)</f>
        <v>0.08844</v>
      </c>
      <c r="AG33" s="46">
        <f t="shared" si="103"/>
        <v>0.1507947368</v>
      </c>
      <c r="AH33" s="46">
        <f t="shared" si="103"/>
        <v>0.1012421053</v>
      </c>
      <c r="AI33" s="47">
        <f t="shared" si="17"/>
        <v>0.1111063492</v>
      </c>
    </row>
    <row r="34" ht="14.25" customHeight="1">
      <c r="A34" s="38">
        <f t="shared" si="18"/>
        <v>0.299776206</v>
      </c>
      <c r="B34" s="9">
        <f t="shared" si="19"/>
        <v>0.3846966739</v>
      </c>
      <c r="C34" s="102">
        <f t="shared" si="20"/>
        <v>0.3155271201</v>
      </c>
      <c r="D34" s="9">
        <f t="shared" si="21"/>
        <v>0.299776206</v>
      </c>
      <c r="E34" s="9">
        <f t="shared" si="22"/>
        <v>0.6844728799</v>
      </c>
      <c r="F34" s="102">
        <f t="shared" si="23"/>
        <v>1</v>
      </c>
      <c r="G34" s="9" t="str">
        <f t="shared" si="24"/>
        <v>C</v>
      </c>
      <c r="H34" s="38">
        <v>22.0</v>
      </c>
      <c r="I34" s="116">
        <v>0.9977151575378174</v>
      </c>
      <c r="J34" s="40">
        <v>0.12220285174429968</v>
      </c>
      <c r="K34" s="41">
        <v>0.7354460221659014</v>
      </c>
      <c r="L34" s="42">
        <f t="shared" si="25"/>
        <v>0</v>
      </c>
      <c r="M34" s="43">
        <f t="shared" si="26"/>
        <v>0</v>
      </c>
      <c r="N34" s="43">
        <f t="shared" si="27"/>
        <v>30000</v>
      </c>
      <c r="O34" s="44">
        <f t="shared" si="5"/>
        <v>30000</v>
      </c>
      <c r="P34" s="42">
        <f t="shared" si="6"/>
        <v>0</v>
      </c>
      <c r="Q34" s="43">
        <f t="shared" si="7"/>
        <v>0</v>
      </c>
      <c r="R34" s="43">
        <f t="shared" si="8"/>
        <v>3033</v>
      </c>
      <c r="S34" s="44">
        <f t="shared" si="9"/>
        <v>3033</v>
      </c>
      <c r="T34" s="45" t="str">
        <f t="shared" ref="T34:V34" si="104">IF(L34=0,"",P34/L34)</f>
        <v/>
      </c>
      <c r="U34" s="46" t="str">
        <f t="shared" si="104"/>
        <v/>
      </c>
      <c r="V34" s="46">
        <f t="shared" si="104"/>
        <v>0.1011</v>
      </c>
      <c r="W34" s="47">
        <f t="shared" si="11"/>
        <v>0.1011</v>
      </c>
      <c r="X34" s="42">
        <f t="shared" ref="X34:Z34" si="105">SUM(L$13:L34)</f>
        <v>250000</v>
      </c>
      <c r="Y34" s="43">
        <f t="shared" si="105"/>
        <v>190000</v>
      </c>
      <c r="Z34" s="43">
        <f t="shared" si="105"/>
        <v>220000</v>
      </c>
      <c r="AA34" s="44">
        <f t="shared" si="13"/>
        <v>660000</v>
      </c>
      <c r="AB34" s="42">
        <f t="shared" ref="AB34:AD34" si="106">SUM(P$13:P34)</f>
        <v>22110</v>
      </c>
      <c r="AC34" s="43">
        <f t="shared" si="106"/>
        <v>28651</v>
      </c>
      <c r="AD34" s="43">
        <f t="shared" si="106"/>
        <v>22269</v>
      </c>
      <c r="AE34" s="44">
        <f t="shared" si="15"/>
        <v>73030</v>
      </c>
      <c r="AF34" s="46">
        <f t="shared" ref="AF34:AH34" si="107">IF(X34=0,"",AB34/X34)</f>
        <v>0.08844</v>
      </c>
      <c r="AG34" s="46">
        <f t="shared" si="107"/>
        <v>0.1507947368</v>
      </c>
      <c r="AH34" s="46">
        <f t="shared" si="107"/>
        <v>0.1012227273</v>
      </c>
      <c r="AI34" s="47">
        <f t="shared" si="17"/>
        <v>0.1106515152</v>
      </c>
    </row>
    <row r="35" ht="14.25" customHeight="1">
      <c r="A35" s="38">
        <f t="shared" si="18"/>
        <v>0.2997835376</v>
      </c>
      <c r="B35" s="9">
        <f t="shared" si="19"/>
        <v>0.3847060823</v>
      </c>
      <c r="C35" s="102">
        <f t="shared" si="20"/>
        <v>0.3155103801</v>
      </c>
      <c r="D35" s="9">
        <f t="shared" si="21"/>
        <v>0.2997835376</v>
      </c>
      <c r="E35" s="9">
        <f t="shared" si="22"/>
        <v>0.6844896199</v>
      </c>
      <c r="F35" s="102">
        <f t="shared" si="23"/>
        <v>1</v>
      </c>
      <c r="G35" s="9" t="str">
        <f t="shared" si="24"/>
        <v>C</v>
      </c>
      <c r="H35" s="38">
        <v>23.0</v>
      </c>
      <c r="I35" s="116">
        <v>0.9842806874936575</v>
      </c>
      <c r="J35" s="40">
        <v>0.6324516374572079</v>
      </c>
      <c r="K35" s="41">
        <v>0.39117261660271374</v>
      </c>
      <c r="L35" s="42">
        <f t="shared" si="25"/>
        <v>0</v>
      </c>
      <c r="M35" s="43">
        <f t="shared" si="26"/>
        <v>0</v>
      </c>
      <c r="N35" s="43">
        <f t="shared" si="27"/>
        <v>30000</v>
      </c>
      <c r="O35" s="44">
        <f t="shared" si="5"/>
        <v>30000</v>
      </c>
      <c r="P35" s="42">
        <f t="shared" si="6"/>
        <v>0</v>
      </c>
      <c r="Q35" s="43">
        <f t="shared" si="7"/>
        <v>0</v>
      </c>
      <c r="R35" s="43">
        <f t="shared" si="8"/>
        <v>2986</v>
      </c>
      <c r="S35" s="44">
        <f t="shared" si="9"/>
        <v>2986</v>
      </c>
      <c r="T35" s="45" t="str">
        <f t="shared" ref="T35:V35" si="108">IF(L35=0,"",P35/L35)</f>
        <v/>
      </c>
      <c r="U35" s="46" t="str">
        <f t="shared" si="108"/>
        <v/>
      </c>
      <c r="V35" s="46">
        <f t="shared" si="108"/>
        <v>0.09953333333</v>
      </c>
      <c r="W35" s="47">
        <f t="shared" si="11"/>
        <v>0.09953333333</v>
      </c>
      <c r="X35" s="42">
        <f t="shared" ref="X35:Z35" si="109">SUM(L$13:L35)</f>
        <v>250000</v>
      </c>
      <c r="Y35" s="43">
        <f t="shared" si="109"/>
        <v>190000</v>
      </c>
      <c r="Z35" s="43">
        <f t="shared" si="109"/>
        <v>250000</v>
      </c>
      <c r="AA35" s="44">
        <f t="shared" si="13"/>
        <v>690000</v>
      </c>
      <c r="AB35" s="42">
        <f t="shared" ref="AB35:AD35" si="110">SUM(P$13:P35)</f>
        <v>22110</v>
      </c>
      <c r="AC35" s="43">
        <f t="shared" si="110"/>
        <v>28651</v>
      </c>
      <c r="AD35" s="43">
        <f t="shared" si="110"/>
        <v>25255</v>
      </c>
      <c r="AE35" s="44">
        <f t="shared" si="15"/>
        <v>76016</v>
      </c>
      <c r="AF35" s="46">
        <f t="shared" ref="AF35:AH35" si="111">IF(X35=0,"",AB35/X35)</f>
        <v>0.08844</v>
      </c>
      <c r="AG35" s="46">
        <f t="shared" si="111"/>
        <v>0.1507947368</v>
      </c>
      <c r="AH35" s="46">
        <f t="shared" si="111"/>
        <v>0.10102</v>
      </c>
      <c r="AI35" s="47">
        <f t="shared" si="17"/>
        <v>0.1101681159</v>
      </c>
    </row>
    <row r="36" ht="14.25" customHeight="1">
      <c r="A36" s="38">
        <f t="shared" si="18"/>
        <v>0.2998602258</v>
      </c>
      <c r="B36" s="9">
        <f t="shared" si="19"/>
        <v>0.3848044947</v>
      </c>
      <c r="C36" s="102">
        <f t="shared" si="20"/>
        <v>0.3153352795</v>
      </c>
      <c r="D36" s="9">
        <f t="shared" si="21"/>
        <v>0.2998602258</v>
      </c>
      <c r="E36" s="9">
        <f t="shared" si="22"/>
        <v>0.6846647205</v>
      </c>
      <c r="F36" s="102">
        <f t="shared" si="23"/>
        <v>1</v>
      </c>
      <c r="G36" s="9" t="str">
        <f t="shared" si="24"/>
        <v>B</v>
      </c>
      <c r="H36" s="38">
        <v>24.0</v>
      </c>
      <c r="I36" s="116">
        <v>0.52196668971603</v>
      </c>
      <c r="J36" s="40">
        <v>0.7906561204328705</v>
      </c>
      <c r="K36" s="41">
        <v>0.9533035680676298</v>
      </c>
      <c r="L36" s="42">
        <f t="shared" si="25"/>
        <v>0</v>
      </c>
      <c r="M36" s="43">
        <f t="shared" si="26"/>
        <v>30000</v>
      </c>
      <c r="N36" s="43">
        <f t="shared" si="27"/>
        <v>0</v>
      </c>
      <c r="O36" s="44">
        <f t="shared" si="5"/>
        <v>30000</v>
      </c>
      <c r="P36" s="42">
        <f t="shared" si="6"/>
        <v>0</v>
      </c>
      <c r="Q36" s="43">
        <f t="shared" si="7"/>
        <v>4550</v>
      </c>
      <c r="R36" s="43">
        <f t="shared" si="8"/>
        <v>0</v>
      </c>
      <c r="S36" s="44">
        <f t="shared" si="9"/>
        <v>4550</v>
      </c>
      <c r="T36" s="45" t="str">
        <f t="shared" ref="T36:V36" si="112">IF(L36=0,"",P36/L36)</f>
        <v/>
      </c>
      <c r="U36" s="46">
        <f t="shared" si="112"/>
        <v>0.1516666667</v>
      </c>
      <c r="V36" s="46" t="str">
        <f t="shared" si="112"/>
        <v/>
      </c>
      <c r="W36" s="47">
        <f t="shared" si="11"/>
        <v>0.1516666667</v>
      </c>
      <c r="X36" s="42">
        <f t="shared" ref="X36:Z36" si="113">SUM(L$13:L36)</f>
        <v>250000</v>
      </c>
      <c r="Y36" s="43">
        <f t="shared" si="113"/>
        <v>220000</v>
      </c>
      <c r="Z36" s="43">
        <f t="shared" si="113"/>
        <v>250000</v>
      </c>
      <c r="AA36" s="44">
        <f t="shared" si="13"/>
        <v>720000</v>
      </c>
      <c r="AB36" s="42">
        <f t="shared" ref="AB36:AD36" si="114">SUM(P$13:P36)</f>
        <v>22110</v>
      </c>
      <c r="AC36" s="43">
        <f t="shared" si="114"/>
        <v>33201</v>
      </c>
      <c r="AD36" s="43">
        <f t="shared" si="114"/>
        <v>25255</v>
      </c>
      <c r="AE36" s="44">
        <f t="shared" si="15"/>
        <v>80566</v>
      </c>
      <c r="AF36" s="46">
        <f t="shared" ref="AF36:AH36" si="115">IF(X36=0,"",AB36/X36)</f>
        <v>0.08844</v>
      </c>
      <c r="AG36" s="46">
        <f t="shared" si="115"/>
        <v>0.1509136364</v>
      </c>
      <c r="AH36" s="46">
        <f t="shared" si="115"/>
        <v>0.10102</v>
      </c>
      <c r="AI36" s="47">
        <f t="shared" si="17"/>
        <v>0.1118972222</v>
      </c>
    </row>
    <row r="37" ht="14.25" customHeight="1">
      <c r="A37" s="38">
        <f t="shared" si="18"/>
        <v>0.2998053447</v>
      </c>
      <c r="B37" s="9">
        <f t="shared" si="19"/>
        <v>0.3849170892</v>
      </c>
      <c r="C37" s="102">
        <f t="shared" si="20"/>
        <v>0.3152775661</v>
      </c>
      <c r="D37" s="9">
        <f t="shared" si="21"/>
        <v>0.2998053447</v>
      </c>
      <c r="E37" s="9">
        <f t="shared" si="22"/>
        <v>0.6847224339</v>
      </c>
      <c r="F37" s="102">
        <f t="shared" si="23"/>
        <v>1</v>
      </c>
      <c r="G37" s="9" t="str">
        <f t="shared" si="24"/>
        <v>A</v>
      </c>
      <c r="H37" s="38">
        <v>25.0</v>
      </c>
      <c r="I37" s="116">
        <v>0.04933555335810913</v>
      </c>
      <c r="J37" s="40">
        <v>0.3569751989073565</v>
      </c>
      <c r="K37" s="41">
        <v>0.9740816860755577</v>
      </c>
      <c r="L37" s="42">
        <f t="shared" si="25"/>
        <v>30000</v>
      </c>
      <c r="M37" s="43">
        <f t="shared" si="26"/>
        <v>0</v>
      </c>
      <c r="N37" s="43">
        <f t="shared" si="27"/>
        <v>0</v>
      </c>
      <c r="O37" s="44">
        <f t="shared" si="5"/>
        <v>30000</v>
      </c>
      <c r="P37" s="42">
        <f t="shared" si="6"/>
        <v>2618</v>
      </c>
      <c r="Q37" s="43">
        <f t="shared" si="7"/>
        <v>0</v>
      </c>
      <c r="R37" s="43">
        <f t="shared" si="8"/>
        <v>0</v>
      </c>
      <c r="S37" s="44">
        <f t="shared" si="9"/>
        <v>2618</v>
      </c>
      <c r="T37" s="45">
        <f t="shared" ref="T37:V37" si="116">IF(L37=0,"",P37/L37)</f>
        <v>0.08726666667</v>
      </c>
      <c r="U37" s="46" t="str">
        <f t="shared" si="116"/>
        <v/>
      </c>
      <c r="V37" s="46" t="str">
        <f t="shared" si="116"/>
        <v/>
      </c>
      <c r="W37" s="47">
        <f t="shared" si="11"/>
        <v>0.08726666667</v>
      </c>
      <c r="X37" s="42">
        <f t="shared" ref="X37:Z37" si="117">SUM(L$13:L37)</f>
        <v>280000</v>
      </c>
      <c r="Y37" s="43">
        <f t="shared" si="117"/>
        <v>220000</v>
      </c>
      <c r="Z37" s="43">
        <f t="shared" si="117"/>
        <v>250000</v>
      </c>
      <c r="AA37" s="44">
        <f t="shared" si="13"/>
        <v>750000</v>
      </c>
      <c r="AB37" s="42">
        <f t="shared" ref="AB37:AD37" si="118">SUM(P$13:P37)</f>
        <v>24728</v>
      </c>
      <c r="AC37" s="43">
        <f t="shared" si="118"/>
        <v>33201</v>
      </c>
      <c r="AD37" s="43">
        <f t="shared" si="118"/>
        <v>25255</v>
      </c>
      <c r="AE37" s="44">
        <f t="shared" si="15"/>
        <v>83184</v>
      </c>
      <c r="AF37" s="46">
        <f t="shared" ref="AF37:AH37" si="119">IF(X37=0,"",AB37/X37)</f>
        <v>0.08831428571</v>
      </c>
      <c r="AG37" s="46">
        <f t="shared" si="119"/>
        <v>0.1509136364</v>
      </c>
      <c r="AH37" s="46">
        <f t="shared" si="119"/>
        <v>0.10102</v>
      </c>
      <c r="AI37" s="47">
        <f t="shared" si="17"/>
        <v>0.110912</v>
      </c>
    </row>
    <row r="38" ht="14.25" customHeight="1">
      <c r="A38" s="38">
        <f t="shared" si="18"/>
        <v>0.2996997945</v>
      </c>
      <c r="B38" s="9">
        <f t="shared" si="19"/>
        <v>0.3849751132</v>
      </c>
      <c r="C38" s="102">
        <f t="shared" si="20"/>
        <v>0.3153250923</v>
      </c>
      <c r="D38" s="9">
        <f t="shared" si="21"/>
        <v>0.2996997945</v>
      </c>
      <c r="E38" s="9">
        <f t="shared" si="22"/>
        <v>0.6846749077</v>
      </c>
      <c r="F38" s="102">
        <f t="shared" si="23"/>
        <v>1</v>
      </c>
      <c r="G38" s="9" t="str">
        <f t="shared" si="24"/>
        <v>C</v>
      </c>
      <c r="H38" s="38">
        <v>26.0</v>
      </c>
      <c r="I38" s="116">
        <v>0.8291789012980286</v>
      </c>
      <c r="J38" s="40">
        <v>0.4786780692503757</v>
      </c>
      <c r="K38" s="41">
        <v>0.7699927107348968</v>
      </c>
      <c r="L38" s="42">
        <f t="shared" si="25"/>
        <v>0</v>
      </c>
      <c r="M38" s="43">
        <f t="shared" si="26"/>
        <v>0</v>
      </c>
      <c r="N38" s="43">
        <f t="shared" si="27"/>
        <v>30000</v>
      </c>
      <c r="O38" s="44">
        <f t="shared" si="5"/>
        <v>30000</v>
      </c>
      <c r="P38" s="42">
        <f t="shared" si="6"/>
        <v>0</v>
      </c>
      <c r="Q38" s="43">
        <f t="shared" si="7"/>
        <v>0</v>
      </c>
      <c r="R38" s="43">
        <f t="shared" si="8"/>
        <v>3038</v>
      </c>
      <c r="S38" s="44">
        <f t="shared" si="9"/>
        <v>3038</v>
      </c>
      <c r="T38" s="45" t="str">
        <f t="shared" ref="T38:V38" si="120">IF(L38=0,"",P38/L38)</f>
        <v/>
      </c>
      <c r="U38" s="46" t="str">
        <f t="shared" si="120"/>
        <v/>
      </c>
      <c r="V38" s="46">
        <f t="shared" si="120"/>
        <v>0.1012666667</v>
      </c>
      <c r="W38" s="47">
        <f t="shared" si="11"/>
        <v>0.1012666667</v>
      </c>
      <c r="X38" s="42">
        <f t="shared" ref="X38:Z38" si="121">SUM(L$13:L38)</f>
        <v>280000</v>
      </c>
      <c r="Y38" s="43">
        <f t="shared" si="121"/>
        <v>220000</v>
      </c>
      <c r="Z38" s="43">
        <f t="shared" si="121"/>
        <v>280000</v>
      </c>
      <c r="AA38" s="44">
        <f t="shared" si="13"/>
        <v>780000</v>
      </c>
      <c r="AB38" s="42">
        <f t="shared" ref="AB38:AD38" si="122">SUM(P$13:P38)</f>
        <v>24728</v>
      </c>
      <c r="AC38" s="43">
        <f t="shared" si="122"/>
        <v>33201</v>
      </c>
      <c r="AD38" s="43">
        <f t="shared" si="122"/>
        <v>28293</v>
      </c>
      <c r="AE38" s="44">
        <f t="shared" si="15"/>
        <v>86222</v>
      </c>
      <c r="AF38" s="46">
        <f t="shared" ref="AF38:AH38" si="123">IF(X38=0,"",AB38/X38)</f>
        <v>0.08831428571</v>
      </c>
      <c r="AG38" s="46">
        <f t="shared" si="123"/>
        <v>0.1509136364</v>
      </c>
      <c r="AH38" s="46">
        <f t="shared" si="123"/>
        <v>0.1010464286</v>
      </c>
      <c r="AI38" s="47">
        <f t="shared" si="17"/>
        <v>0.1105410256</v>
      </c>
    </row>
    <row r="39" ht="14.25" customHeight="1">
      <c r="A39" s="38">
        <f t="shared" si="18"/>
        <v>0.299689804</v>
      </c>
      <c r="B39" s="9">
        <f t="shared" si="19"/>
        <v>0.3849622801</v>
      </c>
      <c r="C39" s="102">
        <f t="shared" si="20"/>
        <v>0.315347916</v>
      </c>
      <c r="D39" s="9">
        <f t="shared" si="21"/>
        <v>0.299689804</v>
      </c>
      <c r="E39" s="9">
        <f t="shared" si="22"/>
        <v>0.684652084</v>
      </c>
      <c r="F39" s="102">
        <f t="shared" si="23"/>
        <v>1</v>
      </c>
      <c r="G39" s="9" t="str">
        <f t="shared" si="24"/>
        <v>C</v>
      </c>
      <c r="H39" s="38">
        <v>27.0</v>
      </c>
      <c r="I39" s="116">
        <v>0.8305741265594014</v>
      </c>
      <c r="J39" s="40">
        <v>0.11268826372767071</v>
      </c>
      <c r="K39" s="41">
        <v>0.10136237862120667</v>
      </c>
      <c r="L39" s="42">
        <f t="shared" si="25"/>
        <v>0</v>
      </c>
      <c r="M39" s="43">
        <f t="shared" si="26"/>
        <v>0</v>
      </c>
      <c r="N39" s="43">
        <f t="shared" si="27"/>
        <v>30000</v>
      </c>
      <c r="O39" s="44">
        <f t="shared" si="5"/>
        <v>30000</v>
      </c>
      <c r="P39" s="42">
        <f t="shared" si="6"/>
        <v>0</v>
      </c>
      <c r="Q39" s="43">
        <f t="shared" si="7"/>
        <v>0</v>
      </c>
      <c r="R39" s="43">
        <f t="shared" si="8"/>
        <v>2934</v>
      </c>
      <c r="S39" s="44">
        <f t="shared" si="9"/>
        <v>2934</v>
      </c>
      <c r="T39" s="45" t="str">
        <f t="shared" ref="T39:V39" si="124">IF(L39=0,"",P39/L39)</f>
        <v/>
      </c>
      <c r="U39" s="46" t="str">
        <f t="shared" si="124"/>
        <v/>
      </c>
      <c r="V39" s="46">
        <f t="shared" si="124"/>
        <v>0.0978</v>
      </c>
      <c r="W39" s="47">
        <f t="shared" si="11"/>
        <v>0.0978</v>
      </c>
      <c r="X39" s="42">
        <f t="shared" ref="X39:Z39" si="125">SUM(L$13:L39)</f>
        <v>280000</v>
      </c>
      <c r="Y39" s="43">
        <f t="shared" si="125"/>
        <v>220000</v>
      </c>
      <c r="Z39" s="43">
        <f t="shared" si="125"/>
        <v>310000</v>
      </c>
      <c r="AA39" s="44">
        <f t="shared" si="13"/>
        <v>810000</v>
      </c>
      <c r="AB39" s="42">
        <f t="shared" ref="AB39:AD39" si="126">SUM(P$13:P39)</f>
        <v>24728</v>
      </c>
      <c r="AC39" s="43">
        <f t="shared" si="126"/>
        <v>33201</v>
      </c>
      <c r="AD39" s="43">
        <f t="shared" si="126"/>
        <v>31227</v>
      </c>
      <c r="AE39" s="44">
        <f t="shared" si="15"/>
        <v>89156</v>
      </c>
      <c r="AF39" s="46">
        <f t="shared" ref="AF39:AH39" si="127">IF(X39=0,"",AB39/X39)</f>
        <v>0.08831428571</v>
      </c>
      <c r="AG39" s="46">
        <f t="shared" si="127"/>
        <v>0.1509136364</v>
      </c>
      <c r="AH39" s="46">
        <f t="shared" si="127"/>
        <v>0.1007322581</v>
      </c>
      <c r="AI39" s="47">
        <f t="shared" si="17"/>
        <v>0.1100691358</v>
      </c>
    </row>
    <row r="40" ht="14.25" customHeight="1">
      <c r="A40" s="38">
        <f t="shared" si="18"/>
        <v>0.2998085411</v>
      </c>
      <c r="B40" s="9">
        <f t="shared" si="19"/>
        <v>0.3851148021</v>
      </c>
      <c r="C40" s="102">
        <f t="shared" si="20"/>
        <v>0.3150766568</v>
      </c>
      <c r="D40" s="9">
        <f t="shared" si="21"/>
        <v>0.2998085411</v>
      </c>
      <c r="E40" s="9">
        <f t="shared" si="22"/>
        <v>0.6849233432</v>
      </c>
      <c r="F40" s="102">
        <f t="shared" si="23"/>
        <v>1</v>
      </c>
      <c r="G40" s="9" t="str">
        <f t="shared" si="24"/>
        <v>A</v>
      </c>
      <c r="H40" s="38">
        <v>28.0</v>
      </c>
      <c r="I40" s="116">
        <v>0.12541295162440103</v>
      </c>
      <c r="J40" s="40">
        <v>0.5703460115972839</v>
      </c>
      <c r="K40" s="41">
        <v>0.3362596747760356</v>
      </c>
      <c r="L40" s="42">
        <f t="shared" si="25"/>
        <v>30000</v>
      </c>
      <c r="M40" s="43">
        <f t="shared" si="26"/>
        <v>0</v>
      </c>
      <c r="N40" s="43">
        <f t="shared" si="27"/>
        <v>0</v>
      </c>
      <c r="O40" s="44">
        <f t="shared" si="5"/>
        <v>30000</v>
      </c>
      <c r="P40" s="42">
        <f t="shared" si="6"/>
        <v>2643</v>
      </c>
      <c r="Q40" s="43">
        <f t="shared" si="7"/>
        <v>0</v>
      </c>
      <c r="R40" s="43">
        <f t="shared" si="8"/>
        <v>0</v>
      </c>
      <c r="S40" s="44">
        <f t="shared" si="9"/>
        <v>2643</v>
      </c>
      <c r="T40" s="45">
        <f t="shared" ref="T40:V40" si="128">IF(L40=0,"",P40/L40)</f>
        <v>0.0881</v>
      </c>
      <c r="U40" s="46" t="str">
        <f t="shared" si="128"/>
        <v/>
      </c>
      <c r="V40" s="46" t="str">
        <f t="shared" si="128"/>
        <v/>
      </c>
      <c r="W40" s="47">
        <f t="shared" si="11"/>
        <v>0.0881</v>
      </c>
      <c r="X40" s="42">
        <f t="shared" ref="X40:Z40" si="129">SUM(L$13:L40)</f>
        <v>310000</v>
      </c>
      <c r="Y40" s="43">
        <f t="shared" si="129"/>
        <v>220000</v>
      </c>
      <c r="Z40" s="43">
        <f t="shared" si="129"/>
        <v>310000</v>
      </c>
      <c r="AA40" s="44">
        <f t="shared" si="13"/>
        <v>840000</v>
      </c>
      <c r="AB40" s="42">
        <f t="shared" ref="AB40:AD40" si="130">SUM(P$13:P40)</f>
        <v>27371</v>
      </c>
      <c r="AC40" s="43">
        <f t="shared" si="130"/>
        <v>33201</v>
      </c>
      <c r="AD40" s="43">
        <f t="shared" si="130"/>
        <v>31227</v>
      </c>
      <c r="AE40" s="44">
        <f t="shared" si="15"/>
        <v>91799</v>
      </c>
      <c r="AF40" s="46">
        <f t="shared" ref="AF40:AH40" si="131">IF(X40=0,"",AB40/X40)</f>
        <v>0.08829354839</v>
      </c>
      <c r="AG40" s="46">
        <f t="shared" si="131"/>
        <v>0.1509136364</v>
      </c>
      <c r="AH40" s="46">
        <f t="shared" si="131"/>
        <v>0.1007322581</v>
      </c>
      <c r="AI40" s="47">
        <f t="shared" si="17"/>
        <v>0.1092845238</v>
      </c>
    </row>
    <row r="41" ht="14.25" customHeight="1">
      <c r="A41" s="38">
        <f t="shared" si="18"/>
        <v>0.2997911284</v>
      </c>
      <c r="B41" s="9">
        <f t="shared" si="19"/>
        <v>0.3851243794</v>
      </c>
      <c r="C41" s="102">
        <f t="shared" si="20"/>
        <v>0.3150844922</v>
      </c>
      <c r="D41" s="9">
        <f t="shared" si="21"/>
        <v>0.2997911284</v>
      </c>
      <c r="E41" s="9">
        <f t="shared" si="22"/>
        <v>0.6849155078</v>
      </c>
      <c r="F41" s="102">
        <f t="shared" si="23"/>
        <v>1</v>
      </c>
      <c r="G41" s="9" t="str">
        <f t="shared" si="24"/>
        <v>C</v>
      </c>
      <c r="H41" s="38">
        <v>29.0</v>
      </c>
      <c r="I41" s="116">
        <v>0.8218332230540714</v>
      </c>
      <c r="J41" s="40">
        <v>0.8997463637004632</v>
      </c>
      <c r="K41" s="41">
        <v>0.6302691552505462</v>
      </c>
      <c r="L41" s="42">
        <f t="shared" si="25"/>
        <v>0</v>
      </c>
      <c r="M41" s="43">
        <f t="shared" si="26"/>
        <v>0</v>
      </c>
      <c r="N41" s="43">
        <f t="shared" si="27"/>
        <v>30000</v>
      </c>
      <c r="O41" s="44">
        <f t="shared" si="5"/>
        <v>30000</v>
      </c>
      <c r="P41" s="42">
        <f t="shared" si="6"/>
        <v>0</v>
      </c>
      <c r="Q41" s="43">
        <f t="shared" si="7"/>
        <v>0</v>
      </c>
      <c r="R41" s="43">
        <f t="shared" si="8"/>
        <v>3017</v>
      </c>
      <c r="S41" s="44">
        <f t="shared" si="9"/>
        <v>3017</v>
      </c>
      <c r="T41" s="45" t="str">
        <f t="shared" ref="T41:V41" si="132">IF(L41=0,"",P41/L41)</f>
        <v/>
      </c>
      <c r="U41" s="46" t="str">
        <f t="shared" si="132"/>
        <v/>
      </c>
      <c r="V41" s="46">
        <f t="shared" si="132"/>
        <v>0.1005666667</v>
      </c>
      <c r="W41" s="47">
        <f t="shared" si="11"/>
        <v>0.1005666667</v>
      </c>
      <c r="X41" s="42">
        <f t="shared" ref="X41:Z41" si="133">SUM(L$13:L41)</f>
        <v>310000</v>
      </c>
      <c r="Y41" s="43">
        <f t="shared" si="133"/>
        <v>220000</v>
      </c>
      <c r="Z41" s="43">
        <f t="shared" si="133"/>
        <v>340000</v>
      </c>
      <c r="AA41" s="44">
        <f t="shared" si="13"/>
        <v>870000</v>
      </c>
      <c r="AB41" s="42">
        <f t="shared" ref="AB41:AD41" si="134">SUM(P$13:P41)</f>
        <v>27371</v>
      </c>
      <c r="AC41" s="43">
        <f t="shared" si="134"/>
        <v>33201</v>
      </c>
      <c r="AD41" s="43">
        <f t="shared" si="134"/>
        <v>34244</v>
      </c>
      <c r="AE41" s="44">
        <f t="shared" si="15"/>
        <v>94816</v>
      </c>
      <c r="AF41" s="46">
        <f t="shared" ref="AF41:AH41" si="135">IF(X41=0,"",AB41/X41)</f>
        <v>0.08829354839</v>
      </c>
      <c r="AG41" s="46">
        <f t="shared" si="135"/>
        <v>0.1509136364</v>
      </c>
      <c r="AH41" s="46">
        <f t="shared" si="135"/>
        <v>0.1007176471</v>
      </c>
      <c r="AI41" s="47">
        <f t="shared" si="17"/>
        <v>0.108983908</v>
      </c>
    </row>
    <row r="42" ht="14.25" customHeight="1">
      <c r="A42" s="38">
        <f t="shared" si="18"/>
        <v>0.2997966489</v>
      </c>
      <c r="B42" s="9">
        <f t="shared" si="19"/>
        <v>0.3851314713</v>
      </c>
      <c r="C42" s="102">
        <f t="shared" si="20"/>
        <v>0.3150718798</v>
      </c>
      <c r="D42" s="9">
        <f t="shared" si="21"/>
        <v>0.2997966489</v>
      </c>
      <c r="E42" s="9">
        <f t="shared" si="22"/>
        <v>0.6849281202</v>
      </c>
      <c r="F42" s="102">
        <f t="shared" si="23"/>
        <v>1</v>
      </c>
      <c r="G42" s="9" t="str">
        <f t="shared" si="24"/>
        <v>B</v>
      </c>
      <c r="H42" s="38">
        <v>30.0</v>
      </c>
      <c r="I42" s="116">
        <v>0.46672346542798115</v>
      </c>
      <c r="J42" s="40">
        <v>0.1378903828320931</v>
      </c>
      <c r="K42" s="41">
        <v>0.6909910422186976</v>
      </c>
      <c r="L42" s="42">
        <f t="shared" si="25"/>
        <v>0</v>
      </c>
      <c r="M42" s="43">
        <f t="shared" si="26"/>
        <v>30000</v>
      </c>
      <c r="N42" s="43">
        <f t="shared" si="27"/>
        <v>0</v>
      </c>
      <c r="O42" s="44">
        <f t="shared" si="5"/>
        <v>30000</v>
      </c>
      <c r="P42" s="42">
        <f t="shared" si="6"/>
        <v>0</v>
      </c>
      <c r="Q42" s="43">
        <f t="shared" si="7"/>
        <v>4433</v>
      </c>
      <c r="R42" s="43">
        <f t="shared" si="8"/>
        <v>0</v>
      </c>
      <c r="S42" s="44">
        <f t="shared" si="9"/>
        <v>4433</v>
      </c>
      <c r="T42" s="45" t="str">
        <f t="shared" ref="T42:V42" si="136">IF(L42=0,"",P42/L42)</f>
        <v/>
      </c>
      <c r="U42" s="46">
        <f t="shared" si="136"/>
        <v>0.1477666667</v>
      </c>
      <c r="V42" s="46" t="str">
        <f t="shared" si="136"/>
        <v/>
      </c>
      <c r="W42" s="47">
        <f t="shared" si="11"/>
        <v>0.1477666667</v>
      </c>
      <c r="X42" s="42">
        <f t="shared" ref="X42:Z42" si="137">SUM(L$13:L42)</f>
        <v>310000</v>
      </c>
      <c r="Y42" s="43">
        <f t="shared" si="137"/>
        <v>250000</v>
      </c>
      <c r="Z42" s="43">
        <f t="shared" si="137"/>
        <v>340000</v>
      </c>
      <c r="AA42" s="44">
        <f t="shared" si="13"/>
        <v>900000</v>
      </c>
      <c r="AB42" s="42">
        <f t="shared" ref="AB42:AD42" si="138">SUM(P$13:P42)</f>
        <v>27371</v>
      </c>
      <c r="AC42" s="43">
        <f t="shared" si="138"/>
        <v>37634</v>
      </c>
      <c r="AD42" s="43">
        <f t="shared" si="138"/>
        <v>34244</v>
      </c>
      <c r="AE42" s="44">
        <f t="shared" si="15"/>
        <v>99249</v>
      </c>
      <c r="AF42" s="46">
        <f t="shared" ref="AF42:AH42" si="139">IF(X42=0,"",AB42/X42)</f>
        <v>0.08829354839</v>
      </c>
      <c r="AG42" s="46">
        <f t="shared" si="139"/>
        <v>0.150536</v>
      </c>
      <c r="AH42" s="46">
        <f t="shared" si="139"/>
        <v>0.1007176471</v>
      </c>
      <c r="AI42" s="47">
        <f t="shared" si="17"/>
        <v>0.1102766667</v>
      </c>
    </row>
    <row r="43" ht="14.25" customHeight="1">
      <c r="A43" s="38">
        <f t="shared" si="18"/>
        <v>0.2999710279</v>
      </c>
      <c r="B43" s="9">
        <f t="shared" si="19"/>
        <v>0.3847738284</v>
      </c>
      <c r="C43" s="102">
        <f t="shared" si="20"/>
        <v>0.3152551437</v>
      </c>
      <c r="D43" s="9">
        <f t="shared" si="21"/>
        <v>0.2999710279</v>
      </c>
      <c r="E43" s="9">
        <f t="shared" si="22"/>
        <v>0.6847448563</v>
      </c>
      <c r="F43" s="102">
        <f t="shared" si="23"/>
        <v>1</v>
      </c>
      <c r="G43" s="9" t="str">
        <f t="shared" si="24"/>
        <v>A</v>
      </c>
      <c r="H43" s="38">
        <v>31.0</v>
      </c>
      <c r="I43" s="116">
        <v>0.12246731489099971</v>
      </c>
      <c r="J43" s="40">
        <v>0.9564466986600924</v>
      </c>
      <c r="K43" s="41">
        <v>0.5365437114709986</v>
      </c>
      <c r="L43" s="42">
        <f t="shared" si="25"/>
        <v>30000</v>
      </c>
      <c r="M43" s="43">
        <f t="shared" si="26"/>
        <v>0</v>
      </c>
      <c r="N43" s="43">
        <f t="shared" si="27"/>
        <v>0</v>
      </c>
      <c r="O43" s="44">
        <f t="shared" si="5"/>
        <v>30000</v>
      </c>
      <c r="P43" s="42">
        <f t="shared" si="6"/>
        <v>2642</v>
      </c>
      <c r="Q43" s="43">
        <f t="shared" si="7"/>
        <v>0</v>
      </c>
      <c r="R43" s="43">
        <f t="shared" si="8"/>
        <v>0</v>
      </c>
      <c r="S43" s="44">
        <f t="shared" si="9"/>
        <v>2642</v>
      </c>
      <c r="T43" s="45">
        <f t="shared" ref="T43:V43" si="140">IF(L43=0,"",P43/L43)</f>
        <v>0.08806666667</v>
      </c>
      <c r="U43" s="46" t="str">
        <f t="shared" si="140"/>
        <v/>
      </c>
      <c r="V43" s="46" t="str">
        <f t="shared" si="140"/>
        <v/>
      </c>
      <c r="W43" s="47">
        <f t="shared" si="11"/>
        <v>0.08806666667</v>
      </c>
      <c r="X43" s="42">
        <f t="shared" ref="X43:Z43" si="141">SUM(L$13:L43)</f>
        <v>340000</v>
      </c>
      <c r="Y43" s="43">
        <f t="shared" si="141"/>
        <v>250000</v>
      </c>
      <c r="Z43" s="43">
        <f t="shared" si="141"/>
        <v>340000</v>
      </c>
      <c r="AA43" s="44">
        <f t="shared" si="13"/>
        <v>930000</v>
      </c>
      <c r="AB43" s="42">
        <f t="shared" ref="AB43:AD43" si="142">SUM(P$13:P43)</f>
        <v>30013</v>
      </c>
      <c r="AC43" s="43">
        <f t="shared" si="142"/>
        <v>37634</v>
      </c>
      <c r="AD43" s="43">
        <f t="shared" si="142"/>
        <v>34244</v>
      </c>
      <c r="AE43" s="44">
        <f t="shared" si="15"/>
        <v>101891</v>
      </c>
      <c r="AF43" s="46">
        <f t="shared" ref="AF43:AH43" si="143">IF(X43=0,"",AB43/X43)</f>
        <v>0.08827352941</v>
      </c>
      <c r="AG43" s="46">
        <f t="shared" si="143"/>
        <v>0.150536</v>
      </c>
      <c r="AH43" s="46">
        <f t="shared" si="143"/>
        <v>0.1007176471</v>
      </c>
      <c r="AI43" s="47">
        <f t="shared" si="17"/>
        <v>0.1095602151</v>
      </c>
    </row>
    <row r="44" ht="14.25" customHeight="1">
      <c r="A44" s="38">
        <f t="shared" si="18"/>
        <v>0.2999542132</v>
      </c>
      <c r="B44" s="9">
        <f t="shared" si="19"/>
        <v>0.3847830706</v>
      </c>
      <c r="C44" s="102">
        <f t="shared" si="20"/>
        <v>0.3152627162</v>
      </c>
      <c r="D44" s="9">
        <f t="shared" si="21"/>
        <v>0.2999542132</v>
      </c>
      <c r="E44" s="9">
        <f t="shared" si="22"/>
        <v>0.6847372838</v>
      </c>
      <c r="F44" s="102">
        <f t="shared" si="23"/>
        <v>1</v>
      </c>
      <c r="G44" s="9" t="str">
        <f t="shared" si="24"/>
        <v>C</v>
      </c>
      <c r="H44" s="38">
        <v>32.0</v>
      </c>
      <c r="I44" s="116">
        <v>0.7507759120731451</v>
      </c>
      <c r="J44" s="40">
        <v>0.641107482392854</v>
      </c>
      <c r="K44" s="41">
        <v>0.9891358036211504</v>
      </c>
      <c r="L44" s="42">
        <f t="shared" si="25"/>
        <v>0</v>
      </c>
      <c r="M44" s="43">
        <f t="shared" si="26"/>
        <v>0</v>
      </c>
      <c r="N44" s="43">
        <f t="shared" si="27"/>
        <v>30000</v>
      </c>
      <c r="O44" s="44">
        <f t="shared" si="5"/>
        <v>30000</v>
      </c>
      <c r="P44" s="42">
        <f t="shared" si="6"/>
        <v>0</v>
      </c>
      <c r="Q44" s="43">
        <f t="shared" si="7"/>
        <v>0</v>
      </c>
      <c r="R44" s="43">
        <f t="shared" si="8"/>
        <v>3120</v>
      </c>
      <c r="S44" s="44">
        <f t="shared" si="9"/>
        <v>3120</v>
      </c>
      <c r="T44" s="45" t="str">
        <f t="shared" ref="T44:V44" si="144">IF(L44=0,"",P44/L44)</f>
        <v/>
      </c>
      <c r="U44" s="46" t="str">
        <f t="shared" si="144"/>
        <v/>
      </c>
      <c r="V44" s="46">
        <f t="shared" si="144"/>
        <v>0.104</v>
      </c>
      <c r="W44" s="47">
        <f t="shared" si="11"/>
        <v>0.104</v>
      </c>
      <c r="X44" s="42">
        <f t="shared" ref="X44:Z44" si="145">SUM(L$13:L44)</f>
        <v>340000</v>
      </c>
      <c r="Y44" s="43">
        <f t="shared" si="145"/>
        <v>250000</v>
      </c>
      <c r="Z44" s="43">
        <f t="shared" si="145"/>
        <v>370000</v>
      </c>
      <c r="AA44" s="44">
        <f t="shared" si="13"/>
        <v>960000</v>
      </c>
      <c r="AB44" s="42">
        <f t="shared" ref="AB44:AD44" si="146">SUM(P$13:P44)</f>
        <v>30013</v>
      </c>
      <c r="AC44" s="43">
        <f t="shared" si="146"/>
        <v>37634</v>
      </c>
      <c r="AD44" s="43">
        <f t="shared" si="146"/>
        <v>37364</v>
      </c>
      <c r="AE44" s="44">
        <f t="shared" si="15"/>
        <v>105011</v>
      </c>
      <c r="AF44" s="46">
        <f t="shared" ref="AF44:AH44" si="147">IF(X44=0,"",AB44/X44)</f>
        <v>0.08827352941</v>
      </c>
      <c r="AG44" s="46">
        <f t="shared" si="147"/>
        <v>0.150536</v>
      </c>
      <c r="AH44" s="46">
        <f t="shared" si="147"/>
        <v>0.1009837838</v>
      </c>
      <c r="AI44" s="47">
        <f t="shared" si="17"/>
        <v>0.1093864583</v>
      </c>
    </row>
    <row r="45" ht="14.25" customHeight="1">
      <c r="A45" s="38">
        <f t="shared" si="18"/>
        <v>0.2998535252</v>
      </c>
      <c r="B45" s="9">
        <f t="shared" si="19"/>
        <v>0.3846539075</v>
      </c>
      <c r="C45" s="102">
        <f t="shared" si="20"/>
        <v>0.3154925674</v>
      </c>
      <c r="D45" s="9">
        <f t="shared" si="21"/>
        <v>0.2998535252</v>
      </c>
      <c r="E45" s="9">
        <f t="shared" si="22"/>
        <v>0.6845074326</v>
      </c>
      <c r="F45" s="102">
        <f t="shared" si="23"/>
        <v>1</v>
      </c>
      <c r="G45" s="9" t="str">
        <f t="shared" si="24"/>
        <v>B</v>
      </c>
      <c r="H45" s="38">
        <v>33.0</v>
      </c>
      <c r="I45" s="116">
        <v>0.4408064462937069</v>
      </c>
      <c r="J45" s="40">
        <v>0.7048135118643906</v>
      </c>
      <c r="K45" s="41">
        <v>0.05794418356404807</v>
      </c>
      <c r="L45" s="42">
        <f t="shared" si="25"/>
        <v>0</v>
      </c>
      <c r="M45" s="43">
        <f t="shared" si="26"/>
        <v>30000</v>
      </c>
      <c r="N45" s="43">
        <f t="shared" si="27"/>
        <v>0</v>
      </c>
      <c r="O45" s="44">
        <f t="shared" si="5"/>
        <v>30000</v>
      </c>
      <c r="P45" s="42">
        <f t="shared" si="6"/>
        <v>0</v>
      </c>
      <c r="Q45" s="43">
        <f t="shared" si="7"/>
        <v>4533</v>
      </c>
      <c r="R45" s="43">
        <f t="shared" si="8"/>
        <v>0</v>
      </c>
      <c r="S45" s="44">
        <f t="shared" si="9"/>
        <v>4533</v>
      </c>
      <c r="T45" s="45" t="str">
        <f t="shared" ref="T45:V45" si="148">IF(L45=0,"",P45/L45)</f>
        <v/>
      </c>
      <c r="U45" s="46">
        <f t="shared" si="148"/>
        <v>0.1511</v>
      </c>
      <c r="V45" s="46" t="str">
        <f t="shared" si="148"/>
        <v/>
      </c>
      <c r="W45" s="47">
        <f t="shared" si="11"/>
        <v>0.1511</v>
      </c>
      <c r="X45" s="42">
        <f t="shared" ref="X45:Z45" si="149">SUM(L$13:L45)</f>
        <v>340000</v>
      </c>
      <c r="Y45" s="43">
        <f t="shared" si="149"/>
        <v>280000</v>
      </c>
      <c r="Z45" s="43">
        <f t="shared" si="149"/>
        <v>370000</v>
      </c>
      <c r="AA45" s="44">
        <f t="shared" si="13"/>
        <v>990000</v>
      </c>
      <c r="AB45" s="42">
        <f t="shared" ref="AB45:AD45" si="150">SUM(P$13:P45)</f>
        <v>30013</v>
      </c>
      <c r="AC45" s="43">
        <f t="shared" si="150"/>
        <v>42167</v>
      </c>
      <c r="AD45" s="43">
        <f t="shared" si="150"/>
        <v>37364</v>
      </c>
      <c r="AE45" s="44">
        <f t="shared" si="15"/>
        <v>109544</v>
      </c>
      <c r="AF45" s="46">
        <f t="shared" ref="AF45:AH45" si="151">IF(X45=0,"",AB45/X45)</f>
        <v>0.08827352941</v>
      </c>
      <c r="AG45" s="46">
        <f t="shared" si="151"/>
        <v>0.1505964286</v>
      </c>
      <c r="AH45" s="46">
        <f t="shared" si="151"/>
        <v>0.1009837838</v>
      </c>
      <c r="AI45" s="47">
        <f t="shared" si="17"/>
        <v>0.1106505051</v>
      </c>
    </row>
    <row r="46" ht="14.25" customHeight="1">
      <c r="A46" s="38">
        <f t="shared" si="18"/>
        <v>0.2998256451</v>
      </c>
      <c r="B46" s="9">
        <f t="shared" si="19"/>
        <v>0.3847111217</v>
      </c>
      <c r="C46" s="102">
        <f t="shared" si="20"/>
        <v>0.3154632332</v>
      </c>
      <c r="D46" s="9">
        <f t="shared" si="21"/>
        <v>0.2998256451</v>
      </c>
      <c r="E46" s="9">
        <f t="shared" si="22"/>
        <v>0.6845367668</v>
      </c>
      <c r="F46" s="102">
        <f t="shared" si="23"/>
        <v>1</v>
      </c>
      <c r="G46" s="9" t="str">
        <f t="shared" si="24"/>
        <v>B</v>
      </c>
      <c r="H46" s="38">
        <v>34.0</v>
      </c>
      <c r="I46" s="116">
        <v>0.37928300021913264</v>
      </c>
      <c r="J46" s="40">
        <v>0.5834385090632376</v>
      </c>
      <c r="K46" s="41">
        <v>0.9713856665544085</v>
      </c>
      <c r="L46" s="42">
        <f t="shared" si="25"/>
        <v>0</v>
      </c>
      <c r="M46" s="43">
        <f t="shared" si="26"/>
        <v>30000</v>
      </c>
      <c r="N46" s="43">
        <f t="shared" si="27"/>
        <v>0</v>
      </c>
      <c r="O46" s="44">
        <f t="shared" si="5"/>
        <v>30000</v>
      </c>
      <c r="P46" s="42">
        <f t="shared" si="6"/>
        <v>0</v>
      </c>
      <c r="Q46" s="43">
        <f t="shared" si="7"/>
        <v>4513</v>
      </c>
      <c r="R46" s="43">
        <f t="shared" si="8"/>
        <v>0</v>
      </c>
      <c r="S46" s="44">
        <f t="shared" si="9"/>
        <v>4513</v>
      </c>
      <c r="T46" s="45" t="str">
        <f t="shared" ref="T46:V46" si="152">IF(L46=0,"",P46/L46)</f>
        <v/>
      </c>
      <c r="U46" s="46">
        <f t="shared" si="152"/>
        <v>0.1504333333</v>
      </c>
      <c r="V46" s="46" t="str">
        <f t="shared" si="152"/>
        <v/>
      </c>
      <c r="W46" s="47">
        <f t="shared" si="11"/>
        <v>0.1504333333</v>
      </c>
      <c r="X46" s="42">
        <f t="shared" ref="X46:Z46" si="153">SUM(L$13:L46)</f>
        <v>340000</v>
      </c>
      <c r="Y46" s="43">
        <f t="shared" si="153"/>
        <v>310000</v>
      </c>
      <c r="Z46" s="43">
        <f t="shared" si="153"/>
        <v>370000</v>
      </c>
      <c r="AA46" s="44">
        <f t="shared" si="13"/>
        <v>1020000</v>
      </c>
      <c r="AB46" s="42">
        <f t="shared" ref="AB46:AD46" si="154">SUM(P$13:P46)</f>
        <v>30013</v>
      </c>
      <c r="AC46" s="43">
        <f t="shared" si="154"/>
        <v>46680</v>
      </c>
      <c r="AD46" s="43">
        <f t="shared" si="154"/>
        <v>37364</v>
      </c>
      <c r="AE46" s="44">
        <f t="shared" si="15"/>
        <v>114057</v>
      </c>
      <c r="AF46" s="46">
        <f t="shared" ref="AF46:AH46" si="155">IF(X46=0,"",AB46/X46)</f>
        <v>0.08827352941</v>
      </c>
      <c r="AG46" s="46">
        <f t="shared" si="155"/>
        <v>0.1505806452</v>
      </c>
      <c r="AH46" s="46">
        <f t="shared" si="155"/>
        <v>0.1009837838</v>
      </c>
      <c r="AI46" s="47">
        <f t="shared" si="17"/>
        <v>0.1118205882</v>
      </c>
    </row>
    <row r="47" ht="14.25" customHeight="1">
      <c r="A47" s="38">
        <f t="shared" si="18"/>
        <v>0.2998329273</v>
      </c>
      <c r="B47" s="9">
        <f t="shared" si="19"/>
        <v>0.3846961775</v>
      </c>
      <c r="C47" s="102">
        <f t="shared" si="20"/>
        <v>0.3154708952</v>
      </c>
      <c r="D47" s="9">
        <f t="shared" si="21"/>
        <v>0.2998329273</v>
      </c>
      <c r="E47" s="9">
        <f t="shared" si="22"/>
        <v>0.6845291048</v>
      </c>
      <c r="F47" s="102">
        <f t="shared" si="23"/>
        <v>1</v>
      </c>
      <c r="G47" s="9" t="str">
        <f t="shared" si="24"/>
        <v>A</v>
      </c>
      <c r="H47" s="38">
        <v>35.0</v>
      </c>
      <c r="I47" s="116">
        <v>0.16918604551395922</v>
      </c>
      <c r="J47" s="40">
        <v>0.8567287987659171</v>
      </c>
      <c r="K47" s="41">
        <v>0.7902457197350363</v>
      </c>
      <c r="L47" s="42">
        <f t="shared" si="25"/>
        <v>30000</v>
      </c>
      <c r="M47" s="43">
        <f t="shared" si="26"/>
        <v>0</v>
      </c>
      <c r="N47" s="43">
        <f t="shared" si="27"/>
        <v>0</v>
      </c>
      <c r="O47" s="44">
        <f t="shared" si="5"/>
        <v>30000</v>
      </c>
      <c r="P47" s="42">
        <f t="shared" si="6"/>
        <v>2653</v>
      </c>
      <c r="Q47" s="43">
        <f t="shared" si="7"/>
        <v>0</v>
      </c>
      <c r="R47" s="43">
        <f t="shared" si="8"/>
        <v>0</v>
      </c>
      <c r="S47" s="44">
        <f t="shared" si="9"/>
        <v>2653</v>
      </c>
      <c r="T47" s="45">
        <f t="shared" ref="T47:V47" si="156">IF(L47=0,"",P47/L47)</f>
        <v>0.08843333333</v>
      </c>
      <c r="U47" s="46" t="str">
        <f t="shared" si="156"/>
        <v/>
      </c>
      <c r="V47" s="46" t="str">
        <f t="shared" si="156"/>
        <v/>
      </c>
      <c r="W47" s="47">
        <f t="shared" si="11"/>
        <v>0.08843333333</v>
      </c>
      <c r="X47" s="42">
        <f t="shared" ref="X47:Z47" si="157">SUM(L$13:L47)</f>
        <v>370000</v>
      </c>
      <c r="Y47" s="43">
        <f t="shared" si="157"/>
        <v>310000</v>
      </c>
      <c r="Z47" s="43">
        <f t="shared" si="157"/>
        <v>370000</v>
      </c>
      <c r="AA47" s="44">
        <f t="shared" si="13"/>
        <v>1050000</v>
      </c>
      <c r="AB47" s="42">
        <f t="shared" ref="AB47:AD47" si="158">SUM(P$13:P47)</f>
        <v>32666</v>
      </c>
      <c r="AC47" s="43">
        <f t="shared" si="158"/>
        <v>46680</v>
      </c>
      <c r="AD47" s="43">
        <f t="shared" si="158"/>
        <v>37364</v>
      </c>
      <c r="AE47" s="44">
        <f t="shared" si="15"/>
        <v>116710</v>
      </c>
      <c r="AF47" s="46">
        <f t="shared" ref="AF47:AH47" si="159">IF(X47=0,"",AB47/X47)</f>
        <v>0.08828648649</v>
      </c>
      <c r="AG47" s="46">
        <f t="shared" si="159"/>
        <v>0.1505806452</v>
      </c>
      <c r="AH47" s="46">
        <f t="shared" si="159"/>
        <v>0.1009837838</v>
      </c>
      <c r="AI47" s="47">
        <f t="shared" si="17"/>
        <v>0.111152381</v>
      </c>
    </row>
    <row r="48" ht="14.25" customHeight="1">
      <c r="A48" s="38">
        <f t="shared" si="18"/>
        <v>0.2998438079</v>
      </c>
      <c r="B48" s="9">
        <f t="shared" si="19"/>
        <v>0.3846901993</v>
      </c>
      <c r="C48" s="102">
        <f t="shared" si="20"/>
        <v>0.3154659928</v>
      </c>
      <c r="D48" s="9">
        <f t="shared" si="21"/>
        <v>0.2998438079</v>
      </c>
      <c r="E48" s="9">
        <f t="shared" si="22"/>
        <v>0.6845340072</v>
      </c>
      <c r="F48" s="102">
        <f t="shared" si="23"/>
        <v>1</v>
      </c>
      <c r="G48" s="9" t="str">
        <f t="shared" si="24"/>
        <v>A</v>
      </c>
      <c r="H48" s="38">
        <v>36.0</v>
      </c>
      <c r="I48" s="116">
        <v>0.04786515484488807</v>
      </c>
      <c r="J48" s="40">
        <v>0.5254104271699812</v>
      </c>
      <c r="K48" s="41">
        <v>0.4168564642850625</v>
      </c>
      <c r="L48" s="42">
        <f t="shared" si="25"/>
        <v>30000</v>
      </c>
      <c r="M48" s="43">
        <f t="shared" si="26"/>
        <v>0</v>
      </c>
      <c r="N48" s="43">
        <f t="shared" si="27"/>
        <v>0</v>
      </c>
      <c r="O48" s="44">
        <f t="shared" si="5"/>
        <v>30000</v>
      </c>
      <c r="P48" s="42">
        <f t="shared" si="6"/>
        <v>2618</v>
      </c>
      <c r="Q48" s="43">
        <f t="shared" si="7"/>
        <v>0</v>
      </c>
      <c r="R48" s="43">
        <f t="shared" si="8"/>
        <v>0</v>
      </c>
      <c r="S48" s="44">
        <f t="shared" si="9"/>
        <v>2618</v>
      </c>
      <c r="T48" s="45">
        <f t="shared" ref="T48:V48" si="160">IF(L48=0,"",P48/L48)</f>
        <v>0.08726666667</v>
      </c>
      <c r="U48" s="46" t="str">
        <f t="shared" si="160"/>
        <v/>
      </c>
      <c r="V48" s="46" t="str">
        <f t="shared" si="160"/>
        <v/>
      </c>
      <c r="W48" s="47">
        <f t="shared" si="11"/>
        <v>0.08726666667</v>
      </c>
      <c r="X48" s="42">
        <f t="shared" ref="X48:Z48" si="161">SUM(L$13:L48)</f>
        <v>400000</v>
      </c>
      <c r="Y48" s="43">
        <f t="shared" si="161"/>
        <v>310000</v>
      </c>
      <c r="Z48" s="43">
        <f t="shared" si="161"/>
        <v>370000</v>
      </c>
      <c r="AA48" s="44">
        <f t="shared" si="13"/>
        <v>1080000</v>
      </c>
      <c r="AB48" s="42">
        <f t="shared" ref="AB48:AD48" si="162">SUM(P$13:P48)</f>
        <v>35284</v>
      </c>
      <c r="AC48" s="43">
        <f t="shared" si="162"/>
        <v>46680</v>
      </c>
      <c r="AD48" s="43">
        <f t="shared" si="162"/>
        <v>37364</v>
      </c>
      <c r="AE48" s="44">
        <f t="shared" si="15"/>
        <v>119328</v>
      </c>
      <c r="AF48" s="46">
        <f t="shared" ref="AF48:AH48" si="163">IF(X48=0,"",AB48/X48)</f>
        <v>0.08821</v>
      </c>
      <c r="AG48" s="46">
        <f t="shared" si="163"/>
        <v>0.1505806452</v>
      </c>
      <c r="AH48" s="46">
        <f t="shared" si="163"/>
        <v>0.1009837838</v>
      </c>
      <c r="AI48" s="47">
        <f t="shared" si="17"/>
        <v>0.1104888889</v>
      </c>
    </row>
    <row r="49" ht="14.25" customHeight="1">
      <c r="A49" s="38">
        <f t="shared" si="18"/>
        <v>0.2997795823</v>
      </c>
      <c r="B49" s="9">
        <f t="shared" si="19"/>
        <v>0.3847254871</v>
      </c>
      <c r="C49" s="102">
        <f t="shared" si="20"/>
        <v>0.3154949306</v>
      </c>
      <c r="D49" s="9">
        <f t="shared" si="21"/>
        <v>0.2997795823</v>
      </c>
      <c r="E49" s="9">
        <f t="shared" si="22"/>
        <v>0.6845050694</v>
      </c>
      <c r="F49" s="102">
        <f t="shared" si="23"/>
        <v>1</v>
      </c>
      <c r="G49" s="9" t="str">
        <f t="shared" si="24"/>
        <v>A</v>
      </c>
      <c r="H49" s="38">
        <v>37.0</v>
      </c>
      <c r="I49" s="116">
        <v>0.1971644315571225</v>
      </c>
      <c r="J49" s="40">
        <v>0.8858000498385024</v>
      </c>
      <c r="K49" s="41">
        <v>0.030788225974295758</v>
      </c>
      <c r="L49" s="42">
        <f t="shared" si="25"/>
        <v>30000</v>
      </c>
      <c r="M49" s="43">
        <f t="shared" si="26"/>
        <v>0</v>
      </c>
      <c r="N49" s="43">
        <f t="shared" si="27"/>
        <v>0</v>
      </c>
      <c r="O49" s="44">
        <f t="shared" si="5"/>
        <v>30000</v>
      </c>
      <c r="P49" s="42">
        <f t="shared" si="6"/>
        <v>2658</v>
      </c>
      <c r="Q49" s="43">
        <f t="shared" si="7"/>
        <v>0</v>
      </c>
      <c r="R49" s="43">
        <f t="shared" si="8"/>
        <v>0</v>
      </c>
      <c r="S49" s="44">
        <f t="shared" si="9"/>
        <v>2658</v>
      </c>
      <c r="T49" s="45">
        <f t="shared" ref="T49:V49" si="164">IF(L49=0,"",P49/L49)</f>
        <v>0.0886</v>
      </c>
      <c r="U49" s="46" t="str">
        <f t="shared" si="164"/>
        <v/>
      </c>
      <c r="V49" s="46" t="str">
        <f t="shared" si="164"/>
        <v/>
      </c>
      <c r="W49" s="47">
        <f t="shared" si="11"/>
        <v>0.0886</v>
      </c>
      <c r="X49" s="42">
        <f t="shared" ref="X49:Z49" si="165">SUM(L$13:L49)</f>
        <v>430000</v>
      </c>
      <c r="Y49" s="43">
        <f t="shared" si="165"/>
        <v>310000</v>
      </c>
      <c r="Z49" s="43">
        <f t="shared" si="165"/>
        <v>370000</v>
      </c>
      <c r="AA49" s="44">
        <f t="shared" si="13"/>
        <v>1110000</v>
      </c>
      <c r="AB49" s="42">
        <f t="shared" ref="AB49:AD49" si="166">SUM(P$13:P49)</f>
        <v>37942</v>
      </c>
      <c r="AC49" s="43">
        <f t="shared" si="166"/>
        <v>46680</v>
      </c>
      <c r="AD49" s="43">
        <f t="shared" si="166"/>
        <v>37364</v>
      </c>
      <c r="AE49" s="44">
        <f t="shared" si="15"/>
        <v>121986</v>
      </c>
      <c r="AF49" s="46">
        <f t="shared" ref="AF49:AH49" si="167">IF(X49=0,"",AB49/X49)</f>
        <v>0.0882372093</v>
      </c>
      <c r="AG49" s="46">
        <f t="shared" si="167"/>
        <v>0.1505806452</v>
      </c>
      <c r="AH49" s="46">
        <f t="shared" si="167"/>
        <v>0.1009837838</v>
      </c>
      <c r="AI49" s="47">
        <f t="shared" si="17"/>
        <v>0.1098972973</v>
      </c>
    </row>
    <row r="50" ht="14.25" customHeight="1">
      <c r="A50" s="38">
        <f t="shared" si="18"/>
        <v>0.299802429</v>
      </c>
      <c r="B50" s="9">
        <f t="shared" si="19"/>
        <v>0.3847129343</v>
      </c>
      <c r="C50" s="102">
        <f t="shared" si="20"/>
        <v>0.3154846367</v>
      </c>
      <c r="D50" s="9">
        <f t="shared" si="21"/>
        <v>0.299802429</v>
      </c>
      <c r="E50" s="9">
        <f t="shared" si="22"/>
        <v>0.6845153633</v>
      </c>
      <c r="F50" s="102">
        <f t="shared" si="23"/>
        <v>1</v>
      </c>
      <c r="G50" s="9" t="str">
        <f t="shared" si="24"/>
        <v>B</v>
      </c>
      <c r="H50" s="38">
        <v>38.0</v>
      </c>
      <c r="I50" s="116">
        <v>0.48165300113802223</v>
      </c>
      <c r="J50" s="40">
        <v>0.6395725355805936</v>
      </c>
      <c r="K50" s="41">
        <v>0.5657450055327506</v>
      </c>
      <c r="L50" s="42">
        <f t="shared" si="25"/>
        <v>0</v>
      </c>
      <c r="M50" s="43">
        <f t="shared" si="26"/>
        <v>30000</v>
      </c>
      <c r="N50" s="43">
        <f t="shared" si="27"/>
        <v>0</v>
      </c>
      <c r="O50" s="44">
        <f t="shared" si="5"/>
        <v>30000</v>
      </c>
      <c r="P50" s="42">
        <f t="shared" si="6"/>
        <v>0</v>
      </c>
      <c r="Q50" s="43">
        <f t="shared" si="7"/>
        <v>4522</v>
      </c>
      <c r="R50" s="43">
        <f t="shared" si="8"/>
        <v>0</v>
      </c>
      <c r="S50" s="44">
        <f t="shared" si="9"/>
        <v>4522</v>
      </c>
      <c r="T50" s="45" t="str">
        <f t="shared" ref="T50:V50" si="168">IF(L50=0,"",P50/L50)</f>
        <v/>
      </c>
      <c r="U50" s="46">
        <f t="shared" si="168"/>
        <v>0.1507333333</v>
      </c>
      <c r="V50" s="46" t="str">
        <f t="shared" si="168"/>
        <v/>
      </c>
      <c r="W50" s="47">
        <f t="shared" si="11"/>
        <v>0.1507333333</v>
      </c>
      <c r="X50" s="42">
        <f t="shared" ref="X50:Z50" si="169">SUM(L$13:L50)</f>
        <v>430000</v>
      </c>
      <c r="Y50" s="43">
        <f t="shared" si="169"/>
        <v>340000</v>
      </c>
      <c r="Z50" s="43">
        <f t="shared" si="169"/>
        <v>370000</v>
      </c>
      <c r="AA50" s="44">
        <f t="shared" si="13"/>
        <v>1140000</v>
      </c>
      <c r="AB50" s="42">
        <f t="shared" ref="AB50:AD50" si="170">SUM(P$13:P50)</f>
        <v>37942</v>
      </c>
      <c r="AC50" s="43">
        <f t="shared" si="170"/>
        <v>51202</v>
      </c>
      <c r="AD50" s="43">
        <f t="shared" si="170"/>
        <v>37364</v>
      </c>
      <c r="AE50" s="44">
        <f t="shared" si="15"/>
        <v>126508</v>
      </c>
      <c r="AF50" s="46">
        <f t="shared" ref="AF50:AH50" si="171">IF(X50=0,"",AB50/X50)</f>
        <v>0.0882372093</v>
      </c>
      <c r="AG50" s="46">
        <f t="shared" si="171"/>
        <v>0.1505941176</v>
      </c>
      <c r="AH50" s="46">
        <f t="shared" si="171"/>
        <v>0.1009837838</v>
      </c>
      <c r="AI50" s="47">
        <f t="shared" si="17"/>
        <v>0.1109719298</v>
      </c>
    </row>
    <row r="51" ht="14.25" customHeight="1">
      <c r="A51" s="38">
        <f t="shared" si="18"/>
        <v>0.2997962134</v>
      </c>
      <c r="B51" s="9">
        <f t="shared" si="19"/>
        <v>0.3847256907</v>
      </c>
      <c r="C51" s="102">
        <f t="shared" si="20"/>
        <v>0.3154780959</v>
      </c>
      <c r="D51" s="9">
        <f t="shared" si="21"/>
        <v>0.2997962134</v>
      </c>
      <c r="E51" s="9">
        <f t="shared" si="22"/>
        <v>0.6845219041</v>
      </c>
      <c r="F51" s="102">
        <f t="shared" si="23"/>
        <v>1</v>
      </c>
      <c r="G51" s="9" t="str">
        <f t="shared" si="24"/>
        <v>B</v>
      </c>
      <c r="H51" s="38">
        <v>39.0</v>
      </c>
      <c r="I51" s="116">
        <v>0.5325214938976741</v>
      </c>
      <c r="J51" s="40">
        <v>0.26264872583515153</v>
      </c>
      <c r="K51" s="41">
        <v>0.8795596060299781</v>
      </c>
      <c r="L51" s="42">
        <f t="shared" si="25"/>
        <v>0</v>
      </c>
      <c r="M51" s="43">
        <f t="shared" si="26"/>
        <v>30000</v>
      </c>
      <c r="N51" s="43">
        <f t="shared" si="27"/>
        <v>0</v>
      </c>
      <c r="O51" s="44">
        <f t="shared" si="5"/>
        <v>30000</v>
      </c>
      <c r="P51" s="42">
        <f t="shared" si="6"/>
        <v>0</v>
      </c>
      <c r="Q51" s="43">
        <f t="shared" si="7"/>
        <v>4461</v>
      </c>
      <c r="R51" s="43">
        <f t="shared" si="8"/>
        <v>0</v>
      </c>
      <c r="S51" s="44">
        <f t="shared" si="9"/>
        <v>4461</v>
      </c>
      <c r="T51" s="45" t="str">
        <f t="shared" ref="T51:V51" si="172">IF(L51=0,"",P51/L51)</f>
        <v/>
      </c>
      <c r="U51" s="46">
        <f t="shared" si="172"/>
        <v>0.1487</v>
      </c>
      <c r="V51" s="46" t="str">
        <f t="shared" si="172"/>
        <v/>
      </c>
      <c r="W51" s="47">
        <f t="shared" si="11"/>
        <v>0.1487</v>
      </c>
      <c r="X51" s="42">
        <f t="shared" ref="X51:Z51" si="173">SUM(L$13:L51)</f>
        <v>430000</v>
      </c>
      <c r="Y51" s="43">
        <f t="shared" si="173"/>
        <v>370000</v>
      </c>
      <c r="Z51" s="43">
        <f t="shared" si="173"/>
        <v>370000</v>
      </c>
      <c r="AA51" s="44">
        <f t="shared" si="13"/>
        <v>1170000</v>
      </c>
      <c r="AB51" s="42">
        <f t="shared" ref="AB51:AD51" si="174">SUM(P$13:P51)</f>
        <v>37942</v>
      </c>
      <c r="AC51" s="43">
        <f t="shared" si="174"/>
        <v>55663</v>
      </c>
      <c r="AD51" s="43">
        <f t="shared" si="174"/>
        <v>37364</v>
      </c>
      <c r="AE51" s="44">
        <f t="shared" si="15"/>
        <v>130969</v>
      </c>
      <c r="AF51" s="46">
        <f t="shared" ref="AF51:AH51" si="175">IF(X51=0,"",AB51/X51)</f>
        <v>0.0882372093</v>
      </c>
      <c r="AG51" s="46">
        <f t="shared" si="175"/>
        <v>0.1504405405</v>
      </c>
      <c r="AH51" s="46">
        <f t="shared" si="175"/>
        <v>0.1009837838</v>
      </c>
      <c r="AI51" s="47">
        <f t="shared" si="17"/>
        <v>0.1119393162</v>
      </c>
    </row>
    <row r="52" ht="14.25" customHeight="1">
      <c r="A52" s="38">
        <f t="shared" si="18"/>
        <v>0.2998670623</v>
      </c>
      <c r="B52" s="9">
        <f t="shared" si="19"/>
        <v>0.3845802869</v>
      </c>
      <c r="C52" s="102">
        <f t="shared" si="20"/>
        <v>0.3155526508</v>
      </c>
      <c r="D52" s="9">
        <f t="shared" si="21"/>
        <v>0.2998670623</v>
      </c>
      <c r="E52" s="9">
        <f t="shared" si="22"/>
        <v>0.6844473492</v>
      </c>
      <c r="F52" s="102">
        <f t="shared" si="23"/>
        <v>1</v>
      </c>
      <c r="G52" s="9" t="str">
        <f t="shared" si="24"/>
        <v>C</v>
      </c>
      <c r="H52" s="38">
        <v>40.0</v>
      </c>
      <c r="I52" s="116">
        <v>0.922552955329654</v>
      </c>
      <c r="J52" s="40">
        <v>0.5670472003227135</v>
      </c>
      <c r="K52" s="41">
        <v>0.2863139715017272</v>
      </c>
      <c r="L52" s="42">
        <f t="shared" si="25"/>
        <v>0</v>
      </c>
      <c r="M52" s="43">
        <f t="shared" si="26"/>
        <v>0</v>
      </c>
      <c r="N52" s="43">
        <f t="shared" si="27"/>
        <v>30000</v>
      </c>
      <c r="O52" s="44">
        <f t="shared" si="5"/>
        <v>30000</v>
      </c>
      <c r="P52" s="42">
        <f t="shared" si="6"/>
        <v>0</v>
      </c>
      <c r="Q52" s="43">
        <f t="shared" si="7"/>
        <v>0</v>
      </c>
      <c r="R52" s="43">
        <f t="shared" si="8"/>
        <v>2971</v>
      </c>
      <c r="S52" s="44">
        <f t="shared" si="9"/>
        <v>2971</v>
      </c>
      <c r="T52" s="45" t="str">
        <f t="shared" ref="T52:V52" si="176">IF(L52=0,"",P52/L52)</f>
        <v/>
      </c>
      <c r="U52" s="46" t="str">
        <f t="shared" si="176"/>
        <v/>
      </c>
      <c r="V52" s="46">
        <f t="shared" si="176"/>
        <v>0.09903333333</v>
      </c>
      <c r="W52" s="47">
        <f t="shared" si="11"/>
        <v>0.09903333333</v>
      </c>
      <c r="X52" s="42">
        <f t="shared" ref="X52:Z52" si="177">SUM(L$13:L52)</f>
        <v>430000</v>
      </c>
      <c r="Y52" s="43">
        <f t="shared" si="177"/>
        <v>370000</v>
      </c>
      <c r="Z52" s="43">
        <f t="shared" si="177"/>
        <v>400000</v>
      </c>
      <c r="AA52" s="44">
        <f t="shared" si="13"/>
        <v>1200000</v>
      </c>
      <c r="AB52" s="42">
        <f t="shared" ref="AB52:AD52" si="178">SUM(P$13:P52)</f>
        <v>37942</v>
      </c>
      <c r="AC52" s="43">
        <f t="shared" si="178"/>
        <v>55663</v>
      </c>
      <c r="AD52" s="43">
        <f t="shared" si="178"/>
        <v>40335</v>
      </c>
      <c r="AE52" s="44">
        <f t="shared" si="15"/>
        <v>133940</v>
      </c>
      <c r="AF52" s="46">
        <f t="shared" ref="AF52:AH52" si="179">IF(X52=0,"",AB52/X52)</f>
        <v>0.0882372093</v>
      </c>
      <c r="AG52" s="46">
        <f t="shared" si="179"/>
        <v>0.1504405405</v>
      </c>
      <c r="AH52" s="46">
        <f t="shared" si="179"/>
        <v>0.1008375</v>
      </c>
      <c r="AI52" s="47">
        <f t="shared" si="17"/>
        <v>0.1116166667</v>
      </c>
    </row>
    <row r="53" ht="14.25" customHeight="1">
      <c r="A53" s="38">
        <f t="shared" si="18"/>
        <v>0.299922424</v>
      </c>
      <c r="B53" s="9">
        <f t="shared" si="19"/>
        <v>0.3846512885</v>
      </c>
      <c r="C53" s="102">
        <f t="shared" si="20"/>
        <v>0.3154262875</v>
      </c>
      <c r="D53" s="9">
        <f t="shared" si="21"/>
        <v>0.299922424</v>
      </c>
      <c r="E53" s="9">
        <f t="shared" si="22"/>
        <v>0.6845737125</v>
      </c>
      <c r="F53" s="102">
        <f t="shared" si="23"/>
        <v>1</v>
      </c>
      <c r="G53" s="9" t="str">
        <f t="shared" si="24"/>
        <v>B</v>
      </c>
      <c r="H53" s="38">
        <v>41.0</v>
      </c>
      <c r="I53" s="116">
        <v>0.30472102087462405</v>
      </c>
      <c r="J53" s="40">
        <v>0.3239143055263216</v>
      </c>
      <c r="K53" s="41">
        <v>0.9332180369012543</v>
      </c>
      <c r="L53" s="42">
        <f t="shared" si="25"/>
        <v>0</v>
      </c>
      <c r="M53" s="43">
        <f t="shared" si="26"/>
        <v>30000</v>
      </c>
      <c r="N53" s="43">
        <f t="shared" si="27"/>
        <v>0</v>
      </c>
      <c r="O53" s="44">
        <f t="shared" si="5"/>
        <v>30000</v>
      </c>
      <c r="P53" s="42">
        <f t="shared" si="6"/>
        <v>0</v>
      </c>
      <c r="Q53" s="43">
        <f t="shared" si="7"/>
        <v>4472</v>
      </c>
      <c r="R53" s="43">
        <f t="shared" si="8"/>
        <v>0</v>
      </c>
      <c r="S53" s="44">
        <f t="shared" si="9"/>
        <v>4472</v>
      </c>
      <c r="T53" s="45" t="str">
        <f t="shared" ref="T53:V53" si="180">IF(L53=0,"",P53/L53)</f>
        <v/>
      </c>
      <c r="U53" s="46">
        <f t="shared" si="180"/>
        <v>0.1490666667</v>
      </c>
      <c r="V53" s="46" t="str">
        <f t="shared" si="180"/>
        <v/>
      </c>
      <c r="W53" s="47">
        <f t="shared" si="11"/>
        <v>0.1490666667</v>
      </c>
      <c r="X53" s="42">
        <f t="shared" ref="X53:Z53" si="181">SUM(L$13:L53)</f>
        <v>430000</v>
      </c>
      <c r="Y53" s="43">
        <f t="shared" si="181"/>
        <v>400000</v>
      </c>
      <c r="Z53" s="43">
        <f t="shared" si="181"/>
        <v>400000</v>
      </c>
      <c r="AA53" s="44">
        <f t="shared" si="13"/>
        <v>1230000</v>
      </c>
      <c r="AB53" s="42">
        <f t="shared" ref="AB53:AD53" si="182">SUM(P$13:P53)</f>
        <v>37942</v>
      </c>
      <c r="AC53" s="43">
        <f t="shared" si="182"/>
        <v>60135</v>
      </c>
      <c r="AD53" s="43">
        <f t="shared" si="182"/>
        <v>40335</v>
      </c>
      <c r="AE53" s="44">
        <f t="shared" si="15"/>
        <v>138412</v>
      </c>
      <c r="AF53" s="46">
        <f t="shared" ref="AF53:AH53" si="183">IF(X53=0,"",AB53/X53)</f>
        <v>0.0882372093</v>
      </c>
      <c r="AG53" s="46">
        <f t="shared" si="183"/>
        <v>0.1503375</v>
      </c>
      <c r="AH53" s="46">
        <f t="shared" si="183"/>
        <v>0.1008375</v>
      </c>
      <c r="AI53" s="47">
        <f t="shared" si="17"/>
        <v>0.1125300813</v>
      </c>
    </row>
    <row r="54" ht="14.25" customHeight="1">
      <c r="A54" s="38">
        <f t="shared" si="18"/>
        <v>0.2999699711</v>
      </c>
      <c r="B54" s="9">
        <f t="shared" si="19"/>
        <v>0.3845537365</v>
      </c>
      <c r="C54" s="102">
        <f t="shared" si="20"/>
        <v>0.3154762924</v>
      </c>
      <c r="D54" s="9">
        <f t="shared" si="21"/>
        <v>0.2999699711</v>
      </c>
      <c r="E54" s="9">
        <f t="shared" si="22"/>
        <v>0.6845237076</v>
      </c>
      <c r="F54" s="102">
        <f t="shared" si="23"/>
        <v>1</v>
      </c>
      <c r="G54" s="9" t="str">
        <f t="shared" si="24"/>
        <v>C</v>
      </c>
      <c r="H54" s="38">
        <v>42.0</v>
      </c>
      <c r="I54" s="116">
        <v>0.823455479878511</v>
      </c>
      <c r="J54" s="40">
        <v>0.28873626061197466</v>
      </c>
      <c r="K54" s="41">
        <v>0.5928709333274932</v>
      </c>
      <c r="L54" s="42">
        <f t="shared" si="25"/>
        <v>0</v>
      </c>
      <c r="M54" s="43">
        <f t="shared" si="26"/>
        <v>0</v>
      </c>
      <c r="N54" s="43">
        <f t="shared" si="27"/>
        <v>30000</v>
      </c>
      <c r="O54" s="44">
        <f t="shared" si="5"/>
        <v>30000</v>
      </c>
      <c r="P54" s="42">
        <f t="shared" si="6"/>
        <v>0</v>
      </c>
      <c r="Q54" s="43">
        <f t="shared" si="7"/>
        <v>0</v>
      </c>
      <c r="R54" s="43">
        <f t="shared" si="8"/>
        <v>3012</v>
      </c>
      <c r="S54" s="44">
        <f t="shared" si="9"/>
        <v>3012</v>
      </c>
      <c r="T54" s="45" t="str">
        <f t="shared" ref="T54:V54" si="184">IF(L54=0,"",P54/L54)</f>
        <v/>
      </c>
      <c r="U54" s="46" t="str">
        <f t="shared" si="184"/>
        <v/>
      </c>
      <c r="V54" s="46">
        <f t="shared" si="184"/>
        <v>0.1004</v>
      </c>
      <c r="W54" s="47">
        <f t="shared" si="11"/>
        <v>0.1004</v>
      </c>
      <c r="X54" s="42">
        <f t="shared" ref="X54:Z54" si="185">SUM(L$13:L54)</f>
        <v>430000</v>
      </c>
      <c r="Y54" s="43">
        <f t="shared" si="185"/>
        <v>400000</v>
      </c>
      <c r="Z54" s="43">
        <f t="shared" si="185"/>
        <v>430000</v>
      </c>
      <c r="AA54" s="44">
        <f t="shared" si="13"/>
        <v>1260000</v>
      </c>
      <c r="AB54" s="42">
        <f t="shared" ref="AB54:AD54" si="186">SUM(P$13:P54)</f>
        <v>37942</v>
      </c>
      <c r="AC54" s="43">
        <f t="shared" si="186"/>
        <v>60135</v>
      </c>
      <c r="AD54" s="43">
        <f t="shared" si="186"/>
        <v>43347</v>
      </c>
      <c r="AE54" s="44">
        <f t="shared" si="15"/>
        <v>141424</v>
      </c>
      <c r="AF54" s="46">
        <f t="shared" ref="AF54:AH54" si="187">IF(X54=0,"",AB54/X54)</f>
        <v>0.0882372093</v>
      </c>
      <c r="AG54" s="46">
        <f t="shared" si="187"/>
        <v>0.1503375</v>
      </c>
      <c r="AH54" s="46">
        <f t="shared" si="187"/>
        <v>0.1008069767</v>
      </c>
      <c r="AI54" s="47">
        <f t="shared" si="17"/>
        <v>0.1122412698</v>
      </c>
    </row>
    <row r="55" ht="14.25" customHeight="1">
      <c r="A55" s="38">
        <f t="shared" si="18"/>
        <v>0.2999815249</v>
      </c>
      <c r="B55" s="9">
        <f t="shared" si="19"/>
        <v>0.3845685482</v>
      </c>
      <c r="C55" s="102">
        <f t="shared" si="20"/>
        <v>0.3154499268</v>
      </c>
      <c r="D55" s="9">
        <f t="shared" si="21"/>
        <v>0.2999815249</v>
      </c>
      <c r="E55" s="9">
        <f t="shared" si="22"/>
        <v>0.6845500732</v>
      </c>
      <c r="F55" s="102">
        <f t="shared" si="23"/>
        <v>1</v>
      </c>
      <c r="G55" s="9" t="str">
        <f t="shared" si="24"/>
        <v>C</v>
      </c>
      <c r="H55" s="38">
        <v>43.0</v>
      </c>
      <c r="I55" s="116">
        <v>0.6967570846376371</v>
      </c>
      <c r="J55" s="40">
        <v>0.33186280995242534</v>
      </c>
      <c r="K55" s="41">
        <v>0.03014615754661054</v>
      </c>
      <c r="L55" s="42">
        <f t="shared" si="25"/>
        <v>0</v>
      </c>
      <c r="M55" s="43">
        <f t="shared" si="26"/>
        <v>0</v>
      </c>
      <c r="N55" s="43">
        <f t="shared" si="27"/>
        <v>30000</v>
      </c>
      <c r="O55" s="44">
        <f t="shared" si="5"/>
        <v>30000</v>
      </c>
      <c r="P55" s="42">
        <f t="shared" si="6"/>
        <v>0</v>
      </c>
      <c r="Q55" s="43">
        <f t="shared" si="7"/>
        <v>0</v>
      </c>
      <c r="R55" s="43">
        <f t="shared" si="8"/>
        <v>2903</v>
      </c>
      <c r="S55" s="44">
        <f t="shared" si="9"/>
        <v>2903</v>
      </c>
      <c r="T55" s="45" t="str">
        <f t="shared" ref="T55:V55" si="188">IF(L55=0,"",P55/L55)</f>
        <v/>
      </c>
      <c r="U55" s="46" t="str">
        <f t="shared" si="188"/>
        <v/>
      </c>
      <c r="V55" s="46">
        <f t="shared" si="188"/>
        <v>0.09676666667</v>
      </c>
      <c r="W55" s="47">
        <f t="shared" si="11"/>
        <v>0.09676666667</v>
      </c>
      <c r="X55" s="42">
        <f t="shared" ref="X55:Z55" si="189">SUM(L$13:L55)</f>
        <v>430000</v>
      </c>
      <c r="Y55" s="43">
        <f t="shared" si="189"/>
        <v>400000</v>
      </c>
      <c r="Z55" s="43">
        <f t="shared" si="189"/>
        <v>460000</v>
      </c>
      <c r="AA55" s="44">
        <f t="shared" si="13"/>
        <v>1290000</v>
      </c>
      <c r="AB55" s="42">
        <f t="shared" ref="AB55:AD55" si="190">SUM(P$13:P55)</f>
        <v>37942</v>
      </c>
      <c r="AC55" s="43">
        <f t="shared" si="190"/>
        <v>60135</v>
      </c>
      <c r="AD55" s="43">
        <f t="shared" si="190"/>
        <v>46250</v>
      </c>
      <c r="AE55" s="44">
        <f t="shared" si="15"/>
        <v>144327</v>
      </c>
      <c r="AF55" s="46">
        <f t="shared" ref="AF55:AH55" si="191">IF(X55=0,"",AB55/X55)</f>
        <v>0.0882372093</v>
      </c>
      <c r="AG55" s="46">
        <f t="shared" si="191"/>
        <v>0.1503375</v>
      </c>
      <c r="AH55" s="46">
        <f t="shared" si="191"/>
        <v>0.1005434783</v>
      </c>
      <c r="AI55" s="47">
        <f t="shared" si="17"/>
        <v>0.1118813953</v>
      </c>
    </row>
    <row r="56" ht="14.25" customHeight="1">
      <c r="A56" s="38">
        <f t="shared" si="18"/>
        <v>0.3000812441</v>
      </c>
      <c r="B56" s="9">
        <f t="shared" si="19"/>
        <v>0.3846963856</v>
      </c>
      <c r="C56" s="102">
        <f t="shared" si="20"/>
        <v>0.3152223703</v>
      </c>
      <c r="D56" s="9">
        <f t="shared" si="21"/>
        <v>0.3000812441</v>
      </c>
      <c r="E56" s="9">
        <f t="shared" si="22"/>
        <v>0.6847776297</v>
      </c>
      <c r="F56" s="102">
        <f t="shared" si="23"/>
        <v>1</v>
      </c>
      <c r="G56" s="9" t="str">
        <f t="shared" si="24"/>
        <v>B</v>
      </c>
      <c r="H56" s="38">
        <v>44.0</v>
      </c>
      <c r="I56" s="116">
        <v>0.5511886175769107</v>
      </c>
      <c r="J56" s="40">
        <v>0.32279980663695784</v>
      </c>
      <c r="K56" s="41">
        <v>0.3024520045410437</v>
      </c>
      <c r="L56" s="42">
        <f t="shared" si="25"/>
        <v>0</v>
      </c>
      <c r="M56" s="43">
        <f t="shared" si="26"/>
        <v>30000</v>
      </c>
      <c r="N56" s="43">
        <f t="shared" si="27"/>
        <v>0</v>
      </c>
      <c r="O56" s="44">
        <f t="shared" si="5"/>
        <v>30000</v>
      </c>
      <c r="P56" s="42">
        <f t="shared" si="6"/>
        <v>0</v>
      </c>
      <c r="Q56" s="43">
        <f t="shared" si="7"/>
        <v>4471</v>
      </c>
      <c r="R56" s="43">
        <f t="shared" si="8"/>
        <v>0</v>
      </c>
      <c r="S56" s="44">
        <f t="shared" si="9"/>
        <v>4471</v>
      </c>
      <c r="T56" s="45" t="str">
        <f t="shared" ref="T56:V56" si="192">IF(L56=0,"",P56/L56)</f>
        <v/>
      </c>
      <c r="U56" s="46">
        <f t="shared" si="192"/>
        <v>0.1490333333</v>
      </c>
      <c r="V56" s="46" t="str">
        <f t="shared" si="192"/>
        <v/>
      </c>
      <c r="W56" s="47">
        <f t="shared" si="11"/>
        <v>0.1490333333</v>
      </c>
      <c r="X56" s="42">
        <f t="shared" ref="X56:Z56" si="193">SUM(L$13:L56)</f>
        <v>430000</v>
      </c>
      <c r="Y56" s="43">
        <f t="shared" si="193"/>
        <v>430000</v>
      </c>
      <c r="Z56" s="43">
        <f t="shared" si="193"/>
        <v>460000</v>
      </c>
      <c r="AA56" s="44">
        <f t="shared" si="13"/>
        <v>1320000</v>
      </c>
      <c r="AB56" s="42">
        <f t="shared" ref="AB56:AD56" si="194">SUM(P$13:P56)</f>
        <v>37942</v>
      </c>
      <c r="AC56" s="43">
        <f t="shared" si="194"/>
        <v>64606</v>
      </c>
      <c r="AD56" s="43">
        <f t="shared" si="194"/>
        <v>46250</v>
      </c>
      <c r="AE56" s="44">
        <f t="shared" si="15"/>
        <v>148798</v>
      </c>
      <c r="AF56" s="46">
        <f t="shared" ref="AF56:AH56" si="195">IF(X56=0,"",AB56/X56)</f>
        <v>0.0882372093</v>
      </c>
      <c r="AG56" s="46">
        <f t="shared" si="195"/>
        <v>0.1502465116</v>
      </c>
      <c r="AH56" s="46">
        <f t="shared" si="195"/>
        <v>0.1005434783</v>
      </c>
      <c r="AI56" s="47">
        <f t="shared" si="17"/>
        <v>0.1127257576</v>
      </c>
    </row>
    <row r="57" ht="14.25" customHeight="1">
      <c r="A57" s="38">
        <f t="shared" si="18"/>
        <v>0.3001232572</v>
      </c>
      <c r="B57" s="9">
        <f t="shared" si="19"/>
        <v>0.3846102396</v>
      </c>
      <c r="C57" s="102">
        <f t="shared" si="20"/>
        <v>0.3152665033</v>
      </c>
      <c r="D57" s="9">
        <f t="shared" si="21"/>
        <v>0.3001232572</v>
      </c>
      <c r="E57" s="9">
        <f t="shared" si="22"/>
        <v>0.6847334967</v>
      </c>
      <c r="F57" s="102">
        <f t="shared" si="23"/>
        <v>1</v>
      </c>
      <c r="G57" s="9" t="str">
        <f t="shared" si="24"/>
        <v>C</v>
      </c>
      <c r="H57" s="38">
        <v>45.0</v>
      </c>
      <c r="I57" s="116">
        <v>0.9712656962143307</v>
      </c>
      <c r="J57" s="40">
        <v>0.2780992230462792</v>
      </c>
      <c r="K57" s="41">
        <v>0.08114693845255216</v>
      </c>
      <c r="L57" s="42">
        <f t="shared" si="25"/>
        <v>0</v>
      </c>
      <c r="M57" s="43">
        <f t="shared" si="26"/>
        <v>0</v>
      </c>
      <c r="N57" s="43">
        <f t="shared" si="27"/>
        <v>30000</v>
      </c>
      <c r="O57" s="44">
        <f t="shared" si="5"/>
        <v>30000</v>
      </c>
      <c r="P57" s="42">
        <f t="shared" si="6"/>
        <v>0</v>
      </c>
      <c r="Q57" s="43">
        <f t="shared" si="7"/>
        <v>0</v>
      </c>
      <c r="R57" s="43">
        <f t="shared" si="8"/>
        <v>2928</v>
      </c>
      <c r="S57" s="44">
        <f t="shared" si="9"/>
        <v>2928</v>
      </c>
      <c r="T57" s="45" t="str">
        <f t="shared" ref="T57:V57" si="196">IF(L57=0,"",P57/L57)</f>
        <v/>
      </c>
      <c r="U57" s="46" t="str">
        <f t="shared" si="196"/>
        <v/>
      </c>
      <c r="V57" s="46">
        <f t="shared" si="196"/>
        <v>0.0976</v>
      </c>
      <c r="W57" s="47">
        <f t="shared" si="11"/>
        <v>0.0976</v>
      </c>
      <c r="X57" s="42">
        <f t="shared" ref="X57:Z57" si="197">SUM(L$13:L57)</f>
        <v>430000</v>
      </c>
      <c r="Y57" s="43">
        <f t="shared" si="197"/>
        <v>430000</v>
      </c>
      <c r="Z57" s="43">
        <f t="shared" si="197"/>
        <v>490000</v>
      </c>
      <c r="AA57" s="44">
        <f t="shared" si="13"/>
        <v>1350000</v>
      </c>
      <c r="AB57" s="42">
        <f t="shared" ref="AB57:AD57" si="198">SUM(P$13:P57)</f>
        <v>37942</v>
      </c>
      <c r="AC57" s="43">
        <f t="shared" si="198"/>
        <v>64606</v>
      </c>
      <c r="AD57" s="43">
        <f t="shared" si="198"/>
        <v>49178</v>
      </c>
      <c r="AE57" s="44">
        <f t="shared" si="15"/>
        <v>151726</v>
      </c>
      <c r="AF57" s="46">
        <f t="shared" ref="AF57:AH57" si="199">IF(X57=0,"",AB57/X57)</f>
        <v>0.0882372093</v>
      </c>
      <c r="AG57" s="46">
        <f t="shared" si="199"/>
        <v>0.1502465116</v>
      </c>
      <c r="AH57" s="46">
        <f t="shared" si="199"/>
        <v>0.1003632653</v>
      </c>
      <c r="AI57" s="47">
        <f t="shared" si="17"/>
        <v>0.1123896296</v>
      </c>
    </row>
    <row r="58" ht="14.25" customHeight="1">
      <c r="A58" s="38">
        <f t="shared" si="18"/>
        <v>0.3001914542</v>
      </c>
      <c r="B58" s="9">
        <f t="shared" si="19"/>
        <v>0.3846976346</v>
      </c>
      <c r="C58" s="102">
        <f t="shared" si="20"/>
        <v>0.3151109112</v>
      </c>
      <c r="D58" s="9">
        <f t="shared" si="21"/>
        <v>0.3001914542</v>
      </c>
      <c r="E58" s="9">
        <f t="shared" si="22"/>
        <v>0.6848890888</v>
      </c>
      <c r="F58" s="102">
        <f t="shared" si="23"/>
        <v>1</v>
      </c>
      <c r="G58" s="9" t="str">
        <f t="shared" si="24"/>
        <v>B</v>
      </c>
      <c r="H58" s="38">
        <v>46.0</v>
      </c>
      <c r="I58" s="116">
        <v>0.4368309160286993</v>
      </c>
      <c r="J58" s="40">
        <v>0.6515125581941834</v>
      </c>
      <c r="K58" s="41">
        <v>0.43435853801382374</v>
      </c>
      <c r="L58" s="42">
        <f t="shared" si="25"/>
        <v>0</v>
      </c>
      <c r="M58" s="43">
        <f t="shared" si="26"/>
        <v>30000</v>
      </c>
      <c r="N58" s="43">
        <f t="shared" si="27"/>
        <v>0</v>
      </c>
      <c r="O58" s="44">
        <f t="shared" si="5"/>
        <v>30000</v>
      </c>
      <c r="P58" s="42">
        <f t="shared" si="6"/>
        <v>0</v>
      </c>
      <c r="Q58" s="43">
        <f t="shared" si="7"/>
        <v>4524</v>
      </c>
      <c r="R58" s="43">
        <f t="shared" si="8"/>
        <v>0</v>
      </c>
      <c r="S58" s="44">
        <f t="shared" si="9"/>
        <v>4524</v>
      </c>
      <c r="T58" s="45" t="str">
        <f t="shared" ref="T58:V58" si="200">IF(L58=0,"",P58/L58)</f>
        <v/>
      </c>
      <c r="U58" s="46">
        <f t="shared" si="200"/>
        <v>0.1508</v>
      </c>
      <c r="V58" s="46" t="str">
        <f t="shared" si="200"/>
        <v/>
      </c>
      <c r="W58" s="47">
        <f t="shared" si="11"/>
        <v>0.1508</v>
      </c>
      <c r="X58" s="42">
        <f t="shared" ref="X58:Z58" si="201">SUM(L$13:L58)</f>
        <v>430000</v>
      </c>
      <c r="Y58" s="43">
        <f t="shared" si="201"/>
        <v>460000</v>
      </c>
      <c r="Z58" s="43">
        <f t="shared" si="201"/>
        <v>490000</v>
      </c>
      <c r="AA58" s="44">
        <f t="shared" si="13"/>
        <v>1380000</v>
      </c>
      <c r="AB58" s="42">
        <f t="shared" ref="AB58:AD58" si="202">SUM(P$13:P58)</f>
        <v>37942</v>
      </c>
      <c r="AC58" s="43">
        <f t="shared" si="202"/>
        <v>69130</v>
      </c>
      <c r="AD58" s="43">
        <f t="shared" si="202"/>
        <v>49178</v>
      </c>
      <c r="AE58" s="44">
        <f t="shared" si="15"/>
        <v>156250</v>
      </c>
      <c r="AF58" s="46">
        <f t="shared" ref="AF58:AH58" si="203">IF(X58=0,"",AB58/X58)</f>
        <v>0.0882372093</v>
      </c>
      <c r="AG58" s="46">
        <f t="shared" si="203"/>
        <v>0.1502826087</v>
      </c>
      <c r="AH58" s="46">
        <f t="shared" si="203"/>
        <v>0.1003632653</v>
      </c>
      <c r="AI58" s="47">
        <f t="shared" si="17"/>
        <v>0.1132246377</v>
      </c>
    </row>
    <row r="59" ht="14.25" customHeight="1">
      <c r="A59" s="38">
        <f t="shared" si="18"/>
        <v>0.3001747795</v>
      </c>
      <c r="B59" s="9">
        <f t="shared" si="19"/>
        <v>0.3847318127</v>
      </c>
      <c r="C59" s="102">
        <f t="shared" si="20"/>
        <v>0.3150934078</v>
      </c>
      <c r="D59" s="9">
        <f t="shared" si="21"/>
        <v>0.3001747795</v>
      </c>
      <c r="E59" s="9">
        <f t="shared" si="22"/>
        <v>0.6849065922</v>
      </c>
      <c r="F59" s="102">
        <f t="shared" si="23"/>
        <v>1</v>
      </c>
      <c r="G59" s="9" t="str">
        <f t="shared" si="24"/>
        <v>A</v>
      </c>
      <c r="H59" s="38">
        <v>47.0</v>
      </c>
      <c r="I59" s="116">
        <v>0.13072269162680195</v>
      </c>
      <c r="J59" s="40">
        <v>0.920903575038848</v>
      </c>
      <c r="K59" s="41">
        <v>0.9380389320414326</v>
      </c>
      <c r="L59" s="42">
        <f t="shared" si="25"/>
        <v>30000</v>
      </c>
      <c r="M59" s="43">
        <f t="shared" si="26"/>
        <v>0</v>
      </c>
      <c r="N59" s="43">
        <f t="shared" si="27"/>
        <v>0</v>
      </c>
      <c r="O59" s="44">
        <f t="shared" si="5"/>
        <v>30000</v>
      </c>
      <c r="P59" s="42">
        <f t="shared" si="6"/>
        <v>2644</v>
      </c>
      <c r="Q59" s="43">
        <f t="shared" si="7"/>
        <v>0</v>
      </c>
      <c r="R59" s="43">
        <f t="shared" si="8"/>
        <v>0</v>
      </c>
      <c r="S59" s="44">
        <f t="shared" si="9"/>
        <v>2644</v>
      </c>
      <c r="T59" s="45">
        <f t="shared" ref="T59:V59" si="204">IF(L59=0,"",P59/L59)</f>
        <v>0.08813333333</v>
      </c>
      <c r="U59" s="46" t="str">
        <f t="shared" si="204"/>
        <v/>
      </c>
      <c r="V59" s="46" t="str">
        <f t="shared" si="204"/>
        <v/>
      </c>
      <c r="W59" s="47">
        <f t="shared" si="11"/>
        <v>0.08813333333</v>
      </c>
      <c r="X59" s="42">
        <f t="shared" ref="X59:Z59" si="205">SUM(L$13:L59)</f>
        <v>460000</v>
      </c>
      <c r="Y59" s="43">
        <f t="shared" si="205"/>
        <v>460000</v>
      </c>
      <c r="Z59" s="43">
        <f t="shared" si="205"/>
        <v>490000</v>
      </c>
      <c r="AA59" s="44">
        <f t="shared" si="13"/>
        <v>1410000</v>
      </c>
      <c r="AB59" s="42">
        <f t="shared" ref="AB59:AD59" si="206">SUM(P$13:P59)</f>
        <v>40586</v>
      </c>
      <c r="AC59" s="43">
        <f t="shared" si="206"/>
        <v>69130</v>
      </c>
      <c r="AD59" s="43">
        <f t="shared" si="206"/>
        <v>49178</v>
      </c>
      <c r="AE59" s="44">
        <f t="shared" si="15"/>
        <v>158894</v>
      </c>
      <c r="AF59" s="46">
        <f t="shared" ref="AF59:AH59" si="207">IF(X59=0,"",AB59/X59)</f>
        <v>0.08823043478</v>
      </c>
      <c r="AG59" s="46">
        <f t="shared" si="207"/>
        <v>0.1502826087</v>
      </c>
      <c r="AH59" s="46">
        <f t="shared" si="207"/>
        <v>0.1003632653</v>
      </c>
      <c r="AI59" s="47">
        <f t="shared" si="17"/>
        <v>0.1126907801</v>
      </c>
    </row>
    <row r="60" ht="14.25" customHeight="1">
      <c r="A60" s="38">
        <f t="shared" si="18"/>
        <v>0.3001690871</v>
      </c>
      <c r="B60" s="9">
        <f t="shared" si="19"/>
        <v>0.3847349421</v>
      </c>
      <c r="C60" s="102">
        <f t="shared" si="20"/>
        <v>0.3150959708</v>
      </c>
      <c r="D60" s="9">
        <f t="shared" si="21"/>
        <v>0.3001690871</v>
      </c>
      <c r="E60" s="9">
        <f t="shared" si="22"/>
        <v>0.6849040292</v>
      </c>
      <c r="F60" s="102">
        <f t="shared" si="23"/>
        <v>1</v>
      </c>
      <c r="G60" s="9" t="str">
        <f t="shared" si="24"/>
        <v>C</v>
      </c>
      <c r="H60" s="38">
        <v>48.0</v>
      </c>
      <c r="I60" s="116">
        <v>0.8147005836164679</v>
      </c>
      <c r="J60" s="40">
        <v>0.2401870960904341</v>
      </c>
      <c r="K60" s="41">
        <v>0.7565594216936706</v>
      </c>
      <c r="L60" s="42">
        <f t="shared" si="25"/>
        <v>0</v>
      </c>
      <c r="M60" s="43">
        <f t="shared" si="26"/>
        <v>0</v>
      </c>
      <c r="N60" s="43">
        <f t="shared" si="27"/>
        <v>30000</v>
      </c>
      <c r="O60" s="44">
        <f t="shared" si="5"/>
        <v>30000</v>
      </c>
      <c r="P60" s="42">
        <f t="shared" si="6"/>
        <v>0</v>
      </c>
      <c r="Q60" s="43">
        <f t="shared" si="7"/>
        <v>0</v>
      </c>
      <c r="R60" s="43">
        <f t="shared" si="8"/>
        <v>3036</v>
      </c>
      <c r="S60" s="44">
        <f t="shared" si="9"/>
        <v>3036</v>
      </c>
      <c r="T60" s="45" t="str">
        <f t="shared" ref="T60:V60" si="208">IF(L60=0,"",P60/L60)</f>
        <v/>
      </c>
      <c r="U60" s="46" t="str">
        <f t="shared" si="208"/>
        <v/>
      </c>
      <c r="V60" s="46">
        <f t="shared" si="208"/>
        <v>0.1012</v>
      </c>
      <c r="W60" s="47">
        <f t="shared" si="11"/>
        <v>0.1012</v>
      </c>
      <c r="X60" s="42">
        <f t="shared" ref="X60:Z60" si="209">SUM(L$13:L60)</f>
        <v>460000</v>
      </c>
      <c r="Y60" s="43">
        <f t="shared" si="209"/>
        <v>460000</v>
      </c>
      <c r="Z60" s="43">
        <f t="shared" si="209"/>
        <v>520000</v>
      </c>
      <c r="AA60" s="44">
        <f t="shared" si="13"/>
        <v>1440000</v>
      </c>
      <c r="AB60" s="42">
        <f t="shared" ref="AB60:AD60" si="210">SUM(P$13:P60)</f>
        <v>40586</v>
      </c>
      <c r="AC60" s="43">
        <f t="shared" si="210"/>
        <v>69130</v>
      </c>
      <c r="AD60" s="43">
        <f t="shared" si="210"/>
        <v>52214</v>
      </c>
      <c r="AE60" s="44">
        <f t="shared" si="15"/>
        <v>161930</v>
      </c>
      <c r="AF60" s="46">
        <f t="shared" ref="AF60:AH60" si="211">IF(X60=0,"",AB60/X60)</f>
        <v>0.08823043478</v>
      </c>
      <c r="AG60" s="46">
        <f t="shared" si="211"/>
        <v>0.1502826087</v>
      </c>
      <c r="AH60" s="46">
        <f t="shared" si="211"/>
        <v>0.1004115385</v>
      </c>
      <c r="AI60" s="47">
        <f t="shared" si="17"/>
        <v>0.1124513889</v>
      </c>
    </row>
    <row r="61" ht="14.25" customHeight="1">
      <c r="A61" s="38">
        <f t="shared" si="18"/>
        <v>0.3001508233</v>
      </c>
      <c r="B61" s="9">
        <f t="shared" si="19"/>
        <v>0.384711533</v>
      </c>
      <c r="C61" s="102">
        <f t="shared" si="20"/>
        <v>0.3151376437</v>
      </c>
      <c r="D61" s="9">
        <f t="shared" si="21"/>
        <v>0.3001508233</v>
      </c>
      <c r="E61" s="9">
        <f t="shared" si="22"/>
        <v>0.6848623563</v>
      </c>
      <c r="F61" s="102">
        <f t="shared" si="23"/>
        <v>1</v>
      </c>
      <c r="G61" s="9" t="str">
        <f t="shared" si="24"/>
        <v>C</v>
      </c>
      <c r="H61" s="38">
        <v>49.0</v>
      </c>
      <c r="I61" s="116">
        <v>0.7902675672403576</v>
      </c>
      <c r="J61" s="40">
        <v>0.8254813801714334</v>
      </c>
      <c r="K61" s="41">
        <v>0.057515534179600314</v>
      </c>
      <c r="L61" s="42">
        <f t="shared" si="25"/>
        <v>0</v>
      </c>
      <c r="M61" s="43">
        <f t="shared" si="26"/>
        <v>0</v>
      </c>
      <c r="N61" s="43">
        <f t="shared" si="27"/>
        <v>30000</v>
      </c>
      <c r="O61" s="44">
        <f t="shared" si="5"/>
        <v>30000</v>
      </c>
      <c r="P61" s="42">
        <f t="shared" si="6"/>
        <v>0</v>
      </c>
      <c r="Q61" s="43">
        <f t="shared" si="7"/>
        <v>0</v>
      </c>
      <c r="R61" s="43">
        <f t="shared" si="8"/>
        <v>2918</v>
      </c>
      <c r="S61" s="44">
        <f t="shared" si="9"/>
        <v>2918</v>
      </c>
      <c r="T61" s="45" t="str">
        <f t="shared" ref="T61:V61" si="212">IF(L61=0,"",P61/L61)</f>
        <v/>
      </c>
      <c r="U61" s="46" t="str">
        <f t="shared" si="212"/>
        <v/>
      </c>
      <c r="V61" s="46">
        <f t="shared" si="212"/>
        <v>0.09726666667</v>
      </c>
      <c r="W61" s="47">
        <f t="shared" si="11"/>
        <v>0.09726666667</v>
      </c>
      <c r="X61" s="42">
        <f t="shared" ref="X61:Z61" si="213">SUM(L$13:L61)</f>
        <v>460000</v>
      </c>
      <c r="Y61" s="43">
        <f t="shared" si="213"/>
        <v>460000</v>
      </c>
      <c r="Z61" s="43">
        <f t="shared" si="213"/>
        <v>550000</v>
      </c>
      <c r="AA61" s="44">
        <f t="shared" si="13"/>
        <v>1470000</v>
      </c>
      <c r="AB61" s="42">
        <f t="shared" ref="AB61:AD61" si="214">SUM(P$13:P61)</f>
        <v>40586</v>
      </c>
      <c r="AC61" s="43">
        <f t="shared" si="214"/>
        <v>69130</v>
      </c>
      <c r="AD61" s="43">
        <f t="shared" si="214"/>
        <v>55132</v>
      </c>
      <c r="AE61" s="44">
        <f t="shared" si="15"/>
        <v>164848</v>
      </c>
      <c r="AF61" s="46">
        <f t="shared" ref="AF61:AH61" si="215">IF(X61=0,"",AB61/X61)</f>
        <v>0.08823043478</v>
      </c>
      <c r="AG61" s="46">
        <f t="shared" si="215"/>
        <v>0.1502826087</v>
      </c>
      <c r="AH61" s="46">
        <f t="shared" si="215"/>
        <v>0.10024</v>
      </c>
      <c r="AI61" s="47">
        <f t="shared" si="17"/>
        <v>0.1121414966</v>
      </c>
    </row>
    <row r="62" ht="14.25" customHeight="1">
      <c r="A62" s="38">
        <f t="shared" si="18"/>
        <v>0.3002157176</v>
      </c>
      <c r="B62" s="9">
        <f t="shared" si="19"/>
        <v>0.3847947097</v>
      </c>
      <c r="C62" s="102">
        <f t="shared" si="20"/>
        <v>0.3149895727</v>
      </c>
      <c r="D62" s="9">
        <f t="shared" si="21"/>
        <v>0.3002157176</v>
      </c>
      <c r="E62" s="9">
        <f t="shared" si="22"/>
        <v>0.6850104273</v>
      </c>
      <c r="F62" s="102">
        <f t="shared" si="23"/>
        <v>1</v>
      </c>
      <c r="G62" s="9" t="str">
        <f t="shared" si="24"/>
        <v>B</v>
      </c>
      <c r="H62" s="38">
        <v>50.0</v>
      </c>
      <c r="I62" s="116">
        <v>0.42758733201812404</v>
      </c>
      <c r="J62" s="40">
        <v>0.9534966232350622</v>
      </c>
      <c r="K62" s="41">
        <v>0.944659084546319</v>
      </c>
      <c r="L62" s="42">
        <f t="shared" si="25"/>
        <v>0</v>
      </c>
      <c r="M62" s="43">
        <f t="shared" si="26"/>
        <v>30000</v>
      </c>
      <c r="N62" s="43">
        <f t="shared" si="27"/>
        <v>0</v>
      </c>
      <c r="O62" s="44">
        <f t="shared" si="5"/>
        <v>30000</v>
      </c>
      <c r="P62" s="42">
        <f t="shared" si="6"/>
        <v>0</v>
      </c>
      <c r="Q62" s="43">
        <f t="shared" si="7"/>
        <v>4604</v>
      </c>
      <c r="R62" s="43">
        <f t="shared" si="8"/>
        <v>0</v>
      </c>
      <c r="S62" s="44">
        <f t="shared" si="9"/>
        <v>4604</v>
      </c>
      <c r="T62" s="45" t="str">
        <f t="shared" ref="T62:V62" si="216">IF(L62=0,"",P62/L62)</f>
        <v/>
      </c>
      <c r="U62" s="46">
        <f t="shared" si="216"/>
        <v>0.1534666667</v>
      </c>
      <c r="V62" s="46" t="str">
        <f t="shared" si="216"/>
        <v/>
      </c>
      <c r="W62" s="47">
        <f t="shared" si="11"/>
        <v>0.1534666667</v>
      </c>
      <c r="X62" s="42">
        <f t="shared" ref="X62:Z62" si="217">SUM(L$13:L62)</f>
        <v>460000</v>
      </c>
      <c r="Y62" s="43">
        <f t="shared" si="217"/>
        <v>490000</v>
      </c>
      <c r="Z62" s="43">
        <f t="shared" si="217"/>
        <v>550000</v>
      </c>
      <c r="AA62" s="44">
        <f t="shared" si="13"/>
        <v>1500000</v>
      </c>
      <c r="AB62" s="42">
        <f t="shared" ref="AB62:AD62" si="218">SUM(P$13:P62)</f>
        <v>40586</v>
      </c>
      <c r="AC62" s="43">
        <f t="shared" si="218"/>
        <v>73734</v>
      </c>
      <c r="AD62" s="43">
        <f t="shared" si="218"/>
        <v>55132</v>
      </c>
      <c r="AE62" s="44">
        <f t="shared" si="15"/>
        <v>169452</v>
      </c>
      <c r="AF62" s="46">
        <f t="shared" ref="AF62:AH62" si="219">IF(X62=0,"",AB62/X62)</f>
        <v>0.08823043478</v>
      </c>
      <c r="AG62" s="46">
        <f t="shared" si="219"/>
        <v>0.150477551</v>
      </c>
      <c r="AH62" s="46">
        <f t="shared" si="219"/>
        <v>0.10024</v>
      </c>
      <c r="AI62" s="47">
        <f t="shared" si="17"/>
        <v>0.112968</v>
      </c>
    </row>
    <row r="63" ht="14.25" customHeight="1">
      <c r="A63" s="38">
        <f t="shared" si="18"/>
        <v>0.3001256294</v>
      </c>
      <c r="B63" s="9">
        <f t="shared" si="19"/>
        <v>0.3849793193</v>
      </c>
      <c r="C63" s="102">
        <f t="shared" si="20"/>
        <v>0.3148950513</v>
      </c>
      <c r="D63" s="9">
        <f t="shared" si="21"/>
        <v>0.3001256294</v>
      </c>
      <c r="E63" s="9">
        <f t="shared" si="22"/>
        <v>0.6851049487</v>
      </c>
      <c r="F63" s="102">
        <f t="shared" si="23"/>
        <v>1</v>
      </c>
      <c r="G63" s="9" t="str">
        <f t="shared" si="24"/>
        <v>B</v>
      </c>
      <c r="H63" s="38">
        <v>51.0</v>
      </c>
      <c r="I63" s="116">
        <v>0.6594346530802818</v>
      </c>
      <c r="J63" s="40">
        <v>0.5768738906716419</v>
      </c>
      <c r="K63" s="41">
        <v>0.9808843217416283</v>
      </c>
      <c r="L63" s="42">
        <f t="shared" si="25"/>
        <v>0</v>
      </c>
      <c r="M63" s="43">
        <f t="shared" si="26"/>
        <v>30000</v>
      </c>
      <c r="N63" s="43">
        <f t="shared" si="27"/>
        <v>0</v>
      </c>
      <c r="O63" s="44">
        <f t="shared" si="5"/>
        <v>30000</v>
      </c>
      <c r="P63" s="42">
        <f t="shared" si="6"/>
        <v>0</v>
      </c>
      <c r="Q63" s="43">
        <f t="shared" si="7"/>
        <v>4512</v>
      </c>
      <c r="R63" s="43">
        <f t="shared" si="8"/>
        <v>0</v>
      </c>
      <c r="S63" s="44">
        <f t="shared" si="9"/>
        <v>4512</v>
      </c>
      <c r="T63" s="45" t="str">
        <f t="shared" ref="T63:V63" si="220">IF(L63=0,"",P63/L63)</f>
        <v/>
      </c>
      <c r="U63" s="46">
        <f t="shared" si="220"/>
        <v>0.1504</v>
      </c>
      <c r="V63" s="46" t="str">
        <f t="shared" si="220"/>
        <v/>
      </c>
      <c r="W63" s="47">
        <f t="shared" si="11"/>
        <v>0.1504</v>
      </c>
      <c r="X63" s="42">
        <f t="shared" ref="X63:Z63" si="221">SUM(L$13:L63)</f>
        <v>460000</v>
      </c>
      <c r="Y63" s="43">
        <f t="shared" si="221"/>
        <v>520000</v>
      </c>
      <c r="Z63" s="43">
        <f t="shared" si="221"/>
        <v>550000</v>
      </c>
      <c r="AA63" s="44">
        <f t="shared" si="13"/>
        <v>1530000</v>
      </c>
      <c r="AB63" s="42">
        <f t="shared" ref="AB63:AD63" si="222">SUM(P$13:P63)</f>
        <v>40586</v>
      </c>
      <c r="AC63" s="43">
        <f t="shared" si="222"/>
        <v>78246</v>
      </c>
      <c r="AD63" s="43">
        <f t="shared" si="222"/>
        <v>55132</v>
      </c>
      <c r="AE63" s="44">
        <f t="shared" si="15"/>
        <v>173964</v>
      </c>
      <c r="AF63" s="46">
        <f t="shared" ref="AF63:AH63" si="223">IF(X63=0,"",AB63/X63)</f>
        <v>0.08823043478</v>
      </c>
      <c r="AG63" s="46">
        <f t="shared" si="223"/>
        <v>0.1504730769</v>
      </c>
      <c r="AH63" s="46">
        <f t="shared" si="223"/>
        <v>0.10024</v>
      </c>
      <c r="AI63" s="47">
        <f t="shared" si="17"/>
        <v>0.1137019608</v>
      </c>
    </row>
    <row r="64" ht="14.25" customHeight="1">
      <c r="A64" s="38">
        <f t="shared" si="18"/>
        <v>0.3001276972</v>
      </c>
      <c r="B64" s="9">
        <f t="shared" si="19"/>
        <v>0.384975082</v>
      </c>
      <c r="C64" s="102">
        <f t="shared" si="20"/>
        <v>0.3148972208</v>
      </c>
      <c r="D64" s="9">
        <f t="shared" si="21"/>
        <v>0.3001276972</v>
      </c>
      <c r="E64" s="9">
        <f t="shared" si="22"/>
        <v>0.6851027792</v>
      </c>
      <c r="F64" s="102">
        <f t="shared" si="23"/>
        <v>1</v>
      </c>
      <c r="G64" s="9" t="str">
        <f t="shared" si="24"/>
        <v>B</v>
      </c>
      <c r="H64" s="38">
        <v>52.0</v>
      </c>
      <c r="I64" s="116">
        <v>0.42883399079216966</v>
      </c>
      <c r="J64" s="40">
        <v>0.3671863077522485</v>
      </c>
      <c r="K64" s="41">
        <v>0.44067449123700475</v>
      </c>
      <c r="L64" s="42">
        <f t="shared" si="25"/>
        <v>0</v>
      </c>
      <c r="M64" s="43">
        <f t="shared" si="26"/>
        <v>30000</v>
      </c>
      <c r="N64" s="43">
        <f t="shared" si="27"/>
        <v>0</v>
      </c>
      <c r="O64" s="44">
        <f t="shared" si="5"/>
        <v>30000</v>
      </c>
      <c r="P64" s="42">
        <f t="shared" si="6"/>
        <v>0</v>
      </c>
      <c r="Q64" s="43">
        <f t="shared" si="7"/>
        <v>4479</v>
      </c>
      <c r="R64" s="43">
        <f t="shared" si="8"/>
        <v>0</v>
      </c>
      <c r="S64" s="44">
        <f t="shared" si="9"/>
        <v>4479</v>
      </c>
      <c r="T64" s="45" t="str">
        <f t="shared" ref="T64:V64" si="224">IF(L64=0,"",P64/L64)</f>
        <v/>
      </c>
      <c r="U64" s="46">
        <f t="shared" si="224"/>
        <v>0.1493</v>
      </c>
      <c r="V64" s="46" t="str">
        <f t="shared" si="224"/>
        <v/>
      </c>
      <c r="W64" s="47">
        <f t="shared" si="11"/>
        <v>0.1493</v>
      </c>
      <c r="X64" s="42">
        <f t="shared" ref="X64:Z64" si="225">SUM(L$13:L64)</f>
        <v>460000</v>
      </c>
      <c r="Y64" s="43">
        <f t="shared" si="225"/>
        <v>550000</v>
      </c>
      <c r="Z64" s="43">
        <f t="shared" si="225"/>
        <v>550000</v>
      </c>
      <c r="AA64" s="44">
        <f t="shared" si="13"/>
        <v>1560000</v>
      </c>
      <c r="AB64" s="42">
        <f t="shared" ref="AB64:AD64" si="226">SUM(P$13:P64)</f>
        <v>40586</v>
      </c>
      <c r="AC64" s="43">
        <f t="shared" si="226"/>
        <v>82725</v>
      </c>
      <c r="AD64" s="43">
        <f t="shared" si="226"/>
        <v>55132</v>
      </c>
      <c r="AE64" s="44">
        <f t="shared" si="15"/>
        <v>178443</v>
      </c>
      <c r="AF64" s="46">
        <f t="shared" ref="AF64:AH64" si="227">IF(X64=0,"",AB64/X64)</f>
        <v>0.08823043478</v>
      </c>
      <c r="AG64" s="46">
        <f t="shared" si="227"/>
        <v>0.1504090909</v>
      </c>
      <c r="AH64" s="46">
        <f t="shared" si="227"/>
        <v>0.10024</v>
      </c>
      <c r="AI64" s="47">
        <f t="shared" si="17"/>
        <v>0.1143865385</v>
      </c>
    </row>
    <row r="65" ht="14.25" customHeight="1">
      <c r="A65" s="38">
        <f t="shared" si="18"/>
        <v>0.3001572686</v>
      </c>
      <c r="B65" s="9">
        <f t="shared" si="19"/>
        <v>0.3849144841</v>
      </c>
      <c r="C65" s="102">
        <f t="shared" si="20"/>
        <v>0.3149282474</v>
      </c>
      <c r="D65" s="9">
        <f t="shared" si="21"/>
        <v>0.3001572686</v>
      </c>
      <c r="E65" s="9">
        <f t="shared" si="22"/>
        <v>0.6850717526</v>
      </c>
      <c r="F65" s="102">
        <f t="shared" si="23"/>
        <v>1</v>
      </c>
      <c r="G65" s="9" t="str">
        <f t="shared" si="24"/>
        <v>C</v>
      </c>
      <c r="H65" s="38">
        <v>53.0</v>
      </c>
      <c r="I65" s="116">
        <v>0.7962500473750127</v>
      </c>
      <c r="J65" s="40">
        <v>0.19777003374874824</v>
      </c>
      <c r="K65" s="41">
        <v>0.9929028708081605</v>
      </c>
      <c r="L65" s="42">
        <f t="shared" si="25"/>
        <v>0</v>
      </c>
      <c r="M65" s="43">
        <f t="shared" si="26"/>
        <v>0</v>
      </c>
      <c r="N65" s="43">
        <f t="shared" si="27"/>
        <v>30000</v>
      </c>
      <c r="O65" s="44">
        <f t="shared" si="5"/>
        <v>30000</v>
      </c>
      <c r="P65" s="42">
        <f t="shared" si="6"/>
        <v>0</v>
      </c>
      <c r="Q65" s="43">
        <f t="shared" si="7"/>
        <v>0</v>
      </c>
      <c r="R65" s="43">
        <f t="shared" si="8"/>
        <v>3128</v>
      </c>
      <c r="S65" s="44">
        <f t="shared" si="9"/>
        <v>3128</v>
      </c>
      <c r="T65" s="45" t="str">
        <f t="shared" ref="T65:V65" si="228">IF(L65=0,"",P65/L65)</f>
        <v/>
      </c>
      <c r="U65" s="46" t="str">
        <f t="shared" si="228"/>
        <v/>
      </c>
      <c r="V65" s="46">
        <f t="shared" si="228"/>
        <v>0.1042666667</v>
      </c>
      <c r="W65" s="47">
        <f t="shared" si="11"/>
        <v>0.1042666667</v>
      </c>
      <c r="X65" s="42">
        <f t="shared" ref="X65:Z65" si="229">SUM(L$13:L65)</f>
        <v>460000</v>
      </c>
      <c r="Y65" s="43">
        <f t="shared" si="229"/>
        <v>550000</v>
      </c>
      <c r="Z65" s="43">
        <f t="shared" si="229"/>
        <v>580000</v>
      </c>
      <c r="AA65" s="44">
        <f t="shared" si="13"/>
        <v>1590000</v>
      </c>
      <c r="AB65" s="42">
        <f t="shared" ref="AB65:AD65" si="230">SUM(P$13:P65)</f>
        <v>40586</v>
      </c>
      <c r="AC65" s="43">
        <f t="shared" si="230"/>
        <v>82725</v>
      </c>
      <c r="AD65" s="43">
        <f t="shared" si="230"/>
        <v>58260</v>
      </c>
      <c r="AE65" s="44">
        <f t="shared" si="15"/>
        <v>181571</v>
      </c>
      <c r="AF65" s="46">
        <f t="shared" ref="AF65:AH65" si="231">IF(X65=0,"",AB65/X65)</f>
        <v>0.08823043478</v>
      </c>
      <c r="AG65" s="46">
        <f t="shared" si="231"/>
        <v>0.1504090909</v>
      </c>
      <c r="AH65" s="46">
        <f t="shared" si="231"/>
        <v>0.1004482759</v>
      </c>
      <c r="AI65" s="47">
        <f t="shared" si="17"/>
        <v>0.1141955975</v>
      </c>
    </row>
    <row r="66" ht="14.25" customHeight="1">
      <c r="A66" s="38">
        <f t="shared" si="18"/>
        <v>0.3000785048</v>
      </c>
      <c r="B66" s="9">
        <f t="shared" si="19"/>
        <v>0.3848134793</v>
      </c>
      <c r="C66" s="102">
        <f t="shared" si="20"/>
        <v>0.3151080158</v>
      </c>
      <c r="D66" s="9">
        <f t="shared" si="21"/>
        <v>0.3000785048</v>
      </c>
      <c r="E66" s="9">
        <f t="shared" si="22"/>
        <v>0.6848919842</v>
      </c>
      <c r="F66" s="102">
        <f t="shared" si="23"/>
        <v>1</v>
      </c>
      <c r="G66" s="9" t="str">
        <f t="shared" si="24"/>
        <v>C</v>
      </c>
      <c r="H66" s="38">
        <v>54.0</v>
      </c>
      <c r="I66" s="116">
        <v>0.7040349554223396</v>
      </c>
      <c r="J66" s="40">
        <v>0.682295742119415</v>
      </c>
      <c r="K66" s="41">
        <v>0.5970933827249247</v>
      </c>
      <c r="L66" s="42">
        <f t="shared" si="25"/>
        <v>0</v>
      </c>
      <c r="M66" s="43">
        <f t="shared" si="26"/>
        <v>0</v>
      </c>
      <c r="N66" s="43">
        <f t="shared" si="27"/>
        <v>30000</v>
      </c>
      <c r="O66" s="44">
        <f t="shared" si="5"/>
        <v>30000</v>
      </c>
      <c r="P66" s="42">
        <f t="shared" si="6"/>
        <v>0</v>
      </c>
      <c r="Q66" s="43">
        <f t="shared" si="7"/>
        <v>0</v>
      </c>
      <c r="R66" s="43">
        <f t="shared" si="8"/>
        <v>3013</v>
      </c>
      <c r="S66" s="44">
        <f t="shared" si="9"/>
        <v>3013</v>
      </c>
      <c r="T66" s="45" t="str">
        <f t="shared" ref="T66:V66" si="232">IF(L66=0,"",P66/L66)</f>
        <v/>
      </c>
      <c r="U66" s="46" t="str">
        <f t="shared" si="232"/>
        <v/>
      </c>
      <c r="V66" s="46">
        <f t="shared" si="232"/>
        <v>0.1004333333</v>
      </c>
      <c r="W66" s="47">
        <f t="shared" si="11"/>
        <v>0.1004333333</v>
      </c>
      <c r="X66" s="42">
        <f t="shared" ref="X66:Z66" si="233">SUM(L$13:L66)</f>
        <v>460000</v>
      </c>
      <c r="Y66" s="43">
        <f t="shared" si="233"/>
        <v>550000</v>
      </c>
      <c r="Z66" s="43">
        <f t="shared" si="233"/>
        <v>610000</v>
      </c>
      <c r="AA66" s="44">
        <f t="shared" si="13"/>
        <v>1620000</v>
      </c>
      <c r="AB66" s="42">
        <f t="shared" ref="AB66:AD66" si="234">SUM(P$13:P66)</f>
        <v>40586</v>
      </c>
      <c r="AC66" s="43">
        <f t="shared" si="234"/>
        <v>82725</v>
      </c>
      <c r="AD66" s="43">
        <f t="shared" si="234"/>
        <v>61273</v>
      </c>
      <c r="AE66" s="44">
        <f t="shared" si="15"/>
        <v>184584</v>
      </c>
      <c r="AF66" s="46">
        <f t="shared" ref="AF66:AH66" si="235">IF(X66=0,"",AB66/X66)</f>
        <v>0.08823043478</v>
      </c>
      <c r="AG66" s="46">
        <f t="shared" si="235"/>
        <v>0.1504090909</v>
      </c>
      <c r="AH66" s="46">
        <f t="shared" si="235"/>
        <v>0.100447541</v>
      </c>
      <c r="AI66" s="47">
        <f t="shared" si="17"/>
        <v>0.1139407407</v>
      </c>
    </row>
    <row r="67" ht="14.25" customHeight="1">
      <c r="A67" s="38">
        <f t="shared" si="18"/>
        <v>0.3000787828</v>
      </c>
      <c r="B67" s="9">
        <f t="shared" si="19"/>
        <v>0.3848138358</v>
      </c>
      <c r="C67" s="102">
        <f t="shared" si="20"/>
        <v>0.3151073814</v>
      </c>
      <c r="D67" s="9">
        <f t="shared" si="21"/>
        <v>0.3000787828</v>
      </c>
      <c r="E67" s="9">
        <f t="shared" si="22"/>
        <v>0.6848926186</v>
      </c>
      <c r="F67" s="102">
        <f t="shared" si="23"/>
        <v>1</v>
      </c>
      <c r="G67" s="9" t="str">
        <f t="shared" si="24"/>
        <v>A</v>
      </c>
      <c r="H67" s="38">
        <v>55.0</v>
      </c>
      <c r="I67" s="116">
        <v>0.013340648779700648</v>
      </c>
      <c r="J67" s="40">
        <v>0.49982915942260175</v>
      </c>
      <c r="K67" s="41">
        <v>0.1440601078158471</v>
      </c>
      <c r="L67" s="42">
        <f t="shared" si="25"/>
        <v>30000</v>
      </c>
      <c r="M67" s="43">
        <f t="shared" si="26"/>
        <v>0</v>
      </c>
      <c r="N67" s="43">
        <f t="shared" si="27"/>
        <v>0</v>
      </c>
      <c r="O67" s="44">
        <f t="shared" si="5"/>
        <v>30000</v>
      </c>
      <c r="P67" s="42">
        <f t="shared" si="6"/>
        <v>2591</v>
      </c>
      <c r="Q67" s="43">
        <f t="shared" si="7"/>
        <v>0</v>
      </c>
      <c r="R67" s="43">
        <f t="shared" si="8"/>
        <v>0</v>
      </c>
      <c r="S67" s="44">
        <f t="shared" si="9"/>
        <v>2591</v>
      </c>
      <c r="T67" s="45">
        <f t="shared" ref="T67:V67" si="236">IF(L67=0,"",P67/L67)</f>
        <v>0.08636666667</v>
      </c>
      <c r="U67" s="46" t="str">
        <f t="shared" si="236"/>
        <v/>
      </c>
      <c r="V67" s="46" t="str">
        <f t="shared" si="236"/>
        <v/>
      </c>
      <c r="W67" s="47">
        <f t="shared" si="11"/>
        <v>0.08636666667</v>
      </c>
      <c r="X67" s="42">
        <f t="shared" ref="X67:Z67" si="237">SUM(L$13:L67)</f>
        <v>490000</v>
      </c>
      <c r="Y67" s="43">
        <f t="shared" si="237"/>
        <v>550000</v>
      </c>
      <c r="Z67" s="43">
        <f t="shared" si="237"/>
        <v>610000</v>
      </c>
      <c r="AA67" s="44">
        <f t="shared" si="13"/>
        <v>1650000</v>
      </c>
      <c r="AB67" s="42">
        <f t="shared" ref="AB67:AD67" si="238">SUM(P$13:P67)</f>
        <v>43177</v>
      </c>
      <c r="AC67" s="43">
        <f t="shared" si="238"/>
        <v>82725</v>
      </c>
      <c r="AD67" s="43">
        <f t="shared" si="238"/>
        <v>61273</v>
      </c>
      <c r="AE67" s="44">
        <f t="shared" si="15"/>
        <v>187175</v>
      </c>
      <c r="AF67" s="46">
        <f t="shared" ref="AF67:AH67" si="239">IF(X67=0,"",AB67/X67)</f>
        <v>0.08811632653</v>
      </c>
      <c r="AG67" s="46">
        <f t="shared" si="239"/>
        <v>0.1504090909</v>
      </c>
      <c r="AH67" s="46">
        <f t="shared" si="239"/>
        <v>0.100447541</v>
      </c>
      <c r="AI67" s="47">
        <f t="shared" si="17"/>
        <v>0.1134393939</v>
      </c>
    </row>
    <row r="68" ht="14.25" customHeight="1">
      <c r="A68" s="38">
        <f t="shared" si="18"/>
        <v>0.2999829262</v>
      </c>
      <c r="B68" s="9">
        <f t="shared" si="19"/>
        <v>0.3848665373</v>
      </c>
      <c r="C68" s="102">
        <f t="shared" si="20"/>
        <v>0.3151505365</v>
      </c>
      <c r="D68" s="9">
        <f t="shared" si="21"/>
        <v>0.2999829262</v>
      </c>
      <c r="E68" s="9">
        <f t="shared" si="22"/>
        <v>0.6848494635</v>
      </c>
      <c r="F68" s="102">
        <f t="shared" si="23"/>
        <v>1</v>
      </c>
      <c r="G68" s="9" t="str">
        <f t="shared" si="24"/>
        <v>A</v>
      </c>
      <c r="H68" s="38">
        <v>56.0</v>
      </c>
      <c r="I68" s="116">
        <v>0.1236542602056504</v>
      </c>
      <c r="J68" s="40">
        <v>0.4914285913961153</v>
      </c>
      <c r="K68" s="41">
        <v>0.11963361925312777</v>
      </c>
      <c r="L68" s="42">
        <f t="shared" si="25"/>
        <v>30000</v>
      </c>
      <c r="M68" s="43">
        <f t="shared" si="26"/>
        <v>0</v>
      </c>
      <c r="N68" s="43">
        <f t="shared" si="27"/>
        <v>0</v>
      </c>
      <c r="O68" s="44">
        <f t="shared" si="5"/>
        <v>30000</v>
      </c>
      <c r="P68" s="42">
        <f t="shared" si="6"/>
        <v>2643</v>
      </c>
      <c r="Q68" s="43">
        <f t="shared" si="7"/>
        <v>0</v>
      </c>
      <c r="R68" s="43">
        <f t="shared" si="8"/>
        <v>0</v>
      </c>
      <c r="S68" s="44">
        <f t="shared" si="9"/>
        <v>2643</v>
      </c>
      <c r="T68" s="45">
        <f t="shared" ref="T68:V68" si="240">IF(L68=0,"",P68/L68)</f>
        <v>0.0881</v>
      </c>
      <c r="U68" s="46" t="str">
        <f t="shared" si="240"/>
        <v/>
      </c>
      <c r="V68" s="46" t="str">
        <f t="shared" si="240"/>
        <v/>
      </c>
      <c r="W68" s="47">
        <f t="shared" si="11"/>
        <v>0.0881</v>
      </c>
      <c r="X68" s="42">
        <f t="shared" ref="X68:Z68" si="241">SUM(L$13:L68)</f>
        <v>520000</v>
      </c>
      <c r="Y68" s="43">
        <f t="shared" si="241"/>
        <v>550000</v>
      </c>
      <c r="Z68" s="43">
        <f t="shared" si="241"/>
        <v>610000</v>
      </c>
      <c r="AA68" s="44">
        <f t="shared" si="13"/>
        <v>1680000</v>
      </c>
      <c r="AB68" s="42">
        <f t="shared" ref="AB68:AD68" si="242">SUM(P$13:P68)</f>
        <v>45820</v>
      </c>
      <c r="AC68" s="43">
        <f t="shared" si="242"/>
        <v>82725</v>
      </c>
      <c r="AD68" s="43">
        <f t="shared" si="242"/>
        <v>61273</v>
      </c>
      <c r="AE68" s="44">
        <f t="shared" si="15"/>
        <v>189818</v>
      </c>
      <c r="AF68" s="46">
        <f t="shared" ref="AF68:AH68" si="243">IF(X68=0,"",AB68/X68)</f>
        <v>0.08811538462</v>
      </c>
      <c r="AG68" s="46">
        <f t="shared" si="243"/>
        <v>0.1504090909</v>
      </c>
      <c r="AH68" s="46">
        <f t="shared" si="243"/>
        <v>0.100447541</v>
      </c>
      <c r="AI68" s="47">
        <f t="shared" si="17"/>
        <v>0.1129869048</v>
      </c>
    </row>
    <row r="69" ht="14.25" customHeight="1">
      <c r="A69" s="38">
        <f t="shared" si="18"/>
        <v>0.299982135</v>
      </c>
      <c r="B69" s="9">
        <f t="shared" si="19"/>
        <v>0.3848669723</v>
      </c>
      <c r="C69" s="102">
        <f t="shared" si="20"/>
        <v>0.3151508927</v>
      </c>
      <c r="D69" s="9">
        <f t="shared" si="21"/>
        <v>0.299982135</v>
      </c>
      <c r="E69" s="9">
        <f t="shared" si="22"/>
        <v>0.6848491073</v>
      </c>
      <c r="F69" s="102">
        <f t="shared" si="23"/>
        <v>1</v>
      </c>
      <c r="G69" s="9" t="str">
        <f t="shared" si="24"/>
        <v>A</v>
      </c>
      <c r="H69" s="38">
        <v>57.0</v>
      </c>
      <c r="I69" s="116">
        <v>0.1068913172375765</v>
      </c>
      <c r="J69" s="40">
        <v>0.7502011571520147</v>
      </c>
      <c r="K69" s="41">
        <v>0.333982227482281</v>
      </c>
      <c r="L69" s="42">
        <f t="shared" si="25"/>
        <v>30000</v>
      </c>
      <c r="M69" s="43">
        <f t="shared" si="26"/>
        <v>0</v>
      </c>
      <c r="N69" s="43">
        <f t="shared" si="27"/>
        <v>0</v>
      </c>
      <c r="O69" s="44">
        <f t="shared" si="5"/>
        <v>30000</v>
      </c>
      <c r="P69" s="42">
        <f t="shared" si="6"/>
        <v>2638</v>
      </c>
      <c r="Q69" s="43">
        <f t="shared" si="7"/>
        <v>0</v>
      </c>
      <c r="R69" s="43">
        <f t="shared" si="8"/>
        <v>0</v>
      </c>
      <c r="S69" s="44">
        <f t="shared" si="9"/>
        <v>2638</v>
      </c>
      <c r="T69" s="45">
        <f t="shared" ref="T69:V69" si="244">IF(L69=0,"",P69/L69)</f>
        <v>0.08793333333</v>
      </c>
      <c r="U69" s="46" t="str">
        <f t="shared" si="244"/>
        <v/>
      </c>
      <c r="V69" s="46" t="str">
        <f t="shared" si="244"/>
        <v/>
      </c>
      <c r="W69" s="47">
        <f t="shared" si="11"/>
        <v>0.08793333333</v>
      </c>
      <c r="X69" s="42">
        <f t="shared" ref="X69:Z69" si="245">SUM(L$13:L69)</f>
        <v>550000</v>
      </c>
      <c r="Y69" s="43">
        <f t="shared" si="245"/>
        <v>550000</v>
      </c>
      <c r="Z69" s="43">
        <f t="shared" si="245"/>
        <v>610000</v>
      </c>
      <c r="AA69" s="44">
        <f t="shared" si="13"/>
        <v>1710000</v>
      </c>
      <c r="AB69" s="42">
        <f t="shared" ref="AB69:AD69" si="246">SUM(P$13:P69)</f>
        <v>48458</v>
      </c>
      <c r="AC69" s="43">
        <f t="shared" si="246"/>
        <v>82725</v>
      </c>
      <c r="AD69" s="43">
        <f t="shared" si="246"/>
        <v>61273</v>
      </c>
      <c r="AE69" s="44">
        <f t="shared" si="15"/>
        <v>192456</v>
      </c>
      <c r="AF69" s="46">
        <f t="shared" ref="AF69:AH69" si="247">IF(X69=0,"",AB69/X69)</f>
        <v>0.08810545455</v>
      </c>
      <c r="AG69" s="46">
        <f t="shared" si="247"/>
        <v>0.1504090909</v>
      </c>
      <c r="AH69" s="46">
        <f t="shared" si="247"/>
        <v>0.100447541</v>
      </c>
      <c r="AI69" s="47">
        <f t="shared" si="17"/>
        <v>0.1125473684</v>
      </c>
    </row>
    <row r="70" ht="14.25" customHeight="1">
      <c r="A70" s="38">
        <f t="shared" si="18"/>
        <v>0.2999737941</v>
      </c>
      <c r="B70" s="9">
        <f t="shared" si="19"/>
        <v>0.3848715581</v>
      </c>
      <c r="C70" s="102">
        <f t="shared" si="20"/>
        <v>0.3151546478</v>
      </c>
      <c r="D70" s="9">
        <f t="shared" si="21"/>
        <v>0.2999737941</v>
      </c>
      <c r="E70" s="9">
        <f t="shared" si="22"/>
        <v>0.6848453522</v>
      </c>
      <c r="F70" s="102">
        <f t="shared" si="23"/>
        <v>1</v>
      </c>
      <c r="G70" s="9" t="str">
        <f t="shared" si="24"/>
        <v>A</v>
      </c>
      <c r="H70" s="38">
        <v>58.0</v>
      </c>
      <c r="I70" s="116">
        <v>0.1035172787283326</v>
      </c>
      <c r="J70" s="40">
        <v>0.23134266036686824</v>
      </c>
      <c r="K70" s="41">
        <v>0.9569557807963893</v>
      </c>
      <c r="L70" s="42">
        <f t="shared" si="25"/>
        <v>30000</v>
      </c>
      <c r="M70" s="43">
        <f t="shared" si="26"/>
        <v>0</v>
      </c>
      <c r="N70" s="43">
        <f t="shared" si="27"/>
        <v>0</v>
      </c>
      <c r="O70" s="44">
        <f t="shared" si="5"/>
        <v>30000</v>
      </c>
      <c r="P70" s="42">
        <f t="shared" si="6"/>
        <v>2638</v>
      </c>
      <c r="Q70" s="43">
        <f t="shared" si="7"/>
        <v>0</v>
      </c>
      <c r="R70" s="43">
        <f t="shared" si="8"/>
        <v>0</v>
      </c>
      <c r="S70" s="44">
        <f t="shared" si="9"/>
        <v>2638</v>
      </c>
      <c r="T70" s="45">
        <f t="shared" ref="T70:V70" si="248">IF(L70=0,"",P70/L70)</f>
        <v>0.08793333333</v>
      </c>
      <c r="U70" s="46" t="str">
        <f t="shared" si="248"/>
        <v/>
      </c>
      <c r="V70" s="46" t="str">
        <f t="shared" si="248"/>
        <v/>
      </c>
      <c r="W70" s="47">
        <f t="shared" si="11"/>
        <v>0.08793333333</v>
      </c>
      <c r="X70" s="42">
        <f t="shared" ref="X70:Z70" si="249">SUM(L$13:L70)</f>
        <v>580000</v>
      </c>
      <c r="Y70" s="43">
        <f t="shared" si="249"/>
        <v>550000</v>
      </c>
      <c r="Z70" s="43">
        <f t="shared" si="249"/>
        <v>610000</v>
      </c>
      <c r="AA70" s="44">
        <f t="shared" si="13"/>
        <v>1740000</v>
      </c>
      <c r="AB70" s="42">
        <f t="shared" ref="AB70:AD70" si="250">SUM(P$13:P70)</f>
        <v>51096</v>
      </c>
      <c r="AC70" s="43">
        <f t="shared" si="250"/>
        <v>82725</v>
      </c>
      <c r="AD70" s="43">
        <f t="shared" si="250"/>
        <v>61273</v>
      </c>
      <c r="AE70" s="44">
        <f t="shared" si="15"/>
        <v>195094</v>
      </c>
      <c r="AF70" s="46">
        <f t="shared" ref="AF70:AH70" si="251">IF(X70=0,"",AB70/X70)</f>
        <v>0.08809655172</v>
      </c>
      <c r="AG70" s="46">
        <f t="shared" si="251"/>
        <v>0.1504090909</v>
      </c>
      <c r="AH70" s="46">
        <f t="shared" si="251"/>
        <v>0.100447541</v>
      </c>
      <c r="AI70" s="47">
        <f t="shared" si="17"/>
        <v>0.1121229885</v>
      </c>
    </row>
    <row r="71" ht="14.25" customHeight="1">
      <c r="A71" s="38">
        <f t="shared" si="18"/>
        <v>0.2999663162</v>
      </c>
      <c r="B71" s="9">
        <f t="shared" si="19"/>
        <v>0.3848756695</v>
      </c>
      <c r="C71" s="102">
        <f t="shared" si="20"/>
        <v>0.3151580144</v>
      </c>
      <c r="D71" s="9">
        <f t="shared" si="21"/>
        <v>0.2999663162</v>
      </c>
      <c r="E71" s="9">
        <f t="shared" si="22"/>
        <v>0.6848419856</v>
      </c>
      <c r="F71" s="102">
        <f t="shared" si="23"/>
        <v>1</v>
      </c>
      <c r="G71" s="9" t="str">
        <f t="shared" si="24"/>
        <v>B</v>
      </c>
      <c r="H71" s="38">
        <v>59.0</v>
      </c>
      <c r="I71" s="116">
        <v>0.4804902732606352</v>
      </c>
      <c r="J71" s="40">
        <v>0.5137663061763984</v>
      </c>
      <c r="K71" s="41">
        <v>0.4530556501391858</v>
      </c>
      <c r="L71" s="42">
        <f t="shared" si="25"/>
        <v>0</v>
      </c>
      <c r="M71" s="43">
        <f t="shared" si="26"/>
        <v>30000</v>
      </c>
      <c r="N71" s="43">
        <f t="shared" si="27"/>
        <v>0</v>
      </c>
      <c r="O71" s="44">
        <f t="shared" si="5"/>
        <v>30000</v>
      </c>
      <c r="P71" s="42">
        <f t="shared" si="6"/>
        <v>0</v>
      </c>
      <c r="Q71" s="43">
        <f t="shared" si="7"/>
        <v>4502</v>
      </c>
      <c r="R71" s="43">
        <f t="shared" si="8"/>
        <v>0</v>
      </c>
      <c r="S71" s="44">
        <f t="shared" si="9"/>
        <v>4502</v>
      </c>
      <c r="T71" s="45" t="str">
        <f t="shared" ref="T71:V71" si="252">IF(L71=0,"",P71/L71)</f>
        <v/>
      </c>
      <c r="U71" s="46">
        <f t="shared" si="252"/>
        <v>0.1500666667</v>
      </c>
      <c r="V71" s="46" t="str">
        <f t="shared" si="252"/>
        <v/>
      </c>
      <c r="W71" s="47">
        <f t="shared" si="11"/>
        <v>0.1500666667</v>
      </c>
      <c r="X71" s="42">
        <f t="shared" ref="X71:Z71" si="253">SUM(L$13:L71)</f>
        <v>580000</v>
      </c>
      <c r="Y71" s="43">
        <f t="shared" si="253"/>
        <v>580000</v>
      </c>
      <c r="Z71" s="43">
        <f t="shared" si="253"/>
        <v>610000</v>
      </c>
      <c r="AA71" s="44">
        <f t="shared" si="13"/>
        <v>1770000</v>
      </c>
      <c r="AB71" s="42">
        <f t="shared" ref="AB71:AD71" si="254">SUM(P$13:P71)</f>
        <v>51096</v>
      </c>
      <c r="AC71" s="43">
        <f t="shared" si="254"/>
        <v>87227</v>
      </c>
      <c r="AD71" s="43">
        <f t="shared" si="254"/>
        <v>61273</v>
      </c>
      <c r="AE71" s="44">
        <f t="shared" si="15"/>
        <v>199596</v>
      </c>
      <c r="AF71" s="46">
        <f t="shared" ref="AF71:AH71" si="255">IF(X71=0,"",AB71/X71)</f>
        <v>0.08809655172</v>
      </c>
      <c r="AG71" s="46">
        <f t="shared" si="255"/>
        <v>0.1503913793</v>
      </c>
      <c r="AH71" s="46">
        <f t="shared" si="255"/>
        <v>0.100447541</v>
      </c>
      <c r="AI71" s="47">
        <f t="shared" si="17"/>
        <v>0.1127661017</v>
      </c>
    </row>
    <row r="72" ht="14.25" customHeight="1">
      <c r="A72" s="38">
        <f t="shared" si="18"/>
        <v>0.2999744953</v>
      </c>
      <c r="B72" s="9">
        <f t="shared" si="19"/>
        <v>0.384858897</v>
      </c>
      <c r="C72" s="102">
        <f t="shared" si="20"/>
        <v>0.3151666077</v>
      </c>
      <c r="D72" s="9">
        <f t="shared" si="21"/>
        <v>0.2999744953</v>
      </c>
      <c r="E72" s="9">
        <f t="shared" si="22"/>
        <v>0.6848333923</v>
      </c>
      <c r="F72" s="102">
        <f t="shared" si="23"/>
        <v>1</v>
      </c>
      <c r="G72" s="9" t="str">
        <f t="shared" si="24"/>
        <v>A</v>
      </c>
      <c r="H72" s="38">
        <v>60.0</v>
      </c>
      <c r="I72" s="116">
        <v>0.06231772853416995</v>
      </c>
      <c r="J72" s="40">
        <v>0.6010548777536038</v>
      </c>
      <c r="K72" s="41">
        <v>0.3315854579555686</v>
      </c>
      <c r="L72" s="42">
        <f t="shared" si="25"/>
        <v>30000</v>
      </c>
      <c r="M72" s="43">
        <f t="shared" si="26"/>
        <v>0</v>
      </c>
      <c r="N72" s="43">
        <f t="shared" si="27"/>
        <v>0</v>
      </c>
      <c r="O72" s="44">
        <f t="shared" si="5"/>
        <v>30000</v>
      </c>
      <c r="P72" s="42">
        <f t="shared" si="6"/>
        <v>2624</v>
      </c>
      <c r="Q72" s="43">
        <f t="shared" si="7"/>
        <v>0</v>
      </c>
      <c r="R72" s="43">
        <f t="shared" si="8"/>
        <v>0</v>
      </c>
      <c r="S72" s="44">
        <f t="shared" si="9"/>
        <v>2624</v>
      </c>
      <c r="T72" s="45">
        <f t="shared" ref="T72:V72" si="256">IF(L72=0,"",P72/L72)</f>
        <v>0.08746666667</v>
      </c>
      <c r="U72" s="46" t="str">
        <f t="shared" si="256"/>
        <v/>
      </c>
      <c r="V72" s="46" t="str">
        <f t="shared" si="256"/>
        <v/>
      </c>
      <c r="W72" s="47">
        <f t="shared" si="11"/>
        <v>0.08746666667</v>
      </c>
      <c r="X72" s="42">
        <f t="shared" ref="X72:Z72" si="257">SUM(L$13:L72)</f>
        <v>610000</v>
      </c>
      <c r="Y72" s="43">
        <f t="shared" si="257"/>
        <v>580000</v>
      </c>
      <c r="Z72" s="43">
        <f t="shared" si="257"/>
        <v>610000</v>
      </c>
      <c r="AA72" s="44">
        <f t="shared" si="13"/>
        <v>1800000</v>
      </c>
      <c r="AB72" s="42">
        <f t="shared" ref="AB72:AD72" si="258">SUM(P$13:P72)</f>
        <v>53720</v>
      </c>
      <c r="AC72" s="43">
        <f t="shared" si="258"/>
        <v>87227</v>
      </c>
      <c r="AD72" s="43">
        <f t="shared" si="258"/>
        <v>61273</v>
      </c>
      <c r="AE72" s="44">
        <f t="shared" si="15"/>
        <v>202220</v>
      </c>
      <c r="AF72" s="46">
        <f t="shared" ref="AF72:AH72" si="259">IF(X72=0,"",AB72/X72)</f>
        <v>0.08806557377</v>
      </c>
      <c r="AG72" s="46">
        <f t="shared" si="259"/>
        <v>0.1503913793</v>
      </c>
      <c r="AH72" s="46">
        <f t="shared" si="259"/>
        <v>0.100447541</v>
      </c>
      <c r="AI72" s="47">
        <f t="shared" si="17"/>
        <v>0.1123444444</v>
      </c>
    </row>
    <row r="73" ht="14.25" customHeight="1">
      <c r="A73" s="38">
        <f t="shared" si="18"/>
        <v>0.2999484757</v>
      </c>
      <c r="B73" s="9">
        <f t="shared" si="19"/>
        <v>0.384873202</v>
      </c>
      <c r="C73" s="102">
        <f t="shared" si="20"/>
        <v>0.3151783223</v>
      </c>
      <c r="D73" s="9">
        <f t="shared" si="21"/>
        <v>0.2999484757</v>
      </c>
      <c r="E73" s="9">
        <f t="shared" si="22"/>
        <v>0.6848216777</v>
      </c>
      <c r="F73" s="102">
        <f t="shared" si="23"/>
        <v>1</v>
      </c>
      <c r="G73" s="9" t="str">
        <f t="shared" si="24"/>
        <v>B</v>
      </c>
      <c r="H73" s="38">
        <v>61.0</v>
      </c>
      <c r="I73" s="116">
        <v>0.30040763454036046</v>
      </c>
      <c r="J73" s="40">
        <v>0.7822150592476252</v>
      </c>
      <c r="K73" s="41">
        <v>0.0248736075771403</v>
      </c>
      <c r="L73" s="42">
        <f t="shared" si="25"/>
        <v>0</v>
      </c>
      <c r="M73" s="43">
        <f t="shared" si="26"/>
        <v>30000</v>
      </c>
      <c r="N73" s="43">
        <f t="shared" si="27"/>
        <v>0</v>
      </c>
      <c r="O73" s="44">
        <f t="shared" si="5"/>
        <v>30000</v>
      </c>
      <c r="P73" s="42">
        <f t="shared" si="6"/>
        <v>0</v>
      </c>
      <c r="Q73" s="43">
        <f t="shared" si="7"/>
        <v>4548</v>
      </c>
      <c r="R73" s="43">
        <f t="shared" si="8"/>
        <v>0</v>
      </c>
      <c r="S73" s="44">
        <f t="shared" si="9"/>
        <v>4548</v>
      </c>
      <c r="T73" s="45" t="str">
        <f t="shared" ref="T73:V73" si="260">IF(L73=0,"",P73/L73)</f>
        <v/>
      </c>
      <c r="U73" s="46">
        <f t="shared" si="260"/>
        <v>0.1516</v>
      </c>
      <c r="V73" s="46" t="str">
        <f t="shared" si="260"/>
        <v/>
      </c>
      <c r="W73" s="47">
        <f t="shared" si="11"/>
        <v>0.1516</v>
      </c>
      <c r="X73" s="42">
        <f t="shared" ref="X73:Z73" si="261">SUM(L$13:L73)</f>
        <v>610000</v>
      </c>
      <c r="Y73" s="43">
        <f t="shared" si="261"/>
        <v>610000</v>
      </c>
      <c r="Z73" s="43">
        <f t="shared" si="261"/>
        <v>610000</v>
      </c>
      <c r="AA73" s="44">
        <f t="shared" si="13"/>
        <v>1830000</v>
      </c>
      <c r="AB73" s="42">
        <f t="shared" ref="AB73:AD73" si="262">SUM(P$13:P73)</f>
        <v>53720</v>
      </c>
      <c r="AC73" s="43">
        <f t="shared" si="262"/>
        <v>91775</v>
      </c>
      <c r="AD73" s="43">
        <f t="shared" si="262"/>
        <v>61273</v>
      </c>
      <c r="AE73" s="44">
        <f t="shared" si="15"/>
        <v>206768</v>
      </c>
      <c r="AF73" s="46">
        <f t="shared" ref="AF73:AH73" si="263">IF(X73=0,"",AB73/X73)</f>
        <v>0.08806557377</v>
      </c>
      <c r="AG73" s="46">
        <f t="shared" si="263"/>
        <v>0.1504508197</v>
      </c>
      <c r="AH73" s="46">
        <f t="shared" si="263"/>
        <v>0.100447541</v>
      </c>
      <c r="AI73" s="47">
        <f t="shared" si="17"/>
        <v>0.1129879781</v>
      </c>
    </row>
    <row r="74" ht="14.25" customHeight="1">
      <c r="A74" s="38">
        <f t="shared" si="18"/>
        <v>0.2999210273</v>
      </c>
      <c r="B74" s="9">
        <f t="shared" si="19"/>
        <v>0.3849294925</v>
      </c>
      <c r="C74" s="102">
        <f t="shared" si="20"/>
        <v>0.3151494802</v>
      </c>
      <c r="D74" s="9">
        <f t="shared" si="21"/>
        <v>0.2999210273</v>
      </c>
      <c r="E74" s="9">
        <f t="shared" si="22"/>
        <v>0.6848505198</v>
      </c>
      <c r="F74" s="102">
        <f t="shared" si="23"/>
        <v>1</v>
      </c>
      <c r="G74" s="9" t="str">
        <f t="shared" si="24"/>
        <v>C</v>
      </c>
      <c r="H74" s="38">
        <v>62.0</v>
      </c>
      <c r="I74" s="116">
        <v>0.9835777043705373</v>
      </c>
      <c r="J74" s="40">
        <v>0.8760488939401204</v>
      </c>
      <c r="K74" s="41">
        <v>0.6798892823793622</v>
      </c>
      <c r="L74" s="42">
        <f t="shared" si="25"/>
        <v>0</v>
      </c>
      <c r="M74" s="43">
        <f t="shared" si="26"/>
        <v>0</v>
      </c>
      <c r="N74" s="43">
        <f t="shared" si="27"/>
        <v>30000</v>
      </c>
      <c r="O74" s="44">
        <f t="shared" si="5"/>
        <v>30000</v>
      </c>
      <c r="P74" s="42">
        <f t="shared" si="6"/>
        <v>0</v>
      </c>
      <c r="Q74" s="43">
        <f t="shared" si="7"/>
        <v>0</v>
      </c>
      <c r="R74" s="43">
        <f t="shared" si="8"/>
        <v>3024</v>
      </c>
      <c r="S74" s="44">
        <f t="shared" si="9"/>
        <v>3024</v>
      </c>
      <c r="T74" s="45" t="str">
        <f t="shared" ref="T74:V74" si="264">IF(L74=0,"",P74/L74)</f>
        <v/>
      </c>
      <c r="U74" s="46" t="str">
        <f t="shared" si="264"/>
        <v/>
      </c>
      <c r="V74" s="46">
        <f t="shared" si="264"/>
        <v>0.1008</v>
      </c>
      <c r="W74" s="47">
        <f t="shared" si="11"/>
        <v>0.1008</v>
      </c>
      <c r="X74" s="42">
        <f t="shared" ref="X74:Z74" si="265">SUM(L$13:L74)</f>
        <v>610000</v>
      </c>
      <c r="Y74" s="43">
        <f t="shared" si="265"/>
        <v>610000</v>
      </c>
      <c r="Z74" s="43">
        <f t="shared" si="265"/>
        <v>640000</v>
      </c>
      <c r="AA74" s="44">
        <f t="shared" si="13"/>
        <v>1860000</v>
      </c>
      <c r="AB74" s="42">
        <f t="shared" ref="AB74:AD74" si="266">SUM(P$13:P74)</f>
        <v>53720</v>
      </c>
      <c r="AC74" s="43">
        <f t="shared" si="266"/>
        <v>91775</v>
      </c>
      <c r="AD74" s="43">
        <f t="shared" si="266"/>
        <v>64297</v>
      </c>
      <c r="AE74" s="44">
        <f t="shared" si="15"/>
        <v>209792</v>
      </c>
      <c r="AF74" s="46">
        <f t="shared" ref="AF74:AH74" si="267">IF(X74=0,"",AB74/X74)</f>
        <v>0.08806557377</v>
      </c>
      <c r="AG74" s="46">
        <f t="shared" si="267"/>
        <v>0.1504508197</v>
      </c>
      <c r="AH74" s="46">
        <f t="shared" si="267"/>
        <v>0.1004640625</v>
      </c>
      <c r="AI74" s="47">
        <f t="shared" si="17"/>
        <v>0.1127913978</v>
      </c>
    </row>
    <row r="75" ht="14.25" customHeight="1">
      <c r="A75" s="38">
        <f t="shared" si="18"/>
        <v>0.2999147808</v>
      </c>
      <c r="B75" s="9">
        <f t="shared" si="19"/>
        <v>0.3849214755</v>
      </c>
      <c r="C75" s="102">
        <f t="shared" si="20"/>
        <v>0.3151637437</v>
      </c>
      <c r="D75" s="9">
        <f t="shared" si="21"/>
        <v>0.2999147808</v>
      </c>
      <c r="E75" s="9">
        <f t="shared" si="22"/>
        <v>0.6848362563</v>
      </c>
      <c r="F75" s="102">
        <f t="shared" si="23"/>
        <v>1</v>
      </c>
      <c r="G75" s="9" t="str">
        <f t="shared" si="24"/>
        <v>C</v>
      </c>
      <c r="H75" s="38">
        <v>63.0</v>
      </c>
      <c r="I75" s="116">
        <v>0.831594799744468</v>
      </c>
      <c r="J75" s="40">
        <v>0.27598501331487124</v>
      </c>
      <c r="K75" s="41">
        <v>0.13111658002056636</v>
      </c>
      <c r="L75" s="42">
        <f t="shared" si="25"/>
        <v>0</v>
      </c>
      <c r="M75" s="43">
        <f t="shared" si="26"/>
        <v>0</v>
      </c>
      <c r="N75" s="43">
        <f t="shared" si="27"/>
        <v>30000</v>
      </c>
      <c r="O75" s="44">
        <f t="shared" si="5"/>
        <v>30000</v>
      </c>
      <c r="P75" s="42">
        <f t="shared" si="6"/>
        <v>0</v>
      </c>
      <c r="Q75" s="43">
        <f t="shared" si="7"/>
        <v>0</v>
      </c>
      <c r="R75" s="43">
        <f t="shared" si="8"/>
        <v>2942</v>
      </c>
      <c r="S75" s="44">
        <f t="shared" si="9"/>
        <v>2942</v>
      </c>
      <c r="T75" s="45" t="str">
        <f t="shared" ref="T75:V75" si="268">IF(L75=0,"",P75/L75)</f>
        <v/>
      </c>
      <c r="U75" s="46" t="str">
        <f t="shared" si="268"/>
        <v/>
      </c>
      <c r="V75" s="46">
        <f t="shared" si="268"/>
        <v>0.09806666667</v>
      </c>
      <c r="W75" s="47">
        <f t="shared" si="11"/>
        <v>0.09806666667</v>
      </c>
      <c r="X75" s="42">
        <f t="shared" ref="X75:Z75" si="269">SUM(L$13:L75)</f>
        <v>610000</v>
      </c>
      <c r="Y75" s="43">
        <f t="shared" si="269"/>
        <v>610000</v>
      </c>
      <c r="Z75" s="43">
        <f t="shared" si="269"/>
        <v>670000</v>
      </c>
      <c r="AA75" s="44">
        <f t="shared" si="13"/>
        <v>1890000</v>
      </c>
      <c r="AB75" s="42">
        <f t="shared" ref="AB75:AD75" si="270">SUM(P$13:P75)</f>
        <v>53720</v>
      </c>
      <c r="AC75" s="43">
        <f t="shared" si="270"/>
        <v>91775</v>
      </c>
      <c r="AD75" s="43">
        <f t="shared" si="270"/>
        <v>67239</v>
      </c>
      <c r="AE75" s="44">
        <f t="shared" si="15"/>
        <v>212734</v>
      </c>
      <c r="AF75" s="46">
        <f t="shared" ref="AF75:AH75" si="271">IF(X75=0,"",AB75/X75)</f>
        <v>0.08806557377</v>
      </c>
      <c r="AG75" s="46">
        <f t="shared" si="271"/>
        <v>0.1504508197</v>
      </c>
      <c r="AH75" s="46">
        <f t="shared" si="271"/>
        <v>0.1003567164</v>
      </c>
      <c r="AI75" s="47">
        <f t="shared" si="17"/>
        <v>0.112557672</v>
      </c>
    </row>
    <row r="76" ht="14.25" customHeight="1">
      <c r="A76" s="38">
        <f t="shared" si="18"/>
        <v>0.2999553639</v>
      </c>
      <c r="B76" s="9">
        <f t="shared" si="19"/>
        <v>0.3849735614</v>
      </c>
      <c r="C76" s="102">
        <f t="shared" si="20"/>
        <v>0.3150710747</v>
      </c>
      <c r="D76" s="9">
        <f t="shared" si="21"/>
        <v>0.2999553639</v>
      </c>
      <c r="E76" s="9">
        <f t="shared" si="22"/>
        <v>0.6849289253</v>
      </c>
      <c r="F76" s="102">
        <f t="shared" si="23"/>
        <v>1</v>
      </c>
      <c r="G76" s="9" t="str">
        <f t="shared" si="24"/>
        <v>B</v>
      </c>
      <c r="H76" s="38">
        <v>64.0</v>
      </c>
      <c r="I76" s="116">
        <v>0.3215603864423917</v>
      </c>
      <c r="J76" s="40">
        <v>0.4021655331796714</v>
      </c>
      <c r="K76" s="41">
        <v>0.3889124103330005</v>
      </c>
      <c r="L76" s="42">
        <f t="shared" si="25"/>
        <v>0</v>
      </c>
      <c r="M76" s="43">
        <f t="shared" si="26"/>
        <v>30000</v>
      </c>
      <c r="N76" s="43">
        <f t="shared" si="27"/>
        <v>0</v>
      </c>
      <c r="O76" s="44">
        <f t="shared" si="5"/>
        <v>30000</v>
      </c>
      <c r="P76" s="42">
        <f t="shared" si="6"/>
        <v>0</v>
      </c>
      <c r="Q76" s="43">
        <f t="shared" si="7"/>
        <v>4485</v>
      </c>
      <c r="R76" s="43">
        <f t="shared" si="8"/>
        <v>0</v>
      </c>
      <c r="S76" s="44">
        <f t="shared" si="9"/>
        <v>4485</v>
      </c>
      <c r="T76" s="45" t="str">
        <f t="shared" ref="T76:V76" si="272">IF(L76=0,"",P76/L76)</f>
        <v/>
      </c>
      <c r="U76" s="46">
        <f t="shared" si="272"/>
        <v>0.1495</v>
      </c>
      <c r="V76" s="46" t="str">
        <f t="shared" si="272"/>
        <v/>
      </c>
      <c r="W76" s="47">
        <f t="shared" si="11"/>
        <v>0.1495</v>
      </c>
      <c r="X76" s="42">
        <f t="shared" ref="X76:Z76" si="273">SUM(L$13:L76)</f>
        <v>610000</v>
      </c>
      <c r="Y76" s="43">
        <f t="shared" si="273"/>
        <v>640000</v>
      </c>
      <c r="Z76" s="43">
        <f t="shared" si="273"/>
        <v>670000</v>
      </c>
      <c r="AA76" s="44">
        <f t="shared" si="13"/>
        <v>1920000</v>
      </c>
      <c r="AB76" s="42">
        <f t="shared" ref="AB76:AD76" si="274">SUM(P$13:P76)</f>
        <v>53720</v>
      </c>
      <c r="AC76" s="43">
        <f t="shared" si="274"/>
        <v>96260</v>
      </c>
      <c r="AD76" s="43">
        <f t="shared" si="274"/>
        <v>67239</v>
      </c>
      <c r="AE76" s="44">
        <f t="shared" si="15"/>
        <v>217219</v>
      </c>
      <c r="AF76" s="46">
        <f t="shared" ref="AF76:AH76" si="275">IF(X76=0,"",AB76/X76)</f>
        <v>0.08806557377</v>
      </c>
      <c r="AG76" s="46">
        <f t="shared" si="275"/>
        <v>0.15040625</v>
      </c>
      <c r="AH76" s="46">
        <f t="shared" si="275"/>
        <v>0.1003567164</v>
      </c>
      <c r="AI76" s="47">
        <f t="shared" si="17"/>
        <v>0.1131348958</v>
      </c>
    </row>
    <row r="77" ht="14.25" customHeight="1">
      <c r="A77" s="38">
        <f t="shared" si="18"/>
        <v>0.2999759502</v>
      </c>
      <c r="B77" s="9">
        <f t="shared" si="19"/>
        <v>0.3849313514</v>
      </c>
      <c r="C77" s="102">
        <f t="shared" si="20"/>
        <v>0.3150926984</v>
      </c>
      <c r="D77" s="9">
        <f t="shared" si="21"/>
        <v>0.2999759502</v>
      </c>
      <c r="E77" s="9">
        <f t="shared" si="22"/>
        <v>0.6849073016</v>
      </c>
      <c r="F77" s="102">
        <f t="shared" si="23"/>
        <v>1</v>
      </c>
      <c r="G77" s="9" t="str">
        <f t="shared" si="24"/>
        <v>C</v>
      </c>
      <c r="H77" s="38">
        <v>65.0</v>
      </c>
      <c r="I77" s="116">
        <v>0.7209499255529659</v>
      </c>
      <c r="J77" s="40">
        <v>0.15903684958592934</v>
      </c>
      <c r="K77" s="41">
        <v>0.14706596914284165</v>
      </c>
      <c r="L77" s="42">
        <f t="shared" si="25"/>
        <v>0</v>
      </c>
      <c r="M77" s="43">
        <f t="shared" si="26"/>
        <v>0</v>
      </c>
      <c r="N77" s="43">
        <f t="shared" si="27"/>
        <v>30000</v>
      </c>
      <c r="O77" s="44">
        <f t="shared" si="5"/>
        <v>30000</v>
      </c>
      <c r="P77" s="42">
        <f t="shared" si="6"/>
        <v>0</v>
      </c>
      <c r="Q77" s="43">
        <f t="shared" si="7"/>
        <v>0</v>
      </c>
      <c r="R77" s="43">
        <f t="shared" si="8"/>
        <v>2946</v>
      </c>
      <c r="S77" s="44">
        <f t="shared" si="9"/>
        <v>2946</v>
      </c>
      <c r="T77" s="45" t="str">
        <f t="shared" ref="T77:V77" si="276">IF(L77=0,"",P77/L77)</f>
        <v/>
      </c>
      <c r="U77" s="46" t="str">
        <f t="shared" si="276"/>
        <v/>
      </c>
      <c r="V77" s="46">
        <f t="shared" si="276"/>
        <v>0.0982</v>
      </c>
      <c r="W77" s="47">
        <f t="shared" si="11"/>
        <v>0.0982</v>
      </c>
      <c r="X77" s="42">
        <f t="shared" ref="X77:Z77" si="277">SUM(L$13:L77)</f>
        <v>610000</v>
      </c>
      <c r="Y77" s="43">
        <f t="shared" si="277"/>
        <v>640000</v>
      </c>
      <c r="Z77" s="43">
        <f t="shared" si="277"/>
        <v>700000</v>
      </c>
      <c r="AA77" s="44">
        <f t="shared" si="13"/>
        <v>1950000</v>
      </c>
      <c r="AB77" s="42">
        <f t="shared" ref="AB77:AD77" si="278">SUM(P$13:P77)</f>
        <v>53720</v>
      </c>
      <c r="AC77" s="43">
        <f t="shared" si="278"/>
        <v>96260</v>
      </c>
      <c r="AD77" s="43">
        <f t="shared" si="278"/>
        <v>70185</v>
      </c>
      <c r="AE77" s="44">
        <f t="shared" si="15"/>
        <v>220165</v>
      </c>
      <c r="AF77" s="46">
        <f t="shared" ref="AF77:AH77" si="279">IF(X77=0,"",AB77/X77)</f>
        <v>0.08806557377</v>
      </c>
      <c r="AG77" s="46">
        <f t="shared" si="279"/>
        <v>0.15040625</v>
      </c>
      <c r="AH77" s="46">
        <f t="shared" si="279"/>
        <v>0.1002642857</v>
      </c>
      <c r="AI77" s="47">
        <f t="shared" si="17"/>
        <v>0.1129051282</v>
      </c>
    </row>
    <row r="78" ht="14.25" customHeight="1">
      <c r="A78" s="38">
        <f t="shared" si="18"/>
        <v>0.3000108941</v>
      </c>
      <c r="B78" s="9">
        <f t="shared" si="19"/>
        <v>0.3849761917</v>
      </c>
      <c r="C78" s="102">
        <f t="shared" si="20"/>
        <v>0.3150129142</v>
      </c>
      <c r="D78" s="9">
        <f t="shared" si="21"/>
        <v>0.3000108941</v>
      </c>
      <c r="E78" s="9">
        <f t="shared" si="22"/>
        <v>0.6849870858</v>
      </c>
      <c r="F78" s="102">
        <f t="shared" si="23"/>
        <v>1</v>
      </c>
      <c r="G78" s="9" t="str">
        <f t="shared" si="24"/>
        <v>B</v>
      </c>
      <c r="H78" s="38">
        <v>66.0</v>
      </c>
      <c r="I78" s="116">
        <v>0.4348611950843516</v>
      </c>
      <c r="J78" s="40">
        <v>0.09238915923123958</v>
      </c>
      <c r="K78" s="41">
        <v>0.1278941396424369</v>
      </c>
      <c r="L78" s="42">
        <f t="shared" si="25"/>
        <v>0</v>
      </c>
      <c r="M78" s="43">
        <f t="shared" si="26"/>
        <v>30000</v>
      </c>
      <c r="N78" s="43">
        <f t="shared" si="27"/>
        <v>0</v>
      </c>
      <c r="O78" s="44">
        <f t="shared" si="5"/>
        <v>30000</v>
      </c>
      <c r="P78" s="42">
        <f t="shared" si="6"/>
        <v>0</v>
      </c>
      <c r="Q78" s="43">
        <f t="shared" si="7"/>
        <v>4418</v>
      </c>
      <c r="R78" s="43">
        <f t="shared" si="8"/>
        <v>0</v>
      </c>
      <c r="S78" s="44">
        <f t="shared" si="9"/>
        <v>4418</v>
      </c>
      <c r="T78" s="45" t="str">
        <f t="shared" ref="T78:V78" si="280">IF(L78=0,"",P78/L78)</f>
        <v/>
      </c>
      <c r="U78" s="46">
        <f t="shared" si="280"/>
        <v>0.1472666667</v>
      </c>
      <c r="V78" s="46" t="str">
        <f t="shared" si="280"/>
        <v/>
      </c>
      <c r="W78" s="47">
        <f t="shared" si="11"/>
        <v>0.1472666667</v>
      </c>
      <c r="X78" s="42">
        <f t="shared" ref="X78:Z78" si="281">SUM(L$13:L78)</f>
        <v>610000</v>
      </c>
      <c r="Y78" s="43">
        <f t="shared" si="281"/>
        <v>670000</v>
      </c>
      <c r="Z78" s="43">
        <f t="shared" si="281"/>
        <v>700000</v>
      </c>
      <c r="AA78" s="44">
        <f t="shared" si="13"/>
        <v>1980000</v>
      </c>
      <c r="AB78" s="42">
        <f t="shared" ref="AB78:AD78" si="282">SUM(P$13:P78)</f>
        <v>53720</v>
      </c>
      <c r="AC78" s="43">
        <f t="shared" si="282"/>
        <v>100678</v>
      </c>
      <c r="AD78" s="43">
        <f t="shared" si="282"/>
        <v>70185</v>
      </c>
      <c r="AE78" s="44">
        <f t="shared" si="15"/>
        <v>224583</v>
      </c>
      <c r="AF78" s="46">
        <f t="shared" ref="AF78:AH78" si="283">IF(X78=0,"",AB78/X78)</f>
        <v>0.08806557377</v>
      </c>
      <c r="AG78" s="46">
        <f t="shared" si="283"/>
        <v>0.1502656716</v>
      </c>
      <c r="AH78" s="46">
        <f t="shared" si="283"/>
        <v>0.1002642857</v>
      </c>
      <c r="AI78" s="47">
        <f t="shared" si="17"/>
        <v>0.1134257576</v>
      </c>
    </row>
    <row r="79" ht="14.25" customHeight="1">
      <c r="A79" s="38">
        <f t="shared" si="18"/>
        <v>0.3000758354</v>
      </c>
      <c r="B79" s="9">
        <f t="shared" si="19"/>
        <v>0.3848430616</v>
      </c>
      <c r="C79" s="102">
        <f t="shared" si="20"/>
        <v>0.3150811029</v>
      </c>
      <c r="D79" s="9">
        <f t="shared" si="21"/>
        <v>0.3000758354</v>
      </c>
      <c r="E79" s="9">
        <f t="shared" si="22"/>
        <v>0.6849188971</v>
      </c>
      <c r="F79" s="102">
        <f t="shared" si="23"/>
        <v>1</v>
      </c>
      <c r="G79" s="9" t="str">
        <f t="shared" si="24"/>
        <v>C</v>
      </c>
      <c r="H79" s="38">
        <v>67.0</v>
      </c>
      <c r="I79" s="116">
        <v>0.7625941793183313</v>
      </c>
      <c r="J79" s="40">
        <v>0.5442003564761905</v>
      </c>
      <c r="K79" s="41">
        <v>0.8038646462077546</v>
      </c>
      <c r="L79" s="42">
        <f t="shared" si="25"/>
        <v>0</v>
      </c>
      <c r="M79" s="43">
        <f t="shared" si="26"/>
        <v>0</v>
      </c>
      <c r="N79" s="43">
        <f t="shared" si="27"/>
        <v>30000</v>
      </c>
      <c r="O79" s="44">
        <f t="shared" si="5"/>
        <v>30000</v>
      </c>
      <c r="P79" s="42">
        <f t="shared" si="6"/>
        <v>0</v>
      </c>
      <c r="Q79" s="43">
        <f t="shared" si="7"/>
        <v>0</v>
      </c>
      <c r="R79" s="43">
        <f t="shared" si="8"/>
        <v>3044</v>
      </c>
      <c r="S79" s="44">
        <f t="shared" si="9"/>
        <v>3044</v>
      </c>
      <c r="T79" s="45" t="str">
        <f t="shared" ref="T79:V79" si="284">IF(L79=0,"",P79/L79)</f>
        <v/>
      </c>
      <c r="U79" s="46" t="str">
        <f t="shared" si="284"/>
        <v/>
      </c>
      <c r="V79" s="46">
        <f t="shared" si="284"/>
        <v>0.1014666667</v>
      </c>
      <c r="W79" s="47">
        <f t="shared" si="11"/>
        <v>0.1014666667</v>
      </c>
      <c r="X79" s="42">
        <f t="shared" ref="X79:Z79" si="285">SUM(L$13:L79)</f>
        <v>610000</v>
      </c>
      <c r="Y79" s="43">
        <f t="shared" si="285"/>
        <v>670000</v>
      </c>
      <c r="Z79" s="43">
        <f t="shared" si="285"/>
        <v>730000</v>
      </c>
      <c r="AA79" s="44">
        <f t="shared" si="13"/>
        <v>2010000</v>
      </c>
      <c r="AB79" s="42">
        <f t="shared" ref="AB79:AD79" si="286">SUM(P$13:P79)</f>
        <v>53720</v>
      </c>
      <c r="AC79" s="43">
        <f t="shared" si="286"/>
        <v>100678</v>
      </c>
      <c r="AD79" s="43">
        <f t="shared" si="286"/>
        <v>73229</v>
      </c>
      <c r="AE79" s="44">
        <f t="shared" si="15"/>
        <v>227627</v>
      </c>
      <c r="AF79" s="46">
        <f t="shared" ref="AF79:AH79" si="287">IF(X79=0,"",AB79/X79)</f>
        <v>0.08806557377</v>
      </c>
      <c r="AG79" s="46">
        <f t="shared" si="287"/>
        <v>0.1502656716</v>
      </c>
      <c r="AH79" s="46">
        <f t="shared" si="287"/>
        <v>0.1003136986</v>
      </c>
      <c r="AI79" s="47">
        <f t="shared" si="17"/>
        <v>0.1132472637</v>
      </c>
    </row>
    <row r="80" ht="14.25" customHeight="1">
      <c r="A80" s="38">
        <f t="shared" si="18"/>
        <v>0.3000571472</v>
      </c>
      <c r="B80" s="9">
        <f t="shared" si="19"/>
        <v>0.3848190941</v>
      </c>
      <c r="C80" s="102">
        <f t="shared" si="20"/>
        <v>0.3151237587</v>
      </c>
      <c r="D80" s="9">
        <f t="shared" si="21"/>
        <v>0.3000571472</v>
      </c>
      <c r="E80" s="9">
        <f t="shared" si="22"/>
        <v>0.6848762413</v>
      </c>
      <c r="F80" s="102">
        <f t="shared" si="23"/>
        <v>1</v>
      </c>
      <c r="G80" s="9" t="str">
        <f t="shared" si="24"/>
        <v>C</v>
      </c>
      <c r="H80" s="38">
        <v>68.0</v>
      </c>
      <c r="I80" s="116">
        <v>0.9188914639977601</v>
      </c>
      <c r="J80" s="40">
        <v>0.05965515463271254</v>
      </c>
      <c r="K80" s="41">
        <v>0.06348212944296971</v>
      </c>
      <c r="L80" s="42">
        <f t="shared" si="25"/>
        <v>0</v>
      </c>
      <c r="M80" s="43">
        <f t="shared" si="26"/>
        <v>0</v>
      </c>
      <c r="N80" s="43">
        <f t="shared" si="27"/>
        <v>30000</v>
      </c>
      <c r="O80" s="44">
        <f t="shared" si="5"/>
        <v>30000</v>
      </c>
      <c r="P80" s="42">
        <f t="shared" si="6"/>
        <v>0</v>
      </c>
      <c r="Q80" s="43">
        <f t="shared" si="7"/>
        <v>0</v>
      </c>
      <c r="R80" s="43">
        <f t="shared" si="8"/>
        <v>2921</v>
      </c>
      <c r="S80" s="44">
        <f t="shared" si="9"/>
        <v>2921</v>
      </c>
      <c r="T80" s="45" t="str">
        <f t="shared" ref="T80:V80" si="288">IF(L80=0,"",P80/L80)</f>
        <v/>
      </c>
      <c r="U80" s="46" t="str">
        <f t="shared" si="288"/>
        <v/>
      </c>
      <c r="V80" s="46">
        <f t="shared" si="288"/>
        <v>0.09736666667</v>
      </c>
      <c r="W80" s="47">
        <f t="shared" si="11"/>
        <v>0.09736666667</v>
      </c>
      <c r="X80" s="42">
        <f t="shared" ref="X80:Z80" si="289">SUM(L$13:L80)</f>
        <v>610000</v>
      </c>
      <c r="Y80" s="43">
        <f t="shared" si="289"/>
        <v>670000</v>
      </c>
      <c r="Z80" s="43">
        <f t="shared" si="289"/>
        <v>760000</v>
      </c>
      <c r="AA80" s="44">
        <f t="shared" si="13"/>
        <v>2040000</v>
      </c>
      <c r="AB80" s="42">
        <f t="shared" ref="AB80:AD80" si="290">SUM(P$13:P80)</f>
        <v>53720</v>
      </c>
      <c r="AC80" s="43">
        <f t="shared" si="290"/>
        <v>100678</v>
      </c>
      <c r="AD80" s="43">
        <f t="shared" si="290"/>
        <v>76150</v>
      </c>
      <c r="AE80" s="44">
        <f t="shared" si="15"/>
        <v>230548</v>
      </c>
      <c r="AF80" s="46">
        <f t="shared" ref="AF80:AH80" si="291">IF(X80=0,"",AB80/X80)</f>
        <v>0.08806557377</v>
      </c>
      <c r="AG80" s="46">
        <f t="shared" si="291"/>
        <v>0.1502656716</v>
      </c>
      <c r="AH80" s="46">
        <f t="shared" si="291"/>
        <v>0.1001973684</v>
      </c>
      <c r="AI80" s="47">
        <f t="shared" si="17"/>
        <v>0.1130137255</v>
      </c>
    </row>
    <row r="81" ht="14.25" customHeight="1">
      <c r="A81" s="38">
        <f t="shared" si="18"/>
        <v>0.3001011418</v>
      </c>
      <c r="B81" s="9">
        <f t="shared" si="19"/>
        <v>0.3848755167</v>
      </c>
      <c r="C81" s="102">
        <f t="shared" si="20"/>
        <v>0.3150233414</v>
      </c>
      <c r="D81" s="9">
        <f t="shared" si="21"/>
        <v>0.3001011418</v>
      </c>
      <c r="E81" s="9">
        <f t="shared" si="22"/>
        <v>0.6849766586</v>
      </c>
      <c r="F81" s="102">
        <f t="shared" si="23"/>
        <v>1</v>
      </c>
      <c r="G81" s="9" t="str">
        <f t="shared" si="24"/>
        <v>B</v>
      </c>
      <c r="H81" s="38">
        <v>69.0</v>
      </c>
      <c r="I81" s="116">
        <v>0.4470724792911973</v>
      </c>
      <c r="J81" s="40">
        <v>0.3764961772408515</v>
      </c>
      <c r="K81" s="41">
        <v>0.9323025222748664</v>
      </c>
      <c r="L81" s="42">
        <f t="shared" si="25"/>
        <v>0</v>
      </c>
      <c r="M81" s="43">
        <f t="shared" si="26"/>
        <v>30000</v>
      </c>
      <c r="N81" s="43">
        <f t="shared" si="27"/>
        <v>0</v>
      </c>
      <c r="O81" s="44">
        <f t="shared" si="5"/>
        <v>30000</v>
      </c>
      <c r="P81" s="42">
        <f t="shared" si="6"/>
        <v>0</v>
      </c>
      <c r="Q81" s="43">
        <f t="shared" si="7"/>
        <v>4480</v>
      </c>
      <c r="R81" s="43">
        <f t="shared" si="8"/>
        <v>0</v>
      </c>
      <c r="S81" s="44">
        <f t="shared" si="9"/>
        <v>4480</v>
      </c>
      <c r="T81" s="45" t="str">
        <f t="shared" ref="T81:V81" si="292">IF(L81=0,"",P81/L81)</f>
        <v/>
      </c>
      <c r="U81" s="46">
        <f t="shared" si="292"/>
        <v>0.1493333333</v>
      </c>
      <c r="V81" s="46" t="str">
        <f t="shared" si="292"/>
        <v/>
      </c>
      <c r="W81" s="47">
        <f t="shared" si="11"/>
        <v>0.1493333333</v>
      </c>
      <c r="X81" s="42">
        <f t="shared" ref="X81:Z81" si="293">SUM(L$13:L81)</f>
        <v>610000</v>
      </c>
      <c r="Y81" s="43">
        <f t="shared" si="293"/>
        <v>700000</v>
      </c>
      <c r="Z81" s="43">
        <f t="shared" si="293"/>
        <v>760000</v>
      </c>
      <c r="AA81" s="44">
        <f t="shared" si="13"/>
        <v>2070000</v>
      </c>
      <c r="AB81" s="42">
        <f t="shared" ref="AB81:AD81" si="294">SUM(P$13:P81)</f>
        <v>53720</v>
      </c>
      <c r="AC81" s="43">
        <f t="shared" si="294"/>
        <v>105158</v>
      </c>
      <c r="AD81" s="43">
        <f t="shared" si="294"/>
        <v>76150</v>
      </c>
      <c r="AE81" s="44">
        <f t="shared" si="15"/>
        <v>235028</v>
      </c>
      <c r="AF81" s="46">
        <f t="shared" ref="AF81:AH81" si="295">IF(X81=0,"",AB81/X81)</f>
        <v>0.08806557377</v>
      </c>
      <c r="AG81" s="46">
        <f t="shared" si="295"/>
        <v>0.1502257143</v>
      </c>
      <c r="AH81" s="46">
        <f t="shared" si="295"/>
        <v>0.1001973684</v>
      </c>
      <c r="AI81" s="47">
        <f t="shared" si="17"/>
        <v>0.1135400966</v>
      </c>
    </row>
    <row r="82" ht="14.25" customHeight="1">
      <c r="A82" s="38">
        <f t="shared" si="18"/>
        <v>0.3001196021</v>
      </c>
      <c r="B82" s="9">
        <f t="shared" si="19"/>
        <v>0.3848376784</v>
      </c>
      <c r="C82" s="102">
        <f t="shared" si="20"/>
        <v>0.3150427196</v>
      </c>
      <c r="D82" s="9">
        <f t="shared" si="21"/>
        <v>0.3001196021</v>
      </c>
      <c r="E82" s="9">
        <f t="shared" si="22"/>
        <v>0.6849572804</v>
      </c>
      <c r="F82" s="102">
        <f t="shared" si="23"/>
        <v>1</v>
      </c>
      <c r="G82" s="9" t="str">
        <f t="shared" si="24"/>
        <v>A</v>
      </c>
      <c r="H82" s="38">
        <v>70.0</v>
      </c>
      <c r="I82" s="116">
        <v>0.28690392077845417</v>
      </c>
      <c r="J82" s="40">
        <v>0.28563895088705793</v>
      </c>
      <c r="K82" s="41">
        <v>0.007956121685617101</v>
      </c>
      <c r="L82" s="42">
        <f t="shared" si="25"/>
        <v>30000</v>
      </c>
      <c r="M82" s="43">
        <f t="shared" si="26"/>
        <v>0</v>
      </c>
      <c r="N82" s="43">
        <f t="shared" si="27"/>
        <v>0</v>
      </c>
      <c r="O82" s="44">
        <f t="shared" si="5"/>
        <v>30000</v>
      </c>
      <c r="P82" s="42">
        <f t="shared" si="6"/>
        <v>2672</v>
      </c>
      <c r="Q82" s="43">
        <f t="shared" si="7"/>
        <v>0</v>
      </c>
      <c r="R82" s="43">
        <f t="shared" si="8"/>
        <v>0</v>
      </c>
      <c r="S82" s="44">
        <f t="shared" si="9"/>
        <v>2672</v>
      </c>
      <c r="T82" s="45">
        <f t="shared" ref="T82:V82" si="296">IF(L82=0,"",P82/L82)</f>
        <v>0.08906666667</v>
      </c>
      <c r="U82" s="46" t="str">
        <f t="shared" si="296"/>
        <v/>
      </c>
      <c r="V82" s="46" t="str">
        <f t="shared" si="296"/>
        <v/>
      </c>
      <c r="W82" s="47">
        <f t="shared" si="11"/>
        <v>0.08906666667</v>
      </c>
      <c r="X82" s="42">
        <f t="shared" ref="X82:Z82" si="297">SUM(L$13:L82)</f>
        <v>640000</v>
      </c>
      <c r="Y82" s="43">
        <f t="shared" si="297"/>
        <v>700000</v>
      </c>
      <c r="Z82" s="43">
        <f t="shared" si="297"/>
        <v>760000</v>
      </c>
      <c r="AA82" s="44">
        <f t="shared" si="13"/>
        <v>2100000</v>
      </c>
      <c r="AB82" s="42">
        <f t="shared" ref="AB82:AD82" si="298">SUM(P$13:P82)</f>
        <v>56392</v>
      </c>
      <c r="AC82" s="43">
        <f t="shared" si="298"/>
        <v>105158</v>
      </c>
      <c r="AD82" s="43">
        <f t="shared" si="298"/>
        <v>76150</v>
      </c>
      <c r="AE82" s="44">
        <f t="shared" si="15"/>
        <v>237700</v>
      </c>
      <c r="AF82" s="46">
        <f t="shared" ref="AF82:AH82" si="299">IF(X82=0,"",AB82/X82)</f>
        <v>0.0881125</v>
      </c>
      <c r="AG82" s="46">
        <f t="shared" si="299"/>
        <v>0.1502257143</v>
      </c>
      <c r="AH82" s="46">
        <f t="shared" si="299"/>
        <v>0.1001973684</v>
      </c>
      <c r="AI82" s="47">
        <f t="shared" si="17"/>
        <v>0.1131904762</v>
      </c>
    </row>
    <row r="83" ht="14.25" customHeight="1">
      <c r="A83" s="38">
        <f t="shared" si="18"/>
        <v>0.3001590305</v>
      </c>
      <c r="B83" s="9">
        <f t="shared" si="19"/>
        <v>0.3848159981</v>
      </c>
      <c r="C83" s="102">
        <f t="shared" si="20"/>
        <v>0.3150249713</v>
      </c>
      <c r="D83" s="9">
        <f t="shared" si="21"/>
        <v>0.3001590305</v>
      </c>
      <c r="E83" s="9">
        <f t="shared" si="22"/>
        <v>0.6849750287</v>
      </c>
      <c r="F83" s="102">
        <f t="shared" si="23"/>
        <v>1</v>
      </c>
      <c r="G83" s="9" t="str">
        <f t="shared" si="24"/>
        <v>C</v>
      </c>
      <c r="H83" s="38">
        <v>71.0</v>
      </c>
      <c r="I83" s="116">
        <v>0.7691213527431149</v>
      </c>
      <c r="J83" s="40">
        <v>0.9760032019919544</v>
      </c>
      <c r="K83" s="41">
        <v>0.5845156527878</v>
      </c>
      <c r="L83" s="42">
        <f t="shared" si="25"/>
        <v>0</v>
      </c>
      <c r="M83" s="43">
        <f t="shared" si="26"/>
        <v>0</v>
      </c>
      <c r="N83" s="43">
        <f t="shared" si="27"/>
        <v>30000</v>
      </c>
      <c r="O83" s="44">
        <f t="shared" si="5"/>
        <v>30000</v>
      </c>
      <c r="P83" s="42">
        <f t="shared" si="6"/>
        <v>0</v>
      </c>
      <c r="Q83" s="43">
        <f t="shared" si="7"/>
        <v>0</v>
      </c>
      <c r="R83" s="43">
        <f t="shared" si="8"/>
        <v>3011</v>
      </c>
      <c r="S83" s="44">
        <f t="shared" si="9"/>
        <v>3011</v>
      </c>
      <c r="T83" s="45" t="str">
        <f t="shared" ref="T83:V83" si="300">IF(L83=0,"",P83/L83)</f>
        <v/>
      </c>
      <c r="U83" s="46" t="str">
        <f t="shared" si="300"/>
        <v/>
      </c>
      <c r="V83" s="46">
        <f t="shared" si="300"/>
        <v>0.1003666667</v>
      </c>
      <c r="W83" s="47">
        <f t="shared" si="11"/>
        <v>0.1003666667</v>
      </c>
      <c r="X83" s="42">
        <f t="shared" ref="X83:Z83" si="301">SUM(L$13:L83)</f>
        <v>640000</v>
      </c>
      <c r="Y83" s="43">
        <f t="shared" si="301"/>
        <v>700000</v>
      </c>
      <c r="Z83" s="43">
        <f t="shared" si="301"/>
        <v>790000</v>
      </c>
      <c r="AA83" s="44">
        <f t="shared" si="13"/>
        <v>2130000</v>
      </c>
      <c r="AB83" s="42">
        <f t="shared" ref="AB83:AD83" si="302">SUM(P$13:P83)</f>
        <v>56392</v>
      </c>
      <c r="AC83" s="43">
        <f t="shared" si="302"/>
        <v>105158</v>
      </c>
      <c r="AD83" s="43">
        <f t="shared" si="302"/>
        <v>79161</v>
      </c>
      <c r="AE83" s="44">
        <f t="shared" si="15"/>
        <v>240711</v>
      </c>
      <c r="AF83" s="46">
        <f t="shared" ref="AF83:AH83" si="303">IF(X83=0,"",AB83/X83)</f>
        <v>0.0881125</v>
      </c>
      <c r="AG83" s="46">
        <f t="shared" si="303"/>
        <v>0.1502257143</v>
      </c>
      <c r="AH83" s="46">
        <f t="shared" si="303"/>
        <v>0.1002037975</v>
      </c>
      <c r="AI83" s="47">
        <f t="shared" si="17"/>
        <v>0.1130098592</v>
      </c>
    </row>
    <row r="84" ht="14.25" customHeight="1">
      <c r="A84" s="38">
        <f t="shared" si="18"/>
        <v>0.3001565989</v>
      </c>
      <c r="B84" s="9">
        <f t="shared" si="19"/>
        <v>0.3848128806</v>
      </c>
      <c r="C84" s="102">
        <f t="shared" si="20"/>
        <v>0.3150305205</v>
      </c>
      <c r="D84" s="9">
        <f t="shared" si="21"/>
        <v>0.3001565989</v>
      </c>
      <c r="E84" s="9">
        <f t="shared" si="22"/>
        <v>0.6849694795</v>
      </c>
      <c r="F84" s="102">
        <f t="shared" si="23"/>
        <v>1</v>
      </c>
      <c r="G84" s="9" t="str">
        <f t="shared" si="24"/>
        <v>B</v>
      </c>
      <c r="H84" s="38">
        <v>72.0</v>
      </c>
      <c r="I84" s="116">
        <v>0.5914840869932004</v>
      </c>
      <c r="J84" s="40">
        <v>0.8857365428599546</v>
      </c>
      <c r="K84" s="41">
        <v>0.20147625269824476</v>
      </c>
      <c r="L84" s="42">
        <f t="shared" si="25"/>
        <v>0</v>
      </c>
      <c r="M84" s="43">
        <f t="shared" si="26"/>
        <v>30000</v>
      </c>
      <c r="N84" s="43">
        <f t="shared" si="27"/>
        <v>0</v>
      </c>
      <c r="O84" s="44">
        <f t="shared" si="5"/>
        <v>30000</v>
      </c>
      <c r="P84" s="42">
        <f t="shared" si="6"/>
        <v>0</v>
      </c>
      <c r="Q84" s="43">
        <f t="shared" si="7"/>
        <v>4575</v>
      </c>
      <c r="R84" s="43">
        <f t="shared" si="8"/>
        <v>0</v>
      </c>
      <c r="S84" s="44">
        <f t="shared" si="9"/>
        <v>4575</v>
      </c>
      <c r="T84" s="45" t="str">
        <f t="shared" ref="T84:V84" si="304">IF(L84=0,"",P84/L84)</f>
        <v/>
      </c>
      <c r="U84" s="46">
        <f t="shared" si="304"/>
        <v>0.1525</v>
      </c>
      <c r="V84" s="46" t="str">
        <f t="shared" si="304"/>
        <v/>
      </c>
      <c r="W84" s="47">
        <f t="shared" si="11"/>
        <v>0.1525</v>
      </c>
      <c r="X84" s="42">
        <f t="shared" ref="X84:Z84" si="305">SUM(L$13:L84)</f>
        <v>640000</v>
      </c>
      <c r="Y84" s="43">
        <f t="shared" si="305"/>
        <v>730000</v>
      </c>
      <c r="Z84" s="43">
        <f t="shared" si="305"/>
        <v>790000</v>
      </c>
      <c r="AA84" s="44">
        <f t="shared" si="13"/>
        <v>2160000</v>
      </c>
      <c r="AB84" s="42">
        <f t="shared" ref="AB84:AD84" si="306">SUM(P$13:P84)</f>
        <v>56392</v>
      </c>
      <c r="AC84" s="43">
        <f t="shared" si="306"/>
        <v>109733</v>
      </c>
      <c r="AD84" s="43">
        <f t="shared" si="306"/>
        <v>79161</v>
      </c>
      <c r="AE84" s="44">
        <f t="shared" si="15"/>
        <v>245286</v>
      </c>
      <c r="AF84" s="46">
        <f t="shared" ref="AF84:AH84" si="307">IF(X84=0,"",AB84/X84)</f>
        <v>0.0881125</v>
      </c>
      <c r="AG84" s="46">
        <f t="shared" si="307"/>
        <v>0.1503191781</v>
      </c>
      <c r="AH84" s="46">
        <f t="shared" si="307"/>
        <v>0.1002037975</v>
      </c>
      <c r="AI84" s="47">
        <f t="shared" si="17"/>
        <v>0.1135583333</v>
      </c>
    </row>
    <row r="85" ht="14.25" customHeight="1">
      <c r="A85" s="38">
        <f t="shared" si="18"/>
        <v>0.3001134152</v>
      </c>
      <c r="B85" s="9">
        <f t="shared" si="19"/>
        <v>0.3849013879</v>
      </c>
      <c r="C85" s="102">
        <f t="shared" si="20"/>
        <v>0.3149851969</v>
      </c>
      <c r="D85" s="9">
        <f t="shared" si="21"/>
        <v>0.3001134152</v>
      </c>
      <c r="E85" s="9">
        <f t="shared" si="22"/>
        <v>0.6850148031</v>
      </c>
      <c r="F85" s="102">
        <f t="shared" si="23"/>
        <v>1</v>
      </c>
      <c r="G85" s="9" t="str">
        <f t="shared" si="24"/>
        <v>C</v>
      </c>
      <c r="H85" s="38">
        <v>73.0</v>
      </c>
      <c r="I85" s="116">
        <v>0.7750420686607433</v>
      </c>
      <c r="J85" s="40">
        <v>0.3345936294382724</v>
      </c>
      <c r="K85" s="41">
        <v>0.0027230057953294695</v>
      </c>
      <c r="L85" s="42">
        <f t="shared" si="25"/>
        <v>0</v>
      </c>
      <c r="M85" s="43">
        <f t="shared" si="26"/>
        <v>0</v>
      </c>
      <c r="N85" s="43">
        <f t="shared" si="27"/>
        <v>30000</v>
      </c>
      <c r="O85" s="44">
        <f t="shared" si="5"/>
        <v>30000</v>
      </c>
      <c r="P85" s="42">
        <f t="shared" si="6"/>
        <v>0</v>
      </c>
      <c r="Q85" s="43">
        <f t="shared" si="7"/>
        <v>0</v>
      </c>
      <c r="R85" s="43">
        <f t="shared" si="8"/>
        <v>2856</v>
      </c>
      <c r="S85" s="44">
        <f t="shared" si="9"/>
        <v>2856</v>
      </c>
      <c r="T85" s="45" t="str">
        <f t="shared" ref="T85:V85" si="308">IF(L85=0,"",P85/L85)</f>
        <v/>
      </c>
      <c r="U85" s="46" t="str">
        <f t="shared" si="308"/>
        <v/>
      </c>
      <c r="V85" s="46">
        <f t="shared" si="308"/>
        <v>0.0952</v>
      </c>
      <c r="W85" s="47">
        <f t="shared" si="11"/>
        <v>0.0952</v>
      </c>
      <c r="X85" s="42">
        <f t="shared" ref="X85:Z85" si="309">SUM(L$13:L85)</f>
        <v>640000</v>
      </c>
      <c r="Y85" s="43">
        <f t="shared" si="309"/>
        <v>730000</v>
      </c>
      <c r="Z85" s="43">
        <f t="shared" si="309"/>
        <v>820000</v>
      </c>
      <c r="AA85" s="44">
        <f t="shared" si="13"/>
        <v>2190000</v>
      </c>
      <c r="AB85" s="42">
        <f t="shared" ref="AB85:AD85" si="310">SUM(P$13:P85)</f>
        <v>56392</v>
      </c>
      <c r="AC85" s="43">
        <f t="shared" si="310"/>
        <v>109733</v>
      </c>
      <c r="AD85" s="43">
        <f t="shared" si="310"/>
        <v>82017</v>
      </c>
      <c r="AE85" s="44">
        <f t="shared" si="15"/>
        <v>248142</v>
      </c>
      <c r="AF85" s="46">
        <f t="shared" ref="AF85:AH85" si="311">IF(X85=0,"",AB85/X85)</f>
        <v>0.0881125</v>
      </c>
      <c r="AG85" s="46">
        <f t="shared" si="311"/>
        <v>0.1503191781</v>
      </c>
      <c r="AH85" s="46">
        <f t="shared" si="311"/>
        <v>0.1000207317</v>
      </c>
      <c r="AI85" s="47">
        <f t="shared" si="17"/>
        <v>0.1133068493</v>
      </c>
    </row>
    <row r="86" ht="14.25" customHeight="1">
      <c r="A86" s="38">
        <f t="shared" si="18"/>
        <v>0.3001826276</v>
      </c>
      <c r="B86" s="9">
        <f t="shared" si="19"/>
        <v>0.3849901542</v>
      </c>
      <c r="C86" s="102">
        <f t="shared" si="20"/>
        <v>0.3148272183</v>
      </c>
      <c r="D86" s="9">
        <f t="shared" si="21"/>
        <v>0.3001826276</v>
      </c>
      <c r="E86" s="9">
        <f t="shared" si="22"/>
        <v>0.6851727817</v>
      </c>
      <c r="F86" s="102">
        <f t="shared" si="23"/>
        <v>1</v>
      </c>
      <c r="G86" s="9" t="str">
        <f t="shared" si="24"/>
        <v>A</v>
      </c>
      <c r="H86" s="38">
        <v>74.0</v>
      </c>
      <c r="I86" s="116">
        <v>0.030755585543528752</v>
      </c>
      <c r="J86" s="40">
        <v>0.39571796271561144</v>
      </c>
      <c r="K86" s="41">
        <v>0.2865256321571824</v>
      </c>
      <c r="L86" s="42">
        <f t="shared" si="25"/>
        <v>30000</v>
      </c>
      <c r="M86" s="43">
        <f t="shared" si="26"/>
        <v>0</v>
      </c>
      <c r="N86" s="43">
        <f t="shared" si="27"/>
        <v>0</v>
      </c>
      <c r="O86" s="44">
        <f t="shared" si="5"/>
        <v>30000</v>
      </c>
      <c r="P86" s="42">
        <f t="shared" si="6"/>
        <v>2608</v>
      </c>
      <c r="Q86" s="43">
        <f t="shared" si="7"/>
        <v>0</v>
      </c>
      <c r="R86" s="43">
        <f t="shared" si="8"/>
        <v>0</v>
      </c>
      <c r="S86" s="44">
        <f t="shared" si="9"/>
        <v>2608</v>
      </c>
      <c r="T86" s="45">
        <f t="shared" ref="T86:V86" si="312">IF(L86=0,"",P86/L86)</f>
        <v>0.08693333333</v>
      </c>
      <c r="U86" s="46" t="str">
        <f t="shared" si="312"/>
        <v/>
      </c>
      <c r="V86" s="46" t="str">
        <f t="shared" si="312"/>
        <v/>
      </c>
      <c r="W86" s="47">
        <f t="shared" si="11"/>
        <v>0.08693333333</v>
      </c>
      <c r="X86" s="42">
        <f t="shared" ref="X86:Z86" si="313">SUM(L$13:L86)</f>
        <v>670000</v>
      </c>
      <c r="Y86" s="43">
        <f t="shared" si="313"/>
        <v>730000</v>
      </c>
      <c r="Z86" s="43">
        <f t="shared" si="313"/>
        <v>820000</v>
      </c>
      <c r="AA86" s="44">
        <f t="shared" si="13"/>
        <v>2220000</v>
      </c>
      <c r="AB86" s="42">
        <f t="shared" ref="AB86:AD86" si="314">SUM(P$13:P86)</f>
        <v>59000</v>
      </c>
      <c r="AC86" s="43">
        <f t="shared" si="314"/>
        <v>109733</v>
      </c>
      <c r="AD86" s="43">
        <f t="shared" si="314"/>
        <v>82017</v>
      </c>
      <c r="AE86" s="44">
        <f t="shared" si="15"/>
        <v>250750</v>
      </c>
      <c r="AF86" s="46">
        <f t="shared" ref="AF86:AH86" si="315">IF(X86=0,"",AB86/X86)</f>
        <v>0.08805970149</v>
      </c>
      <c r="AG86" s="46">
        <f t="shared" si="315"/>
        <v>0.1503191781</v>
      </c>
      <c r="AH86" s="46">
        <f t="shared" si="315"/>
        <v>0.1000207317</v>
      </c>
      <c r="AI86" s="47">
        <f t="shared" si="17"/>
        <v>0.1129504505</v>
      </c>
    </row>
    <row r="87" ht="14.25" customHeight="1">
      <c r="A87" s="38">
        <f t="shared" si="18"/>
        <v>0.3001382633</v>
      </c>
      <c r="B87" s="9">
        <f t="shared" si="19"/>
        <v>0.3850145603</v>
      </c>
      <c r="C87" s="102">
        <f t="shared" si="20"/>
        <v>0.3148471764</v>
      </c>
      <c r="D87" s="9">
        <f t="shared" si="21"/>
        <v>0.3001382633</v>
      </c>
      <c r="E87" s="9">
        <f t="shared" si="22"/>
        <v>0.6851528236</v>
      </c>
      <c r="F87" s="102">
        <f t="shared" si="23"/>
        <v>1</v>
      </c>
      <c r="G87" s="9" t="str">
        <f t="shared" si="24"/>
        <v>C</v>
      </c>
      <c r="H87" s="38">
        <v>75.0</v>
      </c>
      <c r="I87" s="116">
        <v>0.9302776812386134</v>
      </c>
      <c r="J87" s="40">
        <v>0.9428551914183632</v>
      </c>
      <c r="K87" s="41">
        <v>0.3351762103211616</v>
      </c>
      <c r="L87" s="42">
        <f t="shared" si="25"/>
        <v>0</v>
      </c>
      <c r="M87" s="43">
        <f t="shared" si="26"/>
        <v>0</v>
      </c>
      <c r="N87" s="43">
        <f t="shared" si="27"/>
        <v>30000</v>
      </c>
      <c r="O87" s="44">
        <f t="shared" si="5"/>
        <v>30000</v>
      </c>
      <c r="P87" s="42">
        <f t="shared" si="6"/>
        <v>0</v>
      </c>
      <c r="Q87" s="43">
        <f t="shared" si="7"/>
        <v>0</v>
      </c>
      <c r="R87" s="43">
        <f t="shared" si="8"/>
        <v>2978</v>
      </c>
      <c r="S87" s="44">
        <f t="shared" si="9"/>
        <v>2978</v>
      </c>
      <c r="T87" s="45" t="str">
        <f t="shared" ref="T87:V87" si="316">IF(L87=0,"",P87/L87)</f>
        <v/>
      </c>
      <c r="U87" s="46" t="str">
        <f t="shared" si="316"/>
        <v/>
      </c>
      <c r="V87" s="46">
        <f t="shared" si="316"/>
        <v>0.09926666667</v>
      </c>
      <c r="W87" s="47">
        <f t="shared" si="11"/>
        <v>0.09926666667</v>
      </c>
      <c r="X87" s="42">
        <f t="shared" ref="X87:Z87" si="317">SUM(L$13:L87)</f>
        <v>670000</v>
      </c>
      <c r="Y87" s="43">
        <f t="shared" si="317"/>
        <v>730000</v>
      </c>
      <c r="Z87" s="43">
        <f t="shared" si="317"/>
        <v>850000</v>
      </c>
      <c r="AA87" s="44">
        <f t="shared" si="13"/>
        <v>2250000</v>
      </c>
      <c r="AB87" s="42">
        <f t="shared" ref="AB87:AD87" si="318">SUM(P$13:P87)</f>
        <v>59000</v>
      </c>
      <c r="AC87" s="43">
        <f t="shared" si="318"/>
        <v>109733</v>
      </c>
      <c r="AD87" s="43">
        <f t="shared" si="318"/>
        <v>84995</v>
      </c>
      <c r="AE87" s="44">
        <f t="shared" si="15"/>
        <v>253728</v>
      </c>
      <c r="AF87" s="46">
        <f t="shared" ref="AF87:AH87" si="319">IF(X87=0,"",AB87/X87)</f>
        <v>0.08805970149</v>
      </c>
      <c r="AG87" s="46">
        <f t="shared" si="319"/>
        <v>0.1503191781</v>
      </c>
      <c r="AH87" s="46">
        <f t="shared" si="319"/>
        <v>0.09999411765</v>
      </c>
      <c r="AI87" s="47">
        <f t="shared" si="17"/>
        <v>0.112768</v>
      </c>
    </row>
    <row r="88" ht="14.25" customHeight="1">
      <c r="A88" s="38">
        <f t="shared" si="18"/>
        <v>0.300148323</v>
      </c>
      <c r="B88" s="9">
        <f t="shared" si="19"/>
        <v>0.3850274647</v>
      </c>
      <c r="C88" s="102">
        <f t="shared" si="20"/>
        <v>0.3148242123</v>
      </c>
      <c r="D88" s="9">
        <f t="shared" si="21"/>
        <v>0.300148323</v>
      </c>
      <c r="E88" s="9">
        <f t="shared" si="22"/>
        <v>0.6851757877</v>
      </c>
      <c r="F88" s="102">
        <f t="shared" si="23"/>
        <v>1</v>
      </c>
      <c r="G88" s="9" t="str">
        <f t="shared" si="24"/>
        <v>A</v>
      </c>
      <c r="H88" s="38">
        <v>76.0</v>
      </c>
      <c r="I88" s="116">
        <v>0.05862788760377635</v>
      </c>
      <c r="J88" s="40">
        <v>0.21280194718457168</v>
      </c>
      <c r="K88" s="41">
        <v>0.7997929825278602</v>
      </c>
      <c r="L88" s="42">
        <f t="shared" si="25"/>
        <v>30000</v>
      </c>
      <c r="M88" s="43">
        <f t="shared" si="26"/>
        <v>0</v>
      </c>
      <c r="N88" s="43">
        <f t="shared" si="27"/>
        <v>0</v>
      </c>
      <c r="O88" s="44">
        <f t="shared" si="5"/>
        <v>30000</v>
      </c>
      <c r="P88" s="42">
        <f t="shared" si="6"/>
        <v>2623</v>
      </c>
      <c r="Q88" s="43">
        <f t="shared" si="7"/>
        <v>0</v>
      </c>
      <c r="R88" s="43">
        <f t="shared" si="8"/>
        <v>0</v>
      </c>
      <c r="S88" s="44">
        <f t="shared" si="9"/>
        <v>2623</v>
      </c>
      <c r="T88" s="45">
        <f t="shared" ref="T88:V88" si="320">IF(L88=0,"",P88/L88)</f>
        <v>0.08743333333</v>
      </c>
      <c r="U88" s="46" t="str">
        <f t="shared" si="320"/>
        <v/>
      </c>
      <c r="V88" s="46" t="str">
        <f t="shared" si="320"/>
        <v/>
      </c>
      <c r="W88" s="47">
        <f t="shared" si="11"/>
        <v>0.08743333333</v>
      </c>
      <c r="X88" s="42">
        <f t="shared" ref="X88:Z88" si="321">SUM(L$13:L88)</f>
        <v>700000</v>
      </c>
      <c r="Y88" s="43">
        <f t="shared" si="321"/>
        <v>730000</v>
      </c>
      <c r="Z88" s="43">
        <f t="shared" si="321"/>
        <v>850000</v>
      </c>
      <c r="AA88" s="44">
        <f t="shared" si="13"/>
        <v>2280000</v>
      </c>
      <c r="AB88" s="42">
        <f t="shared" ref="AB88:AD88" si="322">SUM(P$13:P88)</f>
        <v>61623</v>
      </c>
      <c r="AC88" s="43">
        <f t="shared" si="322"/>
        <v>109733</v>
      </c>
      <c r="AD88" s="43">
        <f t="shared" si="322"/>
        <v>84995</v>
      </c>
      <c r="AE88" s="44">
        <f t="shared" si="15"/>
        <v>256351</v>
      </c>
      <c r="AF88" s="46">
        <f t="shared" ref="AF88:AH88" si="323">IF(X88=0,"",AB88/X88)</f>
        <v>0.08803285714</v>
      </c>
      <c r="AG88" s="46">
        <f t="shared" si="323"/>
        <v>0.1503191781</v>
      </c>
      <c r="AH88" s="46">
        <f t="shared" si="323"/>
        <v>0.09999411765</v>
      </c>
      <c r="AI88" s="47">
        <f t="shared" si="17"/>
        <v>0.1124346491</v>
      </c>
    </row>
    <row r="89" ht="14.25" customHeight="1">
      <c r="A89" s="38">
        <f t="shared" si="18"/>
        <v>0.3001257678</v>
      </c>
      <c r="B89" s="9">
        <f t="shared" si="19"/>
        <v>0.3850398736</v>
      </c>
      <c r="C89" s="102">
        <f t="shared" si="20"/>
        <v>0.3148343586</v>
      </c>
      <c r="D89" s="9">
        <f t="shared" si="21"/>
        <v>0.3001257678</v>
      </c>
      <c r="E89" s="9">
        <f t="shared" si="22"/>
        <v>0.6851656414</v>
      </c>
      <c r="F89" s="102">
        <f t="shared" si="23"/>
        <v>1</v>
      </c>
      <c r="G89" s="9" t="str">
        <f t="shared" si="24"/>
        <v>C</v>
      </c>
      <c r="H89" s="38">
        <v>77.0</v>
      </c>
      <c r="I89" s="116">
        <v>0.729004441743013</v>
      </c>
      <c r="J89" s="40">
        <v>0.7405598646373969</v>
      </c>
      <c r="K89" s="41">
        <v>0.9667856050832465</v>
      </c>
      <c r="L89" s="42">
        <f t="shared" si="25"/>
        <v>0</v>
      </c>
      <c r="M89" s="43">
        <f t="shared" si="26"/>
        <v>0</v>
      </c>
      <c r="N89" s="43">
        <f t="shared" si="27"/>
        <v>30000</v>
      </c>
      <c r="O89" s="44">
        <f t="shared" si="5"/>
        <v>30000</v>
      </c>
      <c r="P89" s="42">
        <f t="shared" si="6"/>
        <v>0</v>
      </c>
      <c r="Q89" s="43">
        <f t="shared" si="7"/>
        <v>0</v>
      </c>
      <c r="R89" s="43">
        <f t="shared" si="8"/>
        <v>3096</v>
      </c>
      <c r="S89" s="44">
        <f t="shared" si="9"/>
        <v>3096</v>
      </c>
      <c r="T89" s="45" t="str">
        <f t="shared" ref="T89:V89" si="324">IF(L89=0,"",P89/L89)</f>
        <v/>
      </c>
      <c r="U89" s="46" t="str">
        <f t="shared" si="324"/>
        <v/>
      </c>
      <c r="V89" s="46">
        <f t="shared" si="324"/>
        <v>0.1032</v>
      </c>
      <c r="W89" s="47">
        <f t="shared" si="11"/>
        <v>0.1032</v>
      </c>
      <c r="X89" s="42">
        <f t="shared" ref="X89:Z89" si="325">SUM(L$13:L89)</f>
        <v>700000</v>
      </c>
      <c r="Y89" s="43">
        <f t="shared" si="325"/>
        <v>730000</v>
      </c>
      <c r="Z89" s="43">
        <f t="shared" si="325"/>
        <v>880000</v>
      </c>
      <c r="AA89" s="44">
        <f t="shared" si="13"/>
        <v>2310000</v>
      </c>
      <c r="AB89" s="42">
        <f t="shared" ref="AB89:AD89" si="326">SUM(P$13:P89)</f>
        <v>61623</v>
      </c>
      <c r="AC89" s="43">
        <f t="shared" si="326"/>
        <v>109733</v>
      </c>
      <c r="AD89" s="43">
        <f t="shared" si="326"/>
        <v>88091</v>
      </c>
      <c r="AE89" s="44">
        <f t="shared" si="15"/>
        <v>259447</v>
      </c>
      <c r="AF89" s="46">
        <f t="shared" ref="AF89:AH89" si="327">IF(X89=0,"",AB89/X89)</f>
        <v>0.08803285714</v>
      </c>
      <c r="AG89" s="46">
        <f t="shared" si="327"/>
        <v>0.1503191781</v>
      </c>
      <c r="AH89" s="46">
        <f t="shared" si="327"/>
        <v>0.1001034091</v>
      </c>
      <c r="AI89" s="47">
        <f t="shared" si="17"/>
        <v>0.1123147186</v>
      </c>
    </row>
    <row r="90" ht="14.25" customHeight="1">
      <c r="A90" s="38">
        <f t="shared" si="18"/>
        <v>0.3000844567</v>
      </c>
      <c r="B90" s="9">
        <f t="shared" si="19"/>
        <v>0.3849868744</v>
      </c>
      <c r="C90" s="102">
        <f t="shared" si="20"/>
        <v>0.3149286689</v>
      </c>
      <c r="D90" s="9">
        <f t="shared" si="21"/>
        <v>0.3000844567</v>
      </c>
      <c r="E90" s="9">
        <f t="shared" si="22"/>
        <v>0.6850713311</v>
      </c>
      <c r="F90" s="102">
        <f t="shared" si="23"/>
        <v>1</v>
      </c>
      <c r="G90" s="9" t="str">
        <f t="shared" si="24"/>
        <v>B</v>
      </c>
      <c r="H90" s="38">
        <v>78.0</v>
      </c>
      <c r="I90" s="116">
        <v>0.3463101017834438</v>
      </c>
      <c r="J90" s="40">
        <v>0.3006129387091636</v>
      </c>
      <c r="K90" s="41">
        <v>0.4547583111761614</v>
      </c>
      <c r="L90" s="42">
        <f t="shared" si="25"/>
        <v>0</v>
      </c>
      <c r="M90" s="43">
        <f t="shared" si="26"/>
        <v>30000</v>
      </c>
      <c r="N90" s="43">
        <f t="shared" si="27"/>
        <v>0</v>
      </c>
      <c r="O90" s="44">
        <f t="shared" si="5"/>
        <v>30000</v>
      </c>
      <c r="P90" s="42">
        <f t="shared" si="6"/>
        <v>0</v>
      </c>
      <c r="Q90" s="43">
        <f t="shared" si="7"/>
        <v>4468</v>
      </c>
      <c r="R90" s="43">
        <f t="shared" si="8"/>
        <v>0</v>
      </c>
      <c r="S90" s="44">
        <f t="shared" si="9"/>
        <v>4468</v>
      </c>
      <c r="T90" s="45" t="str">
        <f t="shared" ref="T90:V90" si="328">IF(L90=0,"",P90/L90)</f>
        <v/>
      </c>
      <c r="U90" s="46">
        <f t="shared" si="328"/>
        <v>0.1489333333</v>
      </c>
      <c r="V90" s="46" t="str">
        <f t="shared" si="328"/>
        <v/>
      </c>
      <c r="W90" s="47">
        <f t="shared" si="11"/>
        <v>0.1489333333</v>
      </c>
      <c r="X90" s="42">
        <f t="shared" ref="X90:Z90" si="329">SUM(L$13:L90)</f>
        <v>700000</v>
      </c>
      <c r="Y90" s="43">
        <f t="shared" si="329"/>
        <v>760000</v>
      </c>
      <c r="Z90" s="43">
        <f t="shared" si="329"/>
        <v>880000</v>
      </c>
      <c r="AA90" s="44">
        <f t="shared" si="13"/>
        <v>2340000</v>
      </c>
      <c r="AB90" s="42">
        <f t="shared" ref="AB90:AD90" si="330">SUM(P$13:P90)</f>
        <v>61623</v>
      </c>
      <c r="AC90" s="43">
        <f t="shared" si="330"/>
        <v>114201</v>
      </c>
      <c r="AD90" s="43">
        <f t="shared" si="330"/>
        <v>88091</v>
      </c>
      <c r="AE90" s="44">
        <f t="shared" si="15"/>
        <v>263915</v>
      </c>
      <c r="AF90" s="46">
        <f t="shared" ref="AF90:AH90" si="331">IF(X90=0,"",AB90/X90)</f>
        <v>0.08803285714</v>
      </c>
      <c r="AG90" s="46">
        <f t="shared" si="331"/>
        <v>0.1502644737</v>
      </c>
      <c r="AH90" s="46">
        <f t="shared" si="331"/>
        <v>0.1001034091</v>
      </c>
      <c r="AI90" s="47">
        <f t="shared" si="17"/>
        <v>0.112784188</v>
      </c>
    </row>
    <row r="91" ht="14.25" customHeight="1">
      <c r="A91" s="38">
        <f t="shared" si="18"/>
        <v>0.3001097358</v>
      </c>
      <c r="B91" s="9">
        <f t="shared" si="19"/>
        <v>0.3849350658</v>
      </c>
      <c r="C91" s="102">
        <f t="shared" si="20"/>
        <v>0.3149551984</v>
      </c>
      <c r="D91" s="9">
        <f t="shared" si="21"/>
        <v>0.3001097358</v>
      </c>
      <c r="E91" s="9">
        <f t="shared" si="22"/>
        <v>0.6850448016</v>
      </c>
      <c r="F91" s="102">
        <f t="shared" si="23"/>
        <v>1</v>
      </c>
      <c r="G91" s="9" t="str">
        <f t="shared" si="24"/>
        <v>C</v>
      </c>
      <c r="H91" s="38">
        <v>79.0</v>
      </c>
      <c r="I91" s="116">
        <v>0.9783490568034963</v>
      </c>
      <c r="J91" s="40">
        <v>0.8097442875590116</v>
      </c>
      <c r="K91" s="41">
        <v>0.7831396403165001</v>
      </c>
      <c r="L91" s="42">
        <f t="shared" si="25"/>
        <v>0</v>
      </c>
      <c r="M91" s="43">
        <f t="shared" si="26"/>
        <v>0</v>
      </c>
      <c r="N91" s="43">
        <f t="shared" si="27"/>
        <v>30000</v>
      </c>
      <c r="O91" s="44">
        <f t="shared" si="5"/>
        <v>30000</v>
      </c>
      <c r="P91" s="42">
        <f t="shared" si="6"/>
        <v>0</v>
      </c>
      <c r="Q91" s="43">
        <f t="shared" si="7"/>
        <v>0</v>
      </c>
      <c r="R91" s="43">
        <f t="shared" si="8"/>
        <v>3041</v>
      </c>
      <c r="S91" s="44">
        <f t="shared" si="9"/>
        <v>3041</v>
      </c>
      <c r="T91" s="45" t="str">
        <f t="shared" ref="T91:V91" si="332">IF(L91=0,"",P91/L91)</f>
        <v/>
      </c>
      <c r="U91" s="46" t="str">
        <f t="shared" si="332"/>
        <v/>
      </c>
      <c r="V91" s="46">
        <f t="shared" si="332"/>
        <v>0.1013666667</v>
      </c>
      <c r="W91" s="47">
        <f t="shared" si="11"/>
        <v>0.1013666667</v>
      </c>
      <c r="X91" s="42">
        <f t="shared" ref="X91:Z91" si="333">SUM(L$13:L91)</f>
        <v>700000</v>
      </c>
      <c r="Y91" s="43">
        <f t="shared" si="333"/>
        <v>760000</v>
      </c>
      <c r="Z91" s="43">
        <f t="shared" si="333"/>
        <v>910000</v>
      </c>
      <c r="AA91" s="44">
        <f t="shared" si="13"/>
        <v>2370000</v>
      </c>
      <c r="AB91" s="42">
        <f t="shared" ref="AB91:AD91" si="334">SUM(P$13:P91)</f>
        <v>61623</v>
      </c>
      <c r="AC91" s="43">
        <f t="shared" si="334"/>
        <v>114201</v>
      </c>
      <c r="AD91" s="43">
        <f t="shared" si="334"/>
        <v>91132</v>
      </c>
      <c r="AE91" s="44">
        <f t="shared" si="15"/>
        <v>266956</v>
      </c>
      <c r="AF91" s="46">
        <f t="shared" ref="AF91:AH91" si="335">IF(X91=0,"",AB91/X91)</f>
        <v>0.08803285714</v>
      </c>
      <c r="AG91" s="46">
        <f t="shared" si="335"/>
        <v>0.1502644737</v>
      </c>
      <c r="AH91" s="46">
        <f t="shared" si="335"/>
        <v>0.1001450549</v>
      </c>
      <c r="AI91" s="47">
        <f t="shared" si="17"/>
        <v>0.1126396624</v>
      </c>
    </row>
    <row r="92" ht="14.25" customHeight="1">
      <c r="A92" s="38">
        <f t="shared" si="18"/>
        <v>0.3000939896</v>
      </c>
      <c r="B92" s="9">
        <f t="shared" si="19"/>
        <v>0.3849148691</v>
      </c>
      <c r="C92" s="102">
        <f t="shared" si="20"/>
        <v>0.3149911413</v>
      </c>
      <c r="D92" s="9">
        <f t="shared" si="21"/>
        <v>0.3000939896</v>
      </c>
      <c r="E92" s="9">
        <f t="shared" si="22"/>
        <v>0.6850088587</v>
      </c>
      <c r="F92" s="102">
        <f t="shared" si="23"/>
        <v>1</v>
      </c>
      <c r="G92" s="9" t="str">
        <f t="shared" si="24"/>
        <v>B</v>
      </c>
      <c r="H92" s="38">
        <v>80.0</v>
      </c>
      <c r="I92" s="116">
        <v>0.48597469435809215</v>
      </c>
      <c r="J92" s="40">
        <v>0.603973455323388</v>
      </c>
      <c r="K92" s="41">
        <v>0.6503377239467175</v>
      </c>
      <c r="L92" s="42">
        <f t="shared" si="25"/>
        <v>0</v>
      </c>
      <c r="M92" s="43">
        <f t="shared" si="26"/>
        <v>30000</v>
      </c>
      <c r="N92" s="43">
        <f t="shared" si="27"/>
        <v>0</v>
      </c>
      <c r="O92" s="44">
        <f t="shared" si="5"/>
        <v>30000</v>
      </c>
      <c r="P92" s="42">
        <f t="shared" si="6"/>
        <v>0</v>
      </c>
      <c r="Q92" s="43">
        <f t="shared" si="7"/>
        <v>4516</v>
      </c>
      <c r="R92" s="43">
        <f t="shared" si="8"/>
        <v>0</v>
      </c>
      <c r="S92" s="44">
        <f t="shared" si="9"/>
        <v>4516</v>
      </c>
      <c r="T92" s="45" t="str">
        <f t="shared" ref="T92:V92" si="336">IF(L92=0,"",P92/L92)</f>
        <v/>
      </c>
      <c r="U92" s="46">
        <f t="shared" si="336"/>
        <v>0.1505333333</v>
      </c>
      <c r="V92" s="46" t="str">
        <f t="shared" si="336"/>
        <v/>
      </c>
      <c r="W92" s="47">
        <f t="shared" si="11"/>
        <v>0.1505333333</v>
      </c>
      <c r="X92" s="42">
        <f t="shared" ref="X92:Z92" si="337">SUM(L$13:L92)</f>
        <v>700000</v>
      </c>
      <c r="Y92" s="43">
        <f t="shared" si="337"/>
        <v>790000</v>
      </c>
      <c r="Z92" s="43">
        <f t="shared" si="337"/>
        <v>910000</v>
      </c>
      <c r="AA92" s="44">
        <f t="shared" si="13"/>
        <v>2400000</v>
      </c>
      <c r="AB92" s="42">
        <f t="shared" ref="AB92:AD92" si="338">SUM(P$13:P92)</f>
        <v>61623</v>
      </c>
      <c r="AC92" s="43">
        <f t="shared" si="338"/>
        <v>118717</v>
      </c>
      <c r="AD92" s="43">
        <f t="shared" si="338"/>
        <v>91132</v>
      </c>
      <c r="AE92" s="44">
        <f t="shared" si="15"/>
        <v>271472</v>
      </c>
      <c r="AF92" s="46">
        <f t="shared" ref="AF92:AH92" si="339">IF(X92=0,"",AB92/X92)</f>
        <v>0.08803285714</v>
      </c>
      <c r="AG92" s="46">
        <f t="shared" si="339"/>
        <v>0.1502746835</v>
      </c>
      <c r="AH92" s="46">
        <f t="shared" si="339"/>
        <v>0.1001450549</v>
      </c>
      <c r="AI92" s="47">
        <f t="shared" si="17"/>
        <v>0.1131133333</v>
      </c>
    </row>
    <row r="93" ht="14.25" customHeight="1">
      <c r="A93" s="38">
        <f t="shared" si="18"/>
        <v>0.3000892722</v>
      </c>
      <c r="B93" s="9">
        <f t="shared" si="19"/>
        <v>0.3849245381</v>
      </c>
      <c r="C93" s="102">
        <f t="shared" si="20"/>
        <v>0.3149861897</v>
      </c>
      <c r="D93" s="9">
        <f t="shared" si="21"/>
        <v>0.3000892722</v>
      </c>
      <c r="E93" s="9">
        <f t="shared" si="22"/>
        <v>0.6850138103</v>
      </c>
      <c r="F93" s="102">
        <f t="shared" si="23"/>
        <v>1</v>
      </c>
      <c r="G93" s="9" t="str">
        <f t="shared" si="24"/>
        <v>A</v>
      </c>
      <c r="H93" s="38">
        <v>81.0</v>
      </c>
      <c r="I93" s="116">
        <v>0.26995315516255525</v>
      </c>
      <c r="J93" s="40">
        <v>0.8172372800555963</v>
      </c>
      <c r="K93" s="41">
        <v>0.6921976638657823</v>
      </c>
      <c r="L93" s="42">
        <f t="shared" si="25"/>
        <v>30000</v>
      </c>
      <c r="M93" s="43">
        <f t="shared" si="26"/>
        <v>0</v>
      </c>
      <c r="N93" s="43">
        <f t="shared" si="27"/>
        <v>0</v>
      </c>
      <c r="O93" s="44">
        <f t="shared" si="5"/>
        <v>30000</v>
      </c>
      <c r="P93" s="42">
        <f t="shared" si="6"/>
        <v>2670</v>
      </c>
      <c r="Q93" s="43">
        <f t="shared" si="7"/>
        <v>0</v>
      </c>
      <c r="R93" s="43">
        <f t="shared" si="8"/>
        <v>0</v>
      </c>
      <c r="S93" s="44">
        <f t="shared" si="9"/>
        <v>2670</v>
      </c>
      <c r="T93" s="45">
        <f t="shared" ref="T93:V93" si="340">IF(L93=0,"",P93/L93)</f>
        <v>0.089</v>
      </c>
      <c r="U93" s="46" t="str">
        <f t="shared" si="340"/>
        <v/>
      </c>
      <c r="V93" s="46" t="str">
        <f t="shared" si="340"/>
        <v/>
      </c>
      <c r="W93" s="47">
        <f t="shared" si="11"/>
        <v>0.089</v>
      </c>
      <c r="X93" s="42">
        <f t="shared" ref="X93:Z93" si="341">SUM(L$13:L93)</f>
        <v>730000</v>
      </c>
      <c r="Y93" s="43">
        <f t="shared" si="341"/>
        <v>790000</v>
      </c>
      <c r="Z93" s="43">
        <f t="shared" si="341"/>
        <v>910000</v>
      </c>
      <c r="AA93" s="44">
        <f t="shared" si="13"/>
        <v>2430000</v>
      </c>
      <c r="AB93" s="42">
        <f t="shared" ref="AB93:AD93" si="342">SUM(P$13:P93)</f>
        <v>64293</v>
      </c>
      <c r="AC93" s="43">
        <f t="shared" si="342"/>
        <v>118717</v>
      </c>
      <c r="AD93" s="43">
        <f t="shared" si="342"/>
        <v>91132</v>
      </c>
      <c r="AE93" s="44">
        <f t="shared" si="15"/>
        <v>274142</v>
      </c>
      <c r="AF93" s="46">
        <f t="shared" ref="AF93:AH93" si="343">IF(X93=0,"",AB93/X93)</f>
        <v>0.08807260274</v>
      </c>
      <c r="AG93" s="46">
        <f t="shared" si="343"/>
        <v>0.1502746835</v>
      </c>
      <c r="AH93" s="46">
        <f t="shared" si="343"/>
        <v>0.1001450549</v>
      </c>
      <c r="AI93" s="47">
        <f t="shared" si="17"/>
        <v>0.1128156379</v>
      </c>
    </row>
    <row r="94" ht="14.25" customHeight="1">
      <c r="A94" s="38">
        <f t="shared" si="18"/>
        <v>0.3001226653</v>
      </c>
      <c r="B94" s="9">
        <f t="shared" si="19"/>
        <v>0.3849061732</v>
      </c>
      <c r="C94" s="102">
        <f t="shared" si="20"/>
        <v>0.3149711616</v>
      </c>
      <c r="D94" s="9">
        <f t="shared" si="21"/>
        <v>0.3001226653</v>
      </c>
      <c r="E94" s="9">
        <f t="shared" si="22"/>
        <v>0.6850288384</v>
      </c>
      <c r="F94" s="102">
        <f t="shared" si="23"/>
        <v>1</v>
      </c>
      <c r="G94" s="9" t="str">
        <f t="shared" si="24"/>
        <v>A</v>
      </c>
      <c r="H94" s="38">
        <v>82.0</v>
      </c>
      <c r="I94" s="116">
        <v>0.006028274373808595</v>
      </c>
      <c r="J94" s="40">
        <v>0.2509300471073196</v>
      </c>
      <c r="K94" s="41">
        <v>0.20751681311193138</v>
      </c>
      <c r="L94" s="42">
        <f t="shared" si="25"/>
        <v>30000</v>
      </c>
      <c r="M94" s="43">
        <f t="shared" si="26"/>
        <v>0</v>
      </c>
      <c r="N94" s="43">
        <f t="shared" si="27"/>
        <v>0</v>
      </c>
      <c r="O94" s="44">
        <f t="shared" si="5"/>
        <v>30000</v>
      </c>
      <c r="P94" s="42">
        <f t="shared" si="6"/>
        <v>2576</v>
      </c>
      <c r="Q94" s="43">
        <f t="shared" si="7"/>
        <v>0</v>
      </c>
      <c r="R94" s="43">
        <f t="shared" si="8"/>
        <v>0</v>
      </c>
      <c r="S94" s="44">
        <f t="shared" si="9"/>
        <v>2576</v>
      </c>
      <c r="T94" s="45">
        <f t="shared" ref="T94:V94" si="344">IF(L94=0,"",P94/L94)</f>
        <v>0.08586666667</v>
      </c>
      <c r="U94" s="46" t="str">
        <f t="shared" si="344"/>
        <v/>
      </c>
      <c r="V94" s="46" t="str">
        <f t="shared" si="344"/>
        <v/>
      </c>
      <c r="W94" s="47">
        <f t="shared" si="11"/>
        <v>0.08586666667</v>
      </c>
      <c r="X94" s="42">
        <f t="shared" ref="X94:Z94" si="345">SUM(L$13:L94)</f>
        <v>760000</v>
      </c>
      <c r="Y94" s="43">
        <f t="shared" si="345"/>
        <v>790000</v>
      </c>
      <c r="Z94" s="43">
        <f t="shared" si="345"/>
        <v>910000</v>
      </c>
      <c r="AA94" s="44">
        <f t="shared" si="13"/>
        <v>2460000</v>
      </c>
      <c r="AB94" s="42">
        <f t="shared" ref="AB94:AD94" si="346">SUM(P$13:P94)</f>
        <v>66869</v>
      </c>
      <c r="AC94" s="43">
        <f t="shared" si="346"/>
        <v>118717</v>
      </c>
      <c r="AD94" s="43">
        <f t="shared" si="346"/>
        <v>91132</v>
      </c>
      <c r="AE94" s="44">
        <f t="shared" si="15"/>
        <v>276718</v>
      </c>
      <c r="AF94" s="46">
        <f t="shared" ref="AF94:AH94" si="347">IF(X94=0,"",AB94/X94)</f>
        <v>0.08798552632</v>
      </c>
      <c r="AG94" s="46">
        <f t="shared" si="347"/>
        <v>0.1502746835</v>
      </c>
      <c r="AH94" s="46">
        <f t="shared" si="347"/>
        <v>0.1001450549</v>
      </c>
      <c r="AI94" s="47">
        <f t="shared" si="17"/>
        <v>0.1124869919</v>
      </c>
    </row>
    <row r="95" ht="14.25" customHeight="1">
      <c r="A95" s="38">
        <f t="shared" si="18"/>
        <v>0.3000495091</v>
      </c>
      <c r="B95" s="9">
        <f t="shared" si="19"/>
        <v>0.3849464063</v>
      </c>
      <c r="C95" s="102">
        <f t="shared" si="20"/>
        <v>0.3150040846</v>
      </c>
      <c r="D95" s="9">
        <f t="shared" si="21"/>
        <v>0.3000495091</v>
      </c>
      <c r="E95" s="9">
        <f t="shared" si="22"/>
        <v>0.6849959154</v>
      </c>
      <c r="F95" s="102">
        <f t="shared" si="23"/>
        <v>1</v>
      </c>
      <c r="G95" s="9" t="str">
        <f t="shared" si="24"/>
        <v>B</v>
      </c>
      <c r="H95" s="38">
        <v>83.0</v>
      </c>
      <c r="I95" s="116">
        <v>0.30816333775697613</v>
      </c>
      <c r="J95" s="40">
        <v>0.5374489513926297</v>
      </c>
      <c r="K95" s="41">
        <v>0.764998448707744</v>
      </c>
      <c r="L95" s="42">
        <f t="shared" si="25"/>
        <v>0</v>
      </c>
      <c r="M95" s="43">
        <f t="shared" si="26"/>
        <v>30000</v>
      </c>
      <c r="N95" s="43">
        <f t="shared" si="27"/>
        <v>0</v>
      </c>
      <c r="O95" s="44">
        <f t="shared" si="5"/>
        <v>30000</v>
      </c>
      <c r="P95" s="42">
        <f t="shared" si="6"/>
        <v>0</v>
      </c>
      <c r="Q95" s="43">
        <f t="shared" si="7"/>
        <v>4506</v>
      </c>
      <c r="R95" s="43">
        <f t="shared" si="8"/>
        <v>0</v>
      </c>
      <c r="S95" s="44">
        <f t="shared" si="9"/>
        <v>4506</v>
      </c>
      <c r="T95" s="45" t="str">
        <f t="shared" ref="T95:V95" si="348">IF(L95=0,"",P95/L95)</f>
        <v/>
      </c>
      <c r="U95" s="46">
        <f t="shared" si="348"/>
        <v>0.1502</v>
      </c>
      <c r="V95" s="46" t="str">
        <f t="shared" si="348"/>
        <v/>
      </c>
      <c r="W95" s="47">
        <f t="shared" si="11"/>
        <v>0.1502</v>
      </c>
      <c r="X95" s="42">
        <f t="shared" ref="X95:Z95" si="349">SUM(L$13:L95)</f>
        <v>760000</v>
      </c>
      <c r="Y95" s="43">
        <f t="shared" si="349"/>
        <v>820000</v>
      </c>
      <c r="Z95" s="43">
        <f t="shared" si="349"/>
        <v>910000</v>
      </c>
      <c r="AA95" s="44">
        <f t="shared" si="13"/>
        <v>2490000</v>
      </c>
      <c r="AB95" s="42">
        <f t="shared" ref="AB95:AD95" si="350">SUM(P$13:P95)</f>
        <v>66869</v>
      </c>
      <c r="AC95" s="43">
        <f t="shared" si="350"/>
        <v>123223</v>
      </c>
      <c r="AD95" s="43">
        <f t="shared" si="350"/>
        <v>91132</v>
      </c>
      <c r="AE95" s="44">
        <f t="shared" si="15"/>
        <v>281224</v>
      </c>
      <c r="AF95" s="46">
        <f t="shared" ref="AF95:AH95" si="351">IF(X95=0,"",AB95/X95)</f>
        <v>0.08798552632</v>
      </c>
      <c r="AG95" s="46">
        <f t="shared" si="351"/>
        <v>0.1502719512</v>
      </c>
      <c r="AH95" s="46">
        <f t="shared" si="351"/>
        <v>0.1001450549</v>
      </c>
      <c r="AI95" s="47">
        <f t="shared" si="17"/>
        <v>0.1129413655</v>
      </c>
    </row>
    <row r="96" ht="14.25" customHeight="1">
      <c r="A96" s="38">
        <f t="shared" si="18"/>
        <v>0.3000507714</v>
      </c>
      <c r="B96" s="9">
        <f t="shared" si="19"/>
        <v>0.3849438187</v>
      </c>
      <c r="C96" s="102">
        <f t="shared" si="20"/>
        <v>0.3150054099</v>
      </c>
      <c r="D96" s="9">
        <f t="shared" si="21"/>
        <v>0.3000507714</v>
      </c>
      <c r="E96" s="9">
        <f t="shared" si="22"/>
        <v>0.6849945901</v>
      </c>
      <c r="F96" s="102">
        <f t="shared" si="23"/>
        <v>1</v>
      </c>
      <c r="G96" s="9" t="str">
        <f t="shared" si="24"/>
        <v>A</v>
      </c>
      <c r="H96" s="38">
        <v>84.0</v>
      </c>
      <c r="I96" s="116">
        <v>0.024018343509170204</v>
      </c>
      <c r="J96" s="40">
        <v>0.1392857603966262</v>
      </c>
      <c r="K96" s="41">
        <v>0.835601419464208</v>
      </c>
      <c r="L96" s="42">
        <f t="shared" si="25"/>
        <v>30000</v>
      </c>
      <c r="M96" s="43">
        <f t="shared" si="26"/>
        <v>0</v>
      </c>
      <c r="N96" s="43">
        <f t="shared" si="27"/>
        <v>0</v>
      </c>
      <c r="O96" s="44">
        <f t="shared" si="5"/>
        <v>30000</v>
      </c>
      <c r="P96" s="42">
        <f t="shared" si="6"/>
        <v>2602</v>
      </c>
      <c r="Q96" s="43">
        <f t="shared" si="7"/>
        <v>0</v>
      </c>
      <c r="R96" s="43">
        <f t="shared" si="8"/>
        <v>0</v>
      </c>
      <c r="S96" s="44">
        <f t="shared" si="9"/>
        <v>2602</v>
      </c>
      <c r="T96" s="45">
        <f t="shared" ref="T96:V96" si="352">IF(L96=0,"",P96/L96)</f>
        <v>0.08673333333</v>
      </c>
      <c r="U96" s="46" t="str">
        <f t="shared" si="352"/>
        <v/>
      </c>
      <c r="V96" s="46" t="str">
        <f t="shared" si="352"/>
        <v/>
      </c>
      <c r="W96" s="47">
        <f t="shared" si="11"/>
        <v>0.08673333333</v>
      </c>
      <c r="X96" s="42">
        <f t="shared" ref="X96:Z96" si="353">SUM(L$13:L96)</f>
        <v>790000</v>
      </c>
      <c r="Y96" s="43">
        <f t="shared" si="353"/>
        <v>820000</v>
      </c>
      <c r="Z96" s="43">
        <f t="shared" si="353"/>
        <v>910000</v>
      </c>
      <c r="AA96" s="44">
        <f t="shared" si="13"/>
        <v>2520000</v>
      </c>
      <c r="AB96" s="42">
        <f t="shared" ref="AB96:AD96" si="354">SUM(P$13:P96)</f>
        <v>69471</v>
      </c>
      <c r="AC96" s="43">
        <f t="shared" si="354"/>
        <v>123223</v>
      </c>
      <c r="AD96" s="43">
        <f t="shared" si="354"/>
        <v>91132</v>
      </c>
      <c r="AE96" s="44">
        <f t="shared" si="15"/>
        <v>283826</v>
      </c>
      <c r="AF96" s="46">
        <f t="shared" ref="AF96:AH96" si="355">IF(X96=0,"",AB96/X96)</f>
        <v>0.08793797468</v>
      </c>
      <c r="AG96" s="46">
        <f t="shared" si="355"/>
        <v>0.1502719512</v>
      </c>
      <c r="AH96" s="46">
        <f t="shared" si="355"/>
        <v>0.1001450549</v>
      </c>
      <c r="AI96" s="47">
        <f t="shared" si="17"/>
        <v>0.1126293651</v>
      </c>
    </row>
    <row r="97" ht="14.25" customHeight="1">
      <c r="A97" s="38">
        <f t="shared" si="18"/>
        <v>0.3000108257</v>
      </c>
      <c r="B97" s="9">
        <f t="shared" si="19"/>
        <v>0.3849657872</v>
      </c>
      <c r="C97" s="102">
        <f t="shared" si="20"/>
        <v>0.3150233871</v>
      </c>
      <c r="D97" s="9">
        <f t="shared" si="21"/>
        <v>0.3000108257</v>
      </c>
      <c r="E97" s="9">
        <f t="shared" si="22"/>
        <v>0.6849766129</v>
      </c>
      <c r="F97" s="102">
        <f t="shared" si="23"/>
        <v>1</v>
      </c>
      <c r="G97" s="9" t="str">
        <f t="shared" si="24"/>
        <v>B</v>
      </c>
      <c r="H97" s="38">
        <v>85.0</v>
      </c>
      <c r="I97" s="116">
        <v>0.3181416917428195</v>
      </c>
      <c r="J97" s="40">
        <v>0.2351072569789161</v>
      </c>
      <c r="K97" s="41">
        <v>0.029852004744422178</v>
      </c>
      <c r="L97" s="42">
        <f t="shared" si="25"/>
        <v>0</v>
      </c>
      <c r="M97" s="43">
        <f t="shared" si="26"/>
        <v>30000</v>
      </c>
      <c r="N97" s="43">
        <f t="shared" si="27"/>
        <v>0</v>
      </c>
      <c r="O97" s="44">
        <f t="shared" si="5"/>
        <v>30000</v>
      </c>
      <c r="P97" s="42">
        <f t="shared" si="6"/>
        <v>0</v>
      </c>
      <c r="Q97" s="43">
        <f t="shared" si="7"/>
        <v>4455</v>
      </c>
      <c r="R97" s="43">
        <f t="shared" si="8"/>
        <v>0</v>
      </c>
      <c r="S97" s="44">
        <f t="shared" si="9"/>
        <v>4455</v>
      </c>
      <c r="T97" s="45" t="str">
        <f t="shared" ref="T97:V97" si="356">IF(L97=0,"",P97/L97)</f>
        <v/>
      </c>
      <c r="U97" s="46">
        <f t="shared" si="356"/>
        <v>0.1485</v>
      </c>
      <c r="V97" s="46" t="str">
        <f t="shared" si="356"/>
        <v/>
      </c>
      <c r="W97" s="47">
        <f t="shared" si="11"/>
        <v>0.1485</v>
      </c>
      <c r="X97" s="42">
        <f t="shared" ref="X97:Z97" si="357">SUM(L$13:L97)</f>
        <v>790000</v>
      </c>
      <c r="Y97" s="43">
        <f t="shared" si="357"/>
        <v>850000</v>
      </c>
      <c r="Z97" s="43">
        <f t="shared" si="357"/>
        <v>910000</v>
      </c>
      <c r="AA97" s="44">
        <f t="shared" si="13"/>
        <v>2550000</v>
      </c>
      <c r="AB97" s="42">
        <f t="shared" ref="AB97:AD97" si="358">SUM(P$13:P97)</f>
        <v>69471</v>
      </c>
      <c r="AC97" s="43">
        <f t="shared" si="358"/>
        <v>127678</v>
      </c>
      <c r="AD97" s="43">
        <f t="shared" si="358"/>
        <v>91132</v>
      </c>
      <c r="AE97" s="44">
        <f t="shared" si="15"/>
        <v>288281</v>
      </c>
      <c r="AF97" s="46">
        <f t="shared" ref="AF97:AH97" si="359">IF(X97=0,"",AB97/X97)</f>
        <v>0.08793797468</v>
      </c>
      <c r="AG97" s="46">
        <f t="shared" si="359"/>
        <v>0.1502094118</v>
      </c>
      <c r="AH97" s="46">
        <f t="shared" si="359"/>
        <v>0.1001450549</v>
      </c>
      <c r="AI97" s="47">
        <f t="shared" si="17"/>
        <v>0.1130513725</v>
      </c>
    </row>
    <row r="98" ht="14.25" customHeight="1">
      <c r="A98" s="38">
        <f t="shared" si="18"/>
        <v>0.3000397166</v>
      </c>
      <c r="B98" s="9">
        <f t="shared" si="19"/>
        <v>0.3849065597</v>
      </c>
      <c r="C98" s="102">
        <f t="shared" si="20"/>
        <v>0.3150537237</v>
      </c>
      <c r="D98" s="9">
        <f t="shared" si="21"/>
        <v>0.3000397166</v>
      </c>
      <c r="E98" s="9">
        <f t="shared" si="22"/>
        <v>0.6849462763</v>
      </c>
      <c r="F98" s="102">
        <f t="shared" si="23"/>
        <v>1</v>
      </c>
      <c r="G98" s="9" t="str">
        <f t="shared" si="24"/>
        <v>C</v>
      </c>
      <c r="H98" s="38">
        <v>86.0</v>
      </c>
      <c r="I98" s="116">
        <v>0.8885010343526113</v>
      </c>
      <c r="J98" s="40">
        <v>0.5167547738215845</v>
      </c>
      <c r="K98" s="41">
        <v>0.23468028359458015</v>
      </c>
      <c r="L98" s="42">
        <f t="shared" si="25"/>
        <v>0</v>
      </c>
      <c r="M98" s="43">
        <f t="shared" si="26"/>
        <v>0</v>
      </c>
      <c r="N98" s="43">
        <f t="shared" si="27"/>
        <v>30000</v>
      </c>
      <c r="O98" s="44">
        <f t="shared" si="5"/>
        <v>30000</v>
      </c>
      <c r="P98" s="42">
        <f t="shared" si="6"/>
        <v>0</v>
      </c>
      <c r="Q98" s="43">
        <f t="shared" si="7"/>
        <v>0</v>
      </c>
      <c r="R98" s="43">
        <f t="shared" si="8"/>
        <v>2962</v>
      </c>
      <c r="S98" s="44">
        <f t="shared" si="9"/>
        <v>2962</v>
      </c>
      <c r="T98" s="45" t="str">
        <f t="shared" ref="T98:V98" si="360">IF(L98=0,"",P98/L98)</f>
        <v/>
      </c>
      <c r="U98" s="46" t="str">
        <f t="shared" si="360"/>
        <v/>
      </c>
      <c r="V98" s="46">
        <f t="shared" si="360"/>
        <v>0.09873333333</v>
      </c>
      <c r="W98" s="47">
        <f t="shared" si="11"/>
        <v>0.09873333333</v>
      </c>
      <c r="X98" s="42">
        <f t="shared" ref="X98:Z98" si="361">SUM(L$13:L98)</f>
        <v>790000</v>
      </c>
      <c r="Y98" s="43">
        <f t="shared" si="361"/>
        <v>850000</v>
      </c>
      <c r="Z98" s="43">
        <f t="shared" si="361"/>
        <v>940000</v>
      </c>
      <c r="AA98" s="44">
        <f t="shared" si="13"/>
        <v>2580000</v>
      </c>
      <c r="AB98" s="42">
        <f t="shared" ref="AB98:AD98" si="362">SUM(P$13:P98)</f>
        <v>69471</v>
      </c>
      <c r="AC98" s="43">
        <f t="shared" si="362"/>
        <v>127678</v>
      </c>
      <c r="AD98" s="43">
        <f t="shared" si="362"/>
        <v>94094</v>
      </c>
      <c r="AE98" s="44">
        <f t="shared" si="15"/>
        <v>291243</v>
      </c>
      <c r="AF98" s="46">
        <f t="shared" ref="AF98:AH98" si="363">IF(X98=0,"",AB98/X98)</f>
        <v>0.08793797468</v>
      </c>
      <c r="AG98" s="46">
        <f t="shared" si="363"/>
        <v>0.1502094118</v>
      </c>
      <c r="AH98" s="46">
        <f t="shared" si="363"/>
        <v>0.1001</v>
      </c>
      <c r="AI98" s="47">
        <f t="shared" si="17"/>
        <v>0.1128848837</v>
      </c>
    </row>
    <row r="99" ht="14.25" customHeight="1">
      <c r="A99" s="38">
        <f t="shared" si="18"/>
        <v>0.300056752</v>
      </c>
      <c r="B99" s="9">
        <f t="shared" si="19"/>
        <v>0.3849284136</v>
      </c>
      <c r="C99" s="102">
        <f t="shared" si="20"/>
        <v>0.3150148345</v>
      </c>
      <c r="D99" s="9">
        <f t="shared" si="21"/>
        <v>0.300056752</v>
      </c>
      <c r="E99" s="9">
        <f t="shared" si="22"/>
        <v>0.6849851655</v>
      </c>
      <c r="F99" s="102">
        <f t="shared" si="23"/>
        <v>1</v>
      </c>
      <c r="G99" s="9" t="str">
        <f t="shared" si="24"/>
        <v>B</v>
      </c>
      <c r="H99" s="38">
        <v>87.0</v>
      </c>
      <c r="I99" s="116">
        <v>0.6485793799093615</v>
      </c>
      <c r="J99" s="40">
        <v>0.4930525626798289</v>
      </c>
      <c r="K99" s="41">
        <v>0.3126389750117887</v>
      </c>
      <c r="L99" s="42">
        <f t="shared" si="25"/>
        <v>0</v>
      </c>
      <c r="M99" s="43">
        <f t="shared" si="26"/>
        <v>30000</v>
      </c>
      <c r="N99" s="43">
        <f t="shared" si="27"/>
        <v>0</v>
      </c>
      <c r="O99" s="44">
        <f t="shared" si="5"/>
        <v>30000</v>
      </c>
      <c r="P99" s="42">
        <f t="shared" si="6"/>
        <v>0</v>
      </c>
      <c r="Q99" s="43">
        <f t="shared" si="7"/>
        <v>4499</v>
      </c>
      <c r="R99" s="43">
        <f t="shared" si="8"/>
        <v>0</v>
      </c>
      <c r="S99" s="44">
        <f t="shared" si="9"/>
        <v>4499</v>
      </c>
      <c r="T99" s="45" t="str">
        <f t="shared" ref="T99:V99" si="364">IF(L99=0,"",P99/L99)</f>
        <v/>
      </c>
      <c r="U99" s="46">
        <f t="shared" si="364"/>
        <v>0.1499666667</v>
      </c>
      <c r="V99" s="46" t="str">
        <f t="shared" si="364"/>
        <v/>
      </c>
      <c r="W99" s="47">
        <f t="shared" si="11"/>
        <v>0.1499666667</v>
      </c>
      <c r="X99" s="42">
        <f t="shared" ref="X99:Z99" si="365">SUM(L$13:L99)</f>
        <v>790000</v>
      </c>
      <c r="Y99" s="43">
        <f t="shared" si="365"/>
        <v>880000</v>
      </c>
      <c r="Z99" s="43">
        <f t="shared" si="365"/>
        <v>940000</v>
      </c>
      <c r="AA99" s="44">
        <f t="shared" si="13"/>
        <v>2610000</v>
      </c>
      <c r="AB99" s="42">
        <f t="shared" ref="AB99:AD99" si="366">SUM(P$13:P99)</f>
        <v>69471</v>
      </c>
      <c r="AC99" s="43">
        <f t="shared" si="366"/>
        <v>132177</v>
      </c>
      <c r="AD99" s="43">
        <f t="shared" si="366"/>
        <v>94094</v>
      </c>
      <c r="AE99" s="44">
        <f t="shared" si="15"/>
        <v>295742</v>
      </c>
      <c r="AF99" s="46">
        <f t="shared" ref="AF99:AH99" si="367">IF(X99=0,"",AB99/X99)</f>
        <v>0.08793797468</v>
      </c>
      <c r="AG99" s="46">
        <f t="shared" si="367"/>
        <v>0.1502011364</v>
      </c>
      <c r="AH99" s="46">
        <f t="shared" si="367"/>
        <v>0.1001</v>
      </c>
      <c r="AI99" s="47">
        <f t="shared" si="17"/>
        <v>0.1133111111</v>
      </c>
    </row>
    <row r="100" ht="14.25" customHeight="1">
      <c r="A100" s="38">
        <f t="shared" si="18"/>
        <v>0.3000605752</v>
      </c>
      <c r="B100" s="9">
        <f t="shared" si="19"/>
        <v>0.3849205765</v>
      </c>
      <c r="C100" s="102">
        <f t="shared" si="20"/>
        <v>0.3150188483</v>
      </c>
      <c r="D100" s="9">
        <f t="shared" si="21"/>
        <v>0.3000605752</v>
      </c>
      <c r="E100" s="9">
        <f t="shared" si="22"/>
        <v>0.6849811517</v>
      </c>
      <c r="F100" s="102">
        <f t="shared" si="23"/>
        <v>1</v>
      </c>
      <c r="G100" s="9" t="str">
        <f t="shared" si="24"/>
        <v>A</v>
      </c>
      <c r="H100" s="38">
        <v>88.0</v>
      </c>
      <c r="I100" s="116">
        <v>0.10046354405298519</v>
      </c>
      <c r="J100" s="40">
        <v>0.6983177256961565</v>
      </c>
      <c r="K100" s="41">
        <v>0.33135131823650465</v>
      </c>
      <c r="L100" s="42">
        <f t="shared" si="25"/>
        <v>30000</v>
      </c>
      <c r="M100" s="43">
        <f t="shared" si="26"/>
        <v>0</v>
      </c>
      <c r="N100" s="43">
        <f t="shared" si="27"/>
        <v>0</v>
      </c>
      <c r="O100" s="44">
        <f t="shared" si="5"/>
        <v>30000</v>
      </c>
      <c r="P100" s="42">
        <f t="shared" si="6"/>
        <v>2637</v>
      </c>
      <c r="Q100" s="43">
        <f t="shared" si="7"/>
        <v>0</v>
      </c>
      <c r="R100" s="43">
        <f t="shared" si="8"/>
        <v>0</v>
      </c>
      <c r="S100" s="44">
        <f t="shared" si="9"/>
        <v>2637</v>
      </c>
      <c r="T100" s="45">
        <f t="shared" ref="T100:V100" si="368">IF(L100=0,"",P100/L100)</f>
        <v>0.0879</v>
      </c>
      <c r="U100" s="46" t="str">
        <f t="shared" si="368"/>
        <v/>
      </c>
      <c r="V100" s="46" t="str">
        <f t="shared" si="368"/>
        <v/>
      </c>
      <c r="W100" s="47">
        <f t="shared" si="11"/>
        <v>0.0879</v>
      </c>
      <c r="X100" s="42">
        <f t="shared" ref="X100:Z100" si="369">SUM(L$13:L100)</f>
        <v>820000</v>
      </c>
      <c r="Y100" s="43">
        <f t="shared" si="369"/>
        <v>880000</v>
      </c>
      <c r="Z100" s="43">
        <f t="shared" si="369"/>
        <v>940000</v>
      </c>
      <c r="AA100" s="44">
        <f t="shared" si="13"/>
        <v>2640000</v>
      </c>
      <c r="AB100" s="42">
        <f t="shared" ref="AB100:AD100" si="370">SUM(P$13:P100)</f>
        <v>72108</v>
      </c>
      <c r="AC100" s="43">
        <f t="shared" si="370"/>
        <v>132177</v>
      </c>
      <c r="AD100" s="43">
        <f t="shared" si="370"/>
        <v>94094</v>
      </c>
      <c r="AE100" s="44">
        <f t="shared" si="15"/>
        <v>298379</v>
      </c>
      <c r="AF100" s="46">
        <f t="shared" ref="AF100:AH100" si="371">IF(X100=0,"",AB100/X100)</f>
        <v>0.08793658537</v>
      </c>
      <c r="AG100" s="46">
        <f t="shared" si="371"/>
        <v>0.1502011364</v>
      </c>
      <c r="AH100" s="46">
        <f t="shared" si="371"/>
        <v>0.1001</v>
      </c>
      <c r="AI100" s="47">
        <f t="shared" si="17"/>
        <v>0.1130223485</v>
      </c>
    </row>
    <row r="101" ht="14.25" customHeight="1">
      <c r="A101" s="38">
        <f t="shared" si="18"/>
        <v>0.300059408</v>
      </c>
      <c r="B101" s="9">
        <f t="shared" si="19"/>
        <v>0.3849212184</v>
      </c>
      <c r="C101" s="102">
        <f t="shared" si="20"/>
        <v>0.3150193736</v>
      </c>
      <c r="D101" s="9">
        <f t="shared" si="21"/>
        <v>0.300059408</v>
      </c>
      <c r="E101" s="9">
        <f t="shared" si="22"/>
        <v>0.6849806264</v>
      </c>
      <c r="F101" s="102">
        <f t="shared" si="23"/>
        <v>1</v>
      </c>
      <c r="G101" s="9" t="str">
        <f t="shared" si="24"/>
        <v>C</v>
      </c>
      <c r="H101" s="38">
        <v>89.0</v>
      </c>
      <c r="I101" s="116">
        <v>0.8052717113250777</v>
      </c>
      <c r="J101" s="40">
        <v>0.4691241927639589</v>
      </c>
      <c r="K101" s="41">
        <v>0.15508711917457563</v>
      </c>
      <c r="L101" s="42">
        <f t="shared" si="25"/>
        <v>0</v>
      </c>
      <c r="M101" s="43">
        <f t="shared" si="26"/>
        <v>0</v>
      </c>
      <c r="N101" s="43">
        <f t="shared" si="27"/>
        <v>30000</v>
      </c>
      <c r="O101" s="44">
        <f t="shared" si="5"/>
        <v>30000</v>
      </c>
      <c r="P101" s="42">
        <f t="shared" si="6"/>
        <v>0</v>
      </c>
      <c r="Q101" s="43">
        <f t="shared" si="7"/>
        <v>0</v>
      </c>
      <c r="R101" s="43">
        <f t="shared" si="8"/>
        <v>2947</v>
      </c>
      <c r="S101" s="44">
        <f t="shared" si="9"/>
        <v>2947</v>
      </c>
      <c r="T101" s="45" t="str">
        <f t="shared" ref="T101:V101" si="372">IF(L101=0,"",P101/L101)</f>
        <v/>
      </c>
      <c r="U101" s="46" t="str">
        <f t="shared" si="372"/>
        <v/>
      </c>
      <c r="V101" s="46">
        <f t="shared" si="372"/>
        <v>0.09823333333</v>
      </c>
      <c r="W101" s="47">
        <f t="shared" si="11"/>
        <v>0.09823333333</v>
      </c>
      <c r="X101" s="42">
        <f t="shared" ref="X101:Z101" si="373">SUM(L$13:L101)</f>
        <v>820000</v>
      </c>
      <c r="Y101" s="43">
        <f t="shared" si="373"/>
        <v>880000</v>
      </c>
      <c r="Z101" s="43">
        <f t="shared" si="373"/>
        <v>970000</v>
      </c>
      <c r="AA101" s="44">
        <f t="shared" si="13"/>
        <v>2670000</v>
      </c>
      <c r="AB101" s="42">
        <f t="shared" ref="AB101:AD101" si="374">SUM(P$13:P101)</f>
        <v>72108</v>
      </c>
      <c r="AC101" s="43">
        <f t="shared" si="374"/>
        <v>132177</v>
      </c>
      <c r="AD101" s="43">
        <f t="shared" si="374"/>
        <v>97041</v>
      </c>
      <c r="AE101" s="44">
        <f t="shared" si="15"/>
        <v>301326</v>
      </c>
      <c r="AF101" s="46">
        <f t="shared" ref="AF101:AH101" si="375">IF(X101=0,"",AB101/X101)</f>
        <v>0.08793658537</v>
      </c>
      <c r="AG101" s="46">
        <f t="shared" si="375"/>
        <v>0.1502011364</v>
      </c>
      <c r="AH101" s="46">
        <f t="shared" si="375"/>
        <v>0.100042268</v>
      </c>
      <c r="AI101" s="47">
        <f t="shared" si="17"/>
        <v>0.1128561798</v>
      </c>
    </row>
    <row r="102" ht="14.25" customHeight="1">
      <c r="A102" s="38">
        <f t="shared" si="18"/>
        <v>0.3000812354</v>
      </c>
      <c r="B102" s="9">
        <f t="shared" si="19"/>
        <v>0.384949219</v>
      </c>
      <c r="C102" s="102">
        <f t="shared" si="20"/>
        <v>0.3149695456</v>
      </c>
      <c r="D102" s="9">
        <f t="shared" si="21"/>
        <v>0.3000812354</v>
      </c>
      <c r="E102" s="9">
        <f t="shared" si="22"/>
        <v>0.6850304544</v>
      </c>
      <c r="F102" s="102">
        <f t="shared" si="23"/>
        <v>1</v>
      </c>
      <c r="G102" s="9" t="str">
        <f t="shared" si="24"/>
        <v>C</v>
      </c>
      <c r="H102" s="38">
        <v>90.0</v>
      </c>
      <c r="I102" s="116">
        <v>0.7152278057455254</v>
      </c>
      <c r="J102" s="40">
        <v>0.926336892730871</v>
      </c>
      <c r="K102" s="41">
        <v>0.6181866132084343</v>
      </c>
      <c r="L102" s="42">
        <f t="shared" si="25"/>
        <v>0</v>
      </c>
      <c r="M102" s="43">
        <f t="shared" si="26"/>
        <v>0</v>
      </c>
      <c r="N102" s="43">
        <f t="shared" si="27"/>
        <v>30000</v>
      </c>
      <c r="O102" s="44">
        <f t="shared" si="5"/>
        <v>30000</v>
      </c>
      <c r="P102" s="42">
        <f t="shared" si="6"/>
        <v>0</v>
      </c>
      <c r="Q102" s="43">
        <f t="shared" si="7"/>
        <v>0</v>
      </c>
      <c r="R102" s="43">
        <f t="shared" si="8"/>
        <v>3016</v>
      </c>
      <c r="S102" s="44">
        <f t="shared" si="9"/>
        <v>3016</v>
      </c>
      <c r="T102" s="45" t="str">
        <f t="shared" ref="T102:V102" si="376">IF(L102=0,"",P102/L102)</f>
        <v/>
      </c>
      <c r="U102" s="46" t="str">
        <f t="shared" si="376"/>
        <v/>
      </c>
      <c r="V102" s="46">
        <f t="shared" si="376"/>
        <v>0.1005333333</v>
      </c>
      <c r="W102" s="47">
        <f t="shared" si="11"/>
        <v>0.1005333333</v>
      </c>
      <c r="X102" s="42">
        <f t="shared" ref="X102:Z102" si="377">SUM(L$13:L102)</f>
        <v>820000</v>
      </c>
      <c r="Y102" s="43">
        <f t="shared" si="377"/>
        <v>880000</v>
      </c>
      <c r="Z102" s="43">
        <f t="shared" si="377"/>
        <v>1000000</v>
      </c>
      <c r="AA102" s="44">
        <f t="shared" si="13"/>
        <v>2700000</v>
      </c>
      <c r="AB102" s="42">
        <f t="shared" ref="AB102:AD102" si="378">SUM(P$13:P102)</f>
        <v>72108</v>
      </c>
      <c r="AC102" s="43">
        <f t="shared" si="378"/>
        <v>132177</v>
      </c>
      <c r="AD102" s="43">
        <f t="shared" si="378"/>
        <v>100057</v>
      </c>
      <c r="AE102" s="44">
        <f t="shared" si="15"/>
        <v>304342</v>
      </c>
      <c r="AF102" s="46">
        <f t="shared" ref="AF102:AH102" si="379">IF(X102=0,"",AB102/X102)</f>
        <v>0.08793658537</v>
      </c>
      <c r="AG102" s="46">
        <f t="shared" si="379"/>
        <v>0.1502011364</v>
      </c>
      <c r="AH102" s="46">
        <f t="shared" si="379"/>
        <v>0.100057</v>
      </c>
      <c r="AI102" s="47">
        <f t="shared" si="17"/>
        <v>0.1127192593</v>
      </c>
    </row>
    <row r="103" ht="14.25" customHeight="1">
      <c r="A103" s="38">
        <f t="shared" si="18"/>
        <v>0.3000756657</v>
      </c>
      <c r="B103" s="9">
        <f t="shared" si="19"/>
        <v>0.384942074</v>
      </c>
      <c r="C103" s="102">
        <f t="shared" si="20"/>
        <v>0.3149822602</v>
      </c>
      <c r="D103" s="9">
        <f t="shared" si="21"/>
        <v>0.3000756657</v>
      </c>
      <c r="E103" s="9">
        <f t="shared" si="22"/>
        <v>0.6850177398</v>
      </c>
      <c r="F103" s="102">
        <f t="shared" si="23"/>
        <v>1</v>
      </c>
      <c r="G103" s="9" t="str">
        <f t="shared" si="24"/>
        <v>B</v>
      </c>
      <c r="H103" s="38">
        <v>91.0</v>
      </c>
      <c r="I103" s="116">
        <v>0.5654722184162289</v>
      </c>
      <c r="J103" s="40">
        <v>0.29672057058124457</v>
      </c>
      <c r="K103" s="41">
        <v>0.7309646799016747</v>
      </c>
      <c r="L103" s="42">
        <f t="shared" si="25"/>
        <v>0</v>
      </c>
      <c r="M103" s="43">
        <f t="shared" si="26"/>
        <v>30000</v>
      </c>
      <c r="N103" s="43">
        <f t="shared" si="27"/>
        <v>0</v>
      </c>
      <c r="O103" s="44">
        <f t="shared" si="5"/>
        <v>30000</v>
      </c>
      <c r="P103" s="42">
        <f t="shared" si="6"/>
        <v>0</v>
      </c>
      <c r="Q103" s="43">
        <f t="shared" si="7"/>
        <v>4467</v>
      </c>
      <c r="R103" s="43">
        <f t="shared" si="8"/>
        <v>0</v>
      </c>
      <c r="S103" s="44">
        <f t="shared" si="9"/>
        <v>4467</v>
      </c>
      <c r="T103" s="45" t="str">
        <f t="shared" ref="T103:V103" si="380">IF(L103=0,"",P103/L103)</f>
        <v/>
      </c>
      <c r="U103" s="46">
        <f t="shared" si="380"/>
        <v>0.1489</v>
      </c>
      <c r="V103" s="46" t="str">
        <f t="shared" si="380"/>
        <v/>
      </c>
      <c r="W103" s="47">
        <f t="shared" si="11"/>
        <v>0.1489</v>
      </c>
      <c r="X103" s="42">
        <f t="shared" ref="X103:Z103" si="381">SUM(L$13:L103)</f>
        <v>820000</v>
      </c>
      <c r="Y103" s="43">
        <f t="shared" si="381"/>
        <v>910000</v>
      </c>
      <c r="Z103" s="43">
        <f t="shared" si="381"/>
        <v>1000000</v>
      </c>
      <c r="AA103" s="44">
        <f t="shared" si="13"/>
        <v>2730000</v>
      </c>
      <c r="AB103" s="42">
        <f t="shared" ref="AB103:AD103" si="382">SUM(P$13:P103)</f>
        <v>72108</v>
      </c>
      <c r="AC103" s="43">
        <f t="shared" si="382"/>
        <v>136644</v>
      </c>
      <c r="AD103" s="43">
        <f t="shared" si="382"/>
        <v>100057</v>
      </c>
      <c r="AE103" s="44">
        <f t="shared" si="15"/>
        <v>308809</v>
      </c>
      <c r="AF103" s="46">
        <f t="shared" ref="AF103:AH103" si="383">IF(X103=0,"",AB103/X103)</f>
        <v>0.08793658537</v>
      </c>
      <c r="AG103" s="46">
        <f t="shared" si="383"/>
        <v>0.1501582418</v>
      </c>
      <c r="AH103" s="46">
        <f t="shared" si="383"/>
        <v>0.100057</v>
      </c>
      <c r="AI103" s="47">
        <f t="shared" si="17"/>
        <v>0.1131168498</v>
      </c>
    </row>
    <row r="104" ht="14.25" customHeight="1">
      <c r="A104" s="38">
        <f t="shared" si="18"/>
        <v>0.3000954847</v>
      </c>
      <c r="B104" s="9">
        <f t="shared" si="19"/>
        <v>0.3849014517</v>
      </c>
      <c r="C104" s="102">
        <f t="shared" si="20"/>
        <v>0.3150030637</v>
      </c>
      <c r="D104" s="9">
        <f t="shared" si="21"/>
        <v>0.3000954847</v>
      </c>
      <c r="E104" s="9">
        <f t="shared" si="22"/>
        <v>0.6849969363</v>
      </c>
      <c r="F104" s="102">
        <f t="shared" si="23"/>
        <v>1</v>
      </c>
      <c r="G104" s="9" t="str">
        <f t="shared" si="24"/>
        <v>B</v>
      </c>
      <c r="H104" s="38">
        <v>92.0</v>
      </c>
      <c r="I104" s="116">
        <v>0.5867373998797978</v>
      </c>
      <c r="J104" s="40">
        <v>0.9262766764916484</v>
      </c>
      <c r="K104" s="41">
        <v>0.7071793822123724</v>
      </c>
      <c r="L104" s="42">
        <f t="shared" si="25"/>
        <v>0</v>
      </c>
      <c r="M104" s="43">
        <f t="shared" si="26"/>
        <v>30000</v>
      </c>
      <c r="N104" s="43">
        <f t="shared" si="27"/>
        <v>0</v>
      </c>
      <c r="O104" s="44">
        <f t="shared" si="5"/>
        <v>30000</v>
      </c>
      <c r="P104" s="42">
        <f t="shared" si="6"/>
        <v>0</v>
      </c>
      <c r="Q104" s="43">
        <f t="shared" si="7"/>
        <v>4590</v>
      </c>
      <c r="R104" s="43">
        <f t="shared" si="8"/>
        <v>0</v>
      </c>
      <c r="S104" s="44">
        <f t="shared" si="9"/>
        <v>4590</v>
      </c>
      <c r="T104" s="45" t="str">
        <f t="shared" ref="T104:V104" si="384">IF(L104=0,"",P104/L104)</f>
        <v/>
      </c>
      <c r="U104" s="46">
        <f t="shared" si="384"/>
        <v>0.153</v>
      </c>
      <c r="V104" s="46" t="str">
        <f t="shared" si="384"/>
        <v/>
      </c>
      <c r="W104" s="47">
        <f t="shared" si="11"/>
        <v>0.153</v>
      </c>
      <c r="X104" s="42">
        <f t="shared" ref="X104:Z104" si="385">SUM(L$13:L104)</f>
        <v>820000</v>
      </c>
      <c r="Y104" s="43">
        <f t="shared" si="385"/>
        <v>940000</v>
      </c>
      <c r="Z104" s="43">
        <f t="shared" si="385"/>
        <v>1000000</v>
      </c>
      <c r="AA104" s="44">
        <f t="shared" si="13"/>
        <v>2760000</v>
      </c>
      <c r="AB104" s="42">
        <f t="shared" ref="AB104:AD104" si="386">SUM(P$13:P104)</f>
        <v>72108</v>
      </c>
      <c r="AC104" s="43">
        <f t="shared" si="386"/>
        <v>141234</v>
      </c>
      <c r="AD104" s="43">
        <f t="shared" si="386"/>
        <v>100057</v>
      </c>
      <c r="AE104" s="44">
        <f t="shared" si="15"/>
        <v>313399</v>
      </c>
      <c r="AF104" s="46">
        <f t="shared" ref="AF104:AH104" si="387">IF(X104=0,"",AB104/X104)</f>
        <v>0.08793658537</v>
      </c>
      <c r="AG104" s="46">
        <f t="shared" si="387"/>
        <v>0.1502489362</v>
      </c>
      <c r="AH104" s="46">
        <f t="shared" si="387"/>
        <v>0.100057</v>
      </c>
      <c r="AI104" s="47">
        <f t="shared" si="17"/>
        <v>0.1135503623</v>
      </c>
    </row>
    <row r="105" ht="14.25" customHeight="1">
      <c r="A105" s="38">
        <f t="shared" si="18"/>
        <v>0.3000535795</v>
      </c>
      <c r="B105" s="9">
        <f t="shared" si="19"/>
        <v>0.3849873437</v>
      </c>
      <c r="C105" s="102">
        <f t="shared" si="20"/>
        <v>0.3149590768</v>
      </c>
      <c r="D105" s="9">
        <f t="shared" si="21"/>
        <v>0.3000535795</v>
      </c>
      <c r="E105" s="9">
        <f t="shared" si="22"/>
        <v>0.6850409232</v>
      </c>
      <c r="F105" s="102">
        <f t="shared" si="23"/>
        <v>1</v>
      </c>
      <c r="G105" s="9" t="str">
        <f t="shared" si="24"/>
        <v>C</v>
      </c>
      <c r="H105" s="38">
        <v>93.0</v>
      </c>
      <c r="I105" s="116">
        <v>0.9089122897301941</v>
      </c>
      <c r="J105" s="40">
        <v>0.11383310303295957</v>
      </c>
      <c r="K105" s="41">
        <v>0.5805723401547492</v>
      </c>
      <c r="L105" s="42">
        <f t="shared" si="25"/>
        <v>0</v>
      </c>
      <c r="M105" s="43">
        <f t="shared" si="26"/>
        <v>0</v>
      </c>
      <c r="N105" s="43">
        <f t="shared" si="27"/>
        <v>30000</v>
      </c>
      <c r="O105" s="44">
        <f t="shared" si="5"/>
        <v>30000</v>
      </c>
      <c r="P105" s="42">
        <f t="shared" si="6"/>
        <v>0</v>
      </c>
      <c r="Q105" s="43">
        <f t="shared" si="7"/>
        <v>0</v>
      </c>
      <c r="R105" s="43">
        <f t="shared" si="8"/>
        <v>3010</v>
      </c>
      <c r="S105" s="44">
        <f t="shared" si="9"/>
        <v>3010</v>
      </c>
      <c r="T105" s="45" t="str">
        <f t="shared" ref="T105:V105" si="388">IF(L105=0,"",P105/L105)</f>
        <v/>
      </c>
      <c r="U105" s="46" t="str">
        <f t="shared" si="388"/>
        <v/>
      </c>
      <c r="V105" s="46">
        <f t="shared" si="388"/>
        <v>0.1003333333</v>
      </c>
      <c r="W105" s="47">
        <f t="shared" si="11"/>
        <v>0.1003333333</v>
      </c>
      <c r="X105" s="42">
        <f t="shared" ref="X105:Z105" si="389">SUM(L$13:L105)</f>
        <v>820000</v>
      </c>
      <c r="Y105" s="43">
        <f t="shared" si="389"/>
        <v>940000</v>
      </c>
      <c r="Z105" s="43">
        <f t="shared" si="389"/>
        <v>1030000</v>
      </c>
      <c r="AA105" s="44">
        <f t="shared" si="13"/>
        <v>2790000</v>
      </c>
      <c r="AB105" s="42">
        <f t="shared" ref="AB105:AD105" si="390">SUM(P$13:P105)</f>
        <v>72108</v>
      </c>
      <c r="AC105" s="43">
        <f t="shared" si="390"/>
        <v>141234</v>
      </c>
      <c r="AD105" s="43">
        <f t="shared" si="390"/>
        <v>103067</v>
      </c>
      <c r="AE105" s="44">
        <f t="shared" si="15"/>
        <v>316409</v>
      </c>
      <c r="AF105" s="46">
        <f t="shared" ref="AF105:AH105" si="391">IF(X105=0,"",AB105/X105)</f>
        <v>0.08793658537</v>
      </c>
      <c r="AG105" s="46">
        <f t="shared" si="391"/>
        <v>0.1502489362</v>
      </c>
      <c r="AH105" s="46">
        <f t="shared" si="391"/>
        <v>0.1000650485</v>
      </c>
      <c r="AI105" s="47">
        <f t="shared" si="17"/>
        <v>0.1134082437</v>
      </c>
    </row>
    <row r="106" ht="14.25" customHeight="1">
      <c r="A106" s="38">
        <f t="shared" si="18"/>
        <v>0.300050537</v>
      </c>
      <c r="B106" s="9">
        <f t="shared" si="19"/>
        <v>0.38498344</v>
      </c>
      <c r="C106" s="102">
        <f t="shared" si="20"/>
        <v>0.3149660231</v>
      </c>
      <c r="D106" s="9">
        <f t="shared" si="21"/>
        <v>0.300050537</v>
      </c>
      <c r="E106" s="9">
        <f t="shared" si="22"/>
        <v>0.6850339769</v>
      </c>
      <c r="F106" s="102">
        <f t="shared" si="23"/>
        <v>1</v>
      </c>
      <c r="G106" s="9" t="str">
        <f t="shared" si="24"/>
        <v>B</v>
      </c>
      <c r="H106" s="38">
        <v>94.0</v>
      </c>
      <c r="I106" s="116">
        <v>0.4038675260830822</v>
      </c>
      <c r="J106" s="40">
        <v>0.37599147345760264</v>
      </c>
      <c r="K106" s="41">
        <v>0.5421154094497416</v>
      </c>
      <c r="L106" s="42">
        <f t="shared" si="25"/>
        <v>0</v>
      </c>
      <c r="M106" s="43">
        <f t="shared" si="26"/>
        <v>30000</v>
      </c>
      <c r="N106" s="43">
        <f t="shared" si="27"/>
        <v>0</v>
      </c>
      <c r="O106" s="44">
        <f t="shared" si="5"/>
        <v>30000</v>
      </c>
      <c r="P106" s="42">
        <f t="shared" si="6"/>
        <v>0</v>
      </c>
      <c r="Q106" s="43">
        <f t="shared" si="7"/>
        <v>4480</v>
      </c>
      <c r="R106" s="43">
        <f t="shared" si="8"/>
        <v>0</v>
      </c>
      <c r="S106" s="44">
        <f t="shared" si="9"/>
        <v>4480</v>
      </c>
      <c r="T106" s="45" t="str">
        <f t="shared" ref="T106:V106" si="392">IF(L106=0,"",P106/L106)</f>
        <v/>
      </c>
      <c r="U106" s="46">
        <f t="shared" si="392"/>
        <v>0.1493333333</v>
      </c>
      <c r="V106" s="46" t="str">
        <f t="shared" si="392"/>
        <v/>
      </c>
      <c r="W106" s="47">
        <f t="shared" si="11"/>
        <v>0.1493333333</v>
      </c>
      <c r="X106" s="42">
        <f t="shared" ref="X106:Z106" si="393">SUM(L$13:L106)</f>
        <v>820000</v>
      </c>
      <c r="Y106" s="43">
        <f t="shared" si="393"/>
        <v>970000</v>
      </c>
      <c r="Z106" s="43">
        <f t="shared" si="393"/>
        <v>1030000</v>
      </c>
      <c r="AA106" s="44">
        <f t="shared" si="13"/>
        <v>2820000</v>
      </c>
      <c r="AB106" s="42">
        <f t="shared" ref="AB106:AD106" si="394">SUM(P$13:P106)</f>
        <v>72108</v>
      </c>
      <c r="AC106" s="43">
        <f t="shared" si="394"/>
        <v>145714</v>
      </c>
      <c r="AD106" s="43">
        <f t="shared" si="394"/>
        <v>103067</v>
      </c>
      <c r="AE106" s="44">
        <f t="shared" si="15"/>
        <v>320889</v>
      </c>
      <c r="AF106" s="46">
        <f t="shared" ref="AF106:AH106" si="395">IF(X106=0,"",AB106/X106)</f>
        <v>0.08793658537</v>
      </c>
      <c r="AG106" s="46">
        <f t="shared" si="395"/>
        <v>0.1502206186</v>
      </c>
      <c r="AH106" s="46">
        <f t="shared" si="395"/>
        <v>0.1000650485</v>
      </c>
      <c r="AI106" s="47">
        <f t="shared" si="17"/>
        <v>0.1137904255</v>
      </c>
    </row>
    <row r="107" ht="14.25" customHeight="1">
      <c r="A107" s="38">
        <f t="shared" si="18"/>
        <v>0.3000636212</v>
      </c>
      <c r="B107" s="9">
        <f t="shared" si="19"/>
        <v>0.3849566211</v>
      </c>
      <c r="C107" s="102">
        <f t="shared" si="20"/>
        <v>0.3149797577</v>
      </c>
      <c r="D107" s="9">
        <f t="shared" si="21"/>
        <v>0.3000636212</v>
      </c>
      <c r="E107" s="9">
        <f t="shared" si="22"/>
        <v>0.6850202423</v>
      </c>
      <c r="F107" s="102">
        <f t="shared" si="23"/>
        <v>1</v>
      </c>
      <c r="G107" s="9" t="str">
        <f t="shared" si="24"/>
        <v>C</v>
      </c>
      <c r="H107" s="38">
        <v>95.0</v>
      </c>
      <c r="I107" s="116">
        <v>0.9999454944102402</v>
      </c>
      <c r="J107" s="40">
        <v>0.46122937684378496</v>
      </c>
      <c r="K107" s="41">
        <v>0.34434699734304997</v>
      </c>
      <c r="L107" s="42">
        <f t="shared" si="25"/>
        <v>0</v>
      </c>
      <c r="M107" s="43">
        <f t="shared" si="26"/>
        <v>0</v>
      </c>
      <c r="N107" s="43">
        <f t="shared" si="27"/>
        <v>30000</v>
      </c>
      <c r="O107" s="44">
        <f t="shared" si="5"/>
        <v>30000</v>
      </c>
      <c r="P107" s="42">
        <f t="shared" si="6"/>
        <v>0</v>
      </c>
      <c r="Q107" s="43">
        <f t="shared" si="7"/>
        <v>0</v>
      </c>
      <c r="R107" s="43">
        <f t="shared" si="8"/>
        <v>2979</v>
      </c>
      <c r="S107" s="44">
        <f t="shared" si="9"/>
        <v>2979</v>
      </c>
      <c r="T107" s="45" t="str">
        <f t="shared" ref="T107:V107" si="396">IF(L107=0,"",P107/L107)</f>
        <v/>
      </c>
      <c r="U107" s="46" t="str">
        <f t="shared" si="396"/>
        <v/>
      </c>
      <c r="V107" s="46">
        <f t="shared" si="396"/>
        <v>0.0993</v>
      </c>
      <c r="W107" s="47">
        <f t="shared" si="11"/>
        <v>0.0993</v>
      </c>
      <c r="X107" s="42">
        <f t="shared" ref="X107:Z107" si="397">SUM(L$13:L107)</f>
        <v>820000</v>
      </c>
      <c r="Y107" s="43">
        <f t="shared" si="397"/>
        <v>970000</v>
      </c>
      <c r="Z107" s="43">
        <f t="shared" si="397"/>
        <v>1060000</v>
      </c>
      <c r="AA107" s="44">
        <f t="shared" si="13"/>
        <v>2850000</v>
      </c>
      <c r="AB107" s="42">
        <f t="shared" ref="AB107:AD107" si="398">SUM(P$13:P107)</f>
        <v>72108</v>
      </c>
      <c r="AC107" s="43">
        <f t="shared" si="398"/>
        <v>145714</v>
      </c>
      <c r="AD107" s="43">
        <f t="shared" si="398"/>
        <v>106046</v>
      </c>
      <c r="AE107" s="44">
        <f t="shared" si="15"/>
        <v>323868</v>
      </c>
      <c r="AF107" s="46">
        <f t="shared" ref="AF107:AH107" si="399">IF(X107=0,"",AB107/X107)</f>
        <v>0.08793658537</v>
      </c>
      <c r="AG107" s="46">
        <f t="shared" si="399"/>
        <v>0.1502206186</v>
      </c>
      <c r="AH107" s="46">
        <f t="shared" si="399"/>
        <v>0.1000433962</v>
      </c>
      <c r="AI107" s="47">
        <f t="shared" si="17"/>
        <v>0.1136378947</v>
      </c>
    </row>
    <row r="108" ht="14.25" customHeight="1">
      <c r="A108" s="38">
        <f t="shared" si="18"/>
        <v>0.3000718068</v>
      </c>
      <c r="B108" s="9">
        <f t="shared" si="19"/>
        <v>0.3849671226</v>
      </c>
      <c r="C108" s="102">
        <f t="shared" si="20"/>
        <v>0.3149610705</v>
      </c>
      <c r="D108" s="9">
        <f t="shared" si="21"/>
        <v>0.3000718068</v>
      </c>
      <c r="E108" s="9">
        <f t="shared" si="22"/>
        <v>0.6850389295</v>
      </c>
      <c r="F108" s="102">
        <f t="shared" si="23"/>
        <v>1</v>
      </c>
      <c r="G108" s="9" t="str">
        <f t="shared" si="24"/>
        <v>A</v>
      </c>
      <c r="H108" s="38">
        <v>96.0</v>
      </c>
      <c r="I108" s="116">
        <v>0.01540699729919115</v>
      </c>
      <c r="J108" s="40">
        <v>0.8118659273458014</v>
      </c>
      <c r="K108" s="41">
        <v>0.7172780764125252</v>
      </c>
      <c r="L108" s="42">
        <f t="shared" si="25"/>
        <v>30000</v>
      </c>
      <c r="M108" s="43">
        <f t="shared" si="26"/>
        <v>0</v>
      </c>
      <c r="N108" s="43">
        <f t="shared" si="27"/>
        <v>0</v>
      </c>
      <c r="O108" s="44">
        <f t="shared" si="5"/>
        <v>30000</v>
      </c>
      <c r="P108" s="42">
        <f t="shared" si="6"/>
        <v>2593</v>
      </c>
      <c r="Q108" s="43">
        <f t="shared" si="7"/>
        <v>0</v>
      </c>
      <c r="R108" s="43">
        <f t="shared" si="8"/>
        <v>0</v>
      </c>
      <c r="S108" s="44">
        <f t="shared" si="9"/>
        <v>2593</v>
      </c>
      <c r="T108" s="45">
        <f t="shared" ref="T108:V108" si="400">IF(L108=0,"",P108/L108)</f>
        <v>0.08643333333</v>
      </c>
      <c r="U108" s="46" t="str">
        <f t="shared" si="400"/>
        <v/>
      </c>
      <c r="V108" s="46" t="str">
        <f t="shared" si="400"/>
        <v/>
      </c>
      <c r="W108" s="47">
        <f t="shared" si="11"/>
        <v>0.08643333333</v>
      </c>
      <c r="X108" s="42">
        <f t="shared" ref="X108:Z108" si="401">SUM(L$13:L108)</f>
        <v>850000</v>
      </c>
      <c r="Y108" s="43">
        <f t="shared" si="401"/>
        <v>970000</v>
      </c>
      <c r="Z108" s="43">
        <f t="shared" si="401"/>
        <v>1060000</v>
      </c>
      <c r="AA108" s="44">
        <f t="shared" si="13"/>
        <v>2880000</v>
      </c>
      <c r="AB108" s="42">
        <f t="shared" ref="AB108:AD108" si="402">SUM(P$13:P108)</f>
        <v>74701</v>
      </c>
      <c r="AC108" s="43">
        <f t="shared" si="402"/>
        <v>145714</v>
      </c>
      <c r="AD108" s="43">
        <f t="shared" si="402"/>
        <v>106046</v>
      </c>
      <c r="AE108" s="44">
        <f t="shared" si="15"/>
        <v>326461</v>
      </c>
      <c r="AF108" s="46">
        <f t="shared" ref="AF108:AH108" si="403">IF(X108=0,"",AB108/X108)</f>
        <v>0.08788352941</v>
      </c>
      <c r="AG108" s="46">
        <f t="shared" si="403"/>
        <v>0.1502206186</v>
      </c>
      <c r="AH108" s="46">
        <f t="shared" si="403"/>
        <v>0.1000433962</v>
      </c>
      <c r="AI108" s="47">
        <f t="shared" si="17"/>
        <v>0.1133545139</v>
      </c>
    </row>
    <row r="109" ht="14.25" customHeight="1">
      <c r="A109" s="38">
        <f t="shared" si="18"/>
        <v>0.3000272356</v>
      </c>
      <c r="B109" s="9">
        <f t="shared" si="19"/>
        <v>0.3849916372</v>
      </c>
      <c r="C109" s="102">
        <f t="shared" si="20"/>
        <v>0.3149811272</v>
      </c>
      <c r="D109" s="9">
        <f t="shared" si="21"/>
        <v>0.3000272356</v>
      </c>
      <c r="E109" s="9">
        <f t="shared" si="22"/>
        <v>0.6850188728</v>
      </c>
      <c r="F109" s="102">
        <f t="shared" si="23"/>
        <v>1</v>
      </c>
      <c r="G109" s="9" t="str">
        <f t="shared" si="24"/>
        <v>B</v>
      </c>
      <c r="H109" s="38">
        <v>97.0</v>
      </c>
      <c r="I109" s="116">
        <v>0.44863320658864525</v>
      </c>
      <c r="J109" s="40">
        <v>0.7269412893488993</v>
      </c>
      <c r="K109" s="41">
        <v>0.8031274720846726</v>
      </c>
      <c r="L109" s="42">
        <f t="shared" si="25"/>
        <v>0</v>
      </c>
      <c r="M109" s="43">
        <f t="shared" si="26"/>
        <v>30000</v>
      </c>
      <c r="N109" s="43">
        <f t="shared" si="27"/>
        <v>0</v>
      </c>
      <c r="O109" s="44">
        <f t="shared" si="5"/>
        <v>30000</v>
      </c>
      <c r="P109" s="42">
        <f t="shared" si="6"/>
        <v>0</v>
      </c>
      <c r="Q109" s="43">
        <f t="shared" si="7"/>
        <v>4537</v>
      </c>
      <c r="R109" s="43">
        <f t="shared" si="8"/>
        <v>0</v>
      </c>
      <c r="S109" s="44">
        <f t="shared" si="9"/>
        <v>4537</v>
      </c>
      <c r="T109" s="45" t="str">
        <f t="shared" ref="T109:V109" si="404">IF(L109=0,"",P109/L109)</f>
        <v/>
      </c>
      <c r="U109" s="46">
        <f t="shared" si="404"/>
        <v>0.1512333333</v>
      </c>
      <c r="V109" s="46" t="str">
        <f t="shared" si="404"/>
        <v/>
      </c>
      <c r="W109" s="47">
        <f t="shared" si="11"/>
        <v>0.1512333333</v>
      </c>
      <c r="X109" s="42">
        <f t="shared" ref="X109:Z109" si="405">SUM(L$13:L109)</f>
        <v>850000</v>
      </c>
      <c r="Y109" s="43">
        <f t="shared" si="405"/>
        <v>1000000</v>
      </c>
      <c r="Z109" s="43">
        <f t="shared" si="405"/>
        <v>1060000</v>
      </c>
      <c r="AA109" s="44">
        <f t="shared" si="13"/>
        <v>2910000</v>
      </c>
      <c r="AB109" s="42">
        <f t="shared" ref="AB109:AD109" si="406">SUM(P$13:P109)</f>
        <v>74701</v>
      </c>
      <c r="AC109" s="43">
        <f t="shared" si="406"/>
        <v>150251</v>
      </c>
      <c r="AD109" s="43">
        <f t="shared" si="406"/>
        <v>106046</v>
      </c>
      <c r="AE109" s="44">
        <f t="shared" si="15"/>
        <v>330998</v>
      </c>
      <c r="AF109" s="46">
        <f t="shared" ref="AF109:AH109" si="407">IF(X109=0,"",AB109/X109)</f>
        <v>0.08788352941</v>
      </c>
      <c r="AG109" s="46">
        <f t="shared" si="407"/>
        <v>0.150251</v>
      </c>
      <c r="AH109" s="46">
        <f t="shared" si="407"/>
        <v>0.1000433962</v>
      </c>
      <c r="AI109" s="47">
        <f t="shared" si="17"/>
        <v>0.1137450172</v>
      </c>
    </row>
    <row r="110" ht="14.25" customHeight="1">
      <c r="A110" s="38">
        <f t="shared" si="18"/>
        <v>0.3000131982</v>
      </c>
      <c r="B110" s="9">
        <f t="shared" si="19"/>
        <v>0.3850204117</v>
      </c>
      <c r="C110" s="102">
        <f t="shared" si="20"/>
        <v>0.3149663901</v>
      </c>
      <c r="D110" s="9">
        <f t="shared" si="21"/>
        <v>0.3000131982</v>
      </c>
      <c r="E110" s="9">
        <f t="shared" si="22"/>
        <v>0.6850336099</v>
      </c>
      <c r="F110" s="102">
        <f t="shared" si="23"/>
        <v>1</v>
      </c>
      <c r="G110" s="9" t="str">
        <f t="shared" si="24"/>
        <v>B</v>
      </c>
      <c r="H110" s="38">
        <v>98.0</v>
      </c>
      <c r="I110" s="116">
        <v>0.3639248785843745</v>
      </c>
      <c r="J110" s="40">
        <v>0.021605342652735837</v>
      </c>
      <c r="K110" s="41">
        <v>0.042592682877134025</v>
      </c>
      <c r="L110" s="42">
        <f t="shared" si="25"/>
        <v>0</v>
      </c>
      <c r="M110" s="43">
        <f t="shared" si="26"/>
        <v>30000</v>
      </c>
      <c r="N110" s="43">
        <f t="shared" si="27"/>
        <v>0</v>
      </c>
      <c r="O110" s="44">
        <f t="shared" si="5"/>
        <v>30000</v>
      </c>
      <c r="P110" s="42">
        <f t="shared" si="6"/>
        <v>0</v>
      </c>
      <c r="Q110" s="43">
        <f t="shared" si="7"/>
        <v>4375</v>
      </c>
      <c r="R110" s="43">
        <f t="shared" si="8"/>
        <v>0</v>
      </c>
      <c r="S110" s="44">
        <f t="shared" si="9"/>
        <v>4375</v>
      </c>
      <c r="T110" s="45" t="str">
        <f t="shared" ref="T110:V110" si="408">IF(L110=0,"",P110/L110)</f>
        <v/>
      </c>
      <c r="U110" s="46">
        <f t="shared" si="408"/>
        <v>0.1458333333</v>
      </c>
      <c r="V110" s="46" t="str">
        <f t="shared" si="408"/>
        <v/>
      </c>
      <c r="W110" s="47">
        <f t="shared" si="11"/>
        <v>0.1458333333</v>
      </c>
      <c r="X110" s="42">
        <f t="shared" ref="X110:Z110" si="409">SUM(L$13:L110)</f>
        <v>850000</v>
      </c>
      <c r="Y110" s="43">
        <f t="shared" si="409"/>
        <v>1030000</v>
      </c>
      <c r="Z110" s="43">
        <f t="shared" si="409"/>
        <v>1060000</v>
      </c>
      <c r="AA110" s="44">
        <f t="shared" si="13"/>
        <v>2940000</v>
      </c>
      <c r="AB110" s="42">
        <f t="shared" ref="AB110:AD110" si="410">SUM(P$13:P110)</f>
        <v>74701</v>
      </c>
      <c r="AC110" s="43">
        <f t="shared" si="410"/>
        <v>154626</v>
      </c>
      <c r="AD110" s="43">
        <f t="shared" si="410"/>
        <v>106046</v>
      </c>
      <c r="AE110" s="44">
        <f t="shared" si="15"/>
        <v>335373</v>
      </c>
      <c r="AF110" s="46">
        <f t="shared" ref="AF110:AH110" si="411">IF(X110=0,"",AB110/X110)</f>
        <v>0.08788352941</v>
      </c>
      <c r="AG110" s="46">
        <f t="shared" si="411"/>
        <v>0.1501223301</v>
      </c>
      <c r="AH110" s="46">
        <f t="shared" si="411"/>
        <v>0.1000433962</v>
      </c>
      <c r="AI110" s="47">
        <f t="shared" si="17"/>
        <v>0.114072449</v>
      </c>
    </row>
    <row r="111" ht="14.25" customHeight="1">
      <c r="A111" s="38">
        <f t="shared" si="18"/>
        <v>0.300072646</v>
      </c>
      <c r="B111" s="9">
        <f t="shared" si="19"/>
        <v>0.3848985532</v>
      </c>
      <c r="C111" s="102">
        <f t="shared" si="20"/>
        <v>0.3150288008</v>
      </c>
      <c r="D111" s="9">
        <f t="shared" si="21"/>
        <v>0.300072646</v>
      </c>
      <c r="E111" s="9">
        <f t="shared" si="22"/>
        <v>0.6849711992</v>
      </c>
      <c r="F111" s="102">
        <f t="shared" si="23"/>
        <v>1</v>
      </c>
      <c r="G111" s="9" t="str">
        <f t="shared" si="24"/>
        <v>A</v>
      </c>
      <c r="H111" s="38">
        <v>99.0</v>
      </c>
      <c r="I111" s="116">
        <v>0.259076022288833</v>
      </c>
      <c r="J111" s="40">
        <v>0.8775147900035113</v>
      </c>
      <c r="K111" s="41">
        <v>0.6279368569442003</v>
      </c>
      <c r="L111" s="42">
        <f t="shared" si="25"/>
        <v>30000</v>
      </c>
      <c r="M111" s="43">
        <f t="shared" si="26"/>
        <v>0</v>
      </c>
      <c r="N111" s="43">
        <f t="shared" si="27"/>
        <v>0</v>
      </c>
      <c r="O111" s="44">
        <f t="shared" si="5"/>
        <v>30000</v>
      </c>
      <c r="P111" s="42">
        <f t="shared" si="6"/>
        <v>2668</v>
      </c>
      <c r="Q111" s="43">
        <f t="shared" si="7"/>
        <v>0</v>
      </c>
      <c r="R111" s="43">
        <f t="shared" si="8"/>
        <v>0</v>
      </c>
      <c r="S111" s="44">
        <f t="shared" si="9"/>
        <v>2668</v>
      </c>
      <c r="T111" s="45">
        <f t="shared" ref="T111:V111" si="412">IF(L111=0,"",P111/L111)</f>
        <v>0.08893333333</v>
      </c>
      <c r="U111" s="46" t="str">
        <f t="shared" si="412"/>
        <v/>
      </c>
      <c r="V111" s="46" t="str">
        <f t="shared" si="412"/>
        <v/>
      </c>
      <c r="W111" s="47">
        <f t="shared" si="11"/>
        <v>0.08893333333</v>
      </c>
      <c r="X111" s="42">
        <f t="shared" ref="X111:Z111" si="413">SUM(L$13:L111)</f>
        <v>880000</v>
      </c>
      <c r="Y111" s="43">
        <f t="shared" si="413"/>
        <v>1030000</v>
      </c>
      <c r="Z111" s="43">
        <f t="shared" si="413"/>
        <v>1060000</v>
      </c>
      <c r="AA111" s="44">
        <f t="shared" si="13"/>
        <v>2970000</v>
      </c>
      <c r="AB111" s="42">
        <f t="shared" ref="AB111:AD111" si="414">SUM(P$13:P111)</f>
        <v>77369</v>
      </c>
      <c r="AC111" s="43">
        <f t="shared" si="414"/>
        <v>154626</v>
      </c>
      <c r="AD111" s="43">
        <f t="shared" si="414"/>
        <v>106046</v>
      </c>
      <c r="AE111" s="44">
        <f t="shared" si="15"/>
        <v>338041</v>
      </c>
      <c r="AF111" s="46">
        <f t="shared" ref="AF111:AH111" si="415">IF(X111=0,"",AB111/X111)</f>
        <v>0.08791931818</v>
      </c>
      <c r="AG111" s="46">
        <f t="shared" si="415"/>
        <v>0.1501223301</v>
      </c>
      <c r="AH111" s="46">
        <f t="shared" si="415"/>
        <v>0.1000433962</v>
      </c>
      <c r="AI111" s="47">
        <f t="shared" si="17"/>
        <v>0.1138185185</v>
      </c>
    </row>
    <row r="112" ht="14.25" customHeight="1">
      <c r="A112" s="48">
        <f t="shared" si="18"/>
        <v>0.3001027136</v>
      </c>
      <c r="B112" s="105">
        <f t="shared" si="19"/>
        <v>0.3848820187</v>
      </c>
      <c r="C112" s="104">
        <f t="shared" si="20"/>
        <v>0.3150152678</v>
      </c>
      <c r="D112" s="105">
        <f t="shared" si="21"/>
        <v>0.3001027136</v>
      </c>
      <c r="E112" s="105">
        <f t="shared" si="22"/>
        <v>0.6849847322</v>
      </c>
      <c r="F112" s="104">
        <f t="shared" si="23"/>
        <v>1</v>
      </c>
      <c r="G112" s="105" t="str">
        <f t="shared" si="24"/>
        <v>C</v>
      </c>
      <c r="H112" s="48">
        <v>100.0</v>
      </c>
      <c r="I112" s="117">
        <v>0.7953174061759334</v>
      </c>
      <c r="J112" s="50">
        <v>0.5381926733624928</v>
      </c>
      <c r="K112" s="51">
        <v>0.45843732587333197</v>
      </c>
      <c r="L112" s="52">
        <f t="shared" si="25"/>
        <v>0</v>
      </c>
      <c r="M112" s="53">
        <f t="shared" si="26"/>
        <v>0</v>
      </c>
      <c r="N112" s="53">
        <f t="shared" si="27"/>
        <v>30000</v>
      </c>
      <c r="O112" s="54">
        <f t="shared" si="5"/>
        <v>30000</v>
      </c>
      <c r="P112" s="52">
        <f t="shared" si="6"/>
        <v>0</v>
      </c>
      <c r="Q112" s="53">
        <f t="shared" si="7"/>
        <v>0</v>
      </c>
      <c r="R112" s="53">
        <f t="shared" si="8"/>
        <v>2994</v>
      </c>
      <c r="S112" s="54">
        <f t="shared" si="9"/>
        <v>2994</v>
      </c>
      <c r="T112" s="55" t="str">
        <f t="shared" ref="T112:V112" si="416">IF(L112=0,"",P112/L112)</f>
        <v/>
      </c>
      <c r="U112" s="56" t="str">
        <f t="shared" si="416"/>
        <v/>
      </c>
      <c r="V112" s="56">
        <f t="shared" si="416"/>
        <v>0.0998</v>
      </c>
      <c r="W112" s="57">
        <f t="shared" si="11"/>
        <v>0.0998</v>
      </c>
      <c r="X112" s="52">
        <f t="shared" ref="X112:Z112" si="417">SUM(L$13:L112)</f>
        <v>880000</v>
      </c>
      <c r="Y112" s="53">
        <f t="shared" si="417"/>
        <v>1030000</v>
      </c>
      <c r="Z112" s="53">
        <f t="shared" si="417"/>
        <v>1090000</v>
      </c>
      <c r="AA112" s="54">
        <f t="shared" si="13"/>
        <v>3000000</v>
      </c>
      <c r="AB112" s="52">
        <f t="shared" ref="AB112:AD112" si="418">SUM(P$13:P112)</f>
        <v>77369</v>
      </c>
      <c r="AC112" s="53">
        <f t="shared" si="418"/>
        <v>154626</v>
      </c>
      <c r="AD112" s="53">
        <f t="shared" si="418"/>
        <v>109040</v>
      </c>
      <c r="AE112" s="54">
        <f t="shared" si="15"/>
        <v>341035</v>
      </c>
      <c r="AF112" s="56">
        <f t="shared" ref="AF112:AH112" si="419">IF(X112=0,"",AB112/X112)</f>
        <v>0.08791931818</v>
      </c>
      <c r="AG112" s="56">
        <f t="shared" si="419"/>
        <v>0.1501223301</v>
      </c>
      <c r="AH112" s="56">
        <f t="shared" si="419"/>
        <v>0.1000366972</v>
      </c>
      <c r="AI112" s="57">
        <f t="shared" si="17"/>
        <v>0.1136783333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A1:D1"/>
    <mergeCell ref="H1:J1"/>
    <mergeCell ref="M1:N1"/>
    <mergeCell ref="A2:D5"/>
    <mergeCell ref="H2:I2"/>
    <mergeCell ref="H3:I3"/>
    <mergeCell ref="H4:H6"/>
    <mergeCell ref="AB11:AE11"/>
    <mergeCell ref="AF11:AI11"/>
    <mergeCell ref="A12:C12"/>
    <mergeCell ref="D12:F12"/>
    <mergeCell ref="C8:F8"/>
    <mergeCell ref="L10:W10"/>
    <mergeCell ref="X10:AI10"/>
    <mergeCell ref="I11:K11"/>
    <mergeCell ref="L11:O11"/>
    <mergeCell ref="P11:S11"/>
    <mergeCell ref="T11:W11"/>
    <mergeCell ref="X11:AA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7.71"/>
    <col customWidth="1" min="3" max="3" width="23.71"/>
    <col customWidth="1" min="4" max="4" width="21.71"/>
    <col customWidth="1" min="5" max="5" width="10.86"/>
    <col customWidth="1" min="6" max="6" width="9.71"/>
    <col customWidth="1" min="7" max="8" width="10.29"/>
    <col customWidth="1" min="9" max="9" width="8.71"/>
    <col customWidth="1" min="10" max="10" width="11.86"/>
    <col customWidth="1" min="11" max="11" width="10.71"/>
    <col customWidth="1" min="12" max="12" width="9.71"/>
    <col customWidth="1" min="13" max="20" width="8.71"/>
    <col customWidth="1" min="21" max="24" width="9.71"/>
    <col customWidth="1" min="25" max="32" width="8.71"/>
  </cols>
  <sheetData>
    <row r="1" ht="14.25" customHeight="1">
      <c r="A1" s="90" t="s">
        <v>35</v>
      </c>
      <c r="D1" s="91"/>
      <c r="E1" s="1" t="s">
        <v>0</v>
      </c>
      <c r="F1" s="2"/>
      <c r="G1" s="3"/>
      <c r="J1" s="4" t="s">
        <v>1</v>
      </c>
      <c r="K1" s="3"/>
    </row>
    <row r="2" ht="14.25" customHeight="1">
      <c r="A2" s="92" t="s">
        <v>36</v>
      </c>
      <c r="B2" s="25"/>
      <c r="C2" s="26"/>
      <c r="D2" s="93"/>
      <c r="E2" s="5" t="s">
        <v>2</v>
      </c>
      <c r="F2" s="3"/>
      <c r="G2" s="6">
        <v>30000.0</v>
      </c>
      <c r="J2" s="7" t="s">
        <v>3</v>
      </c>
      <c r="K2" s="8">
        <f>SUM(U112:W112)</f>
        <v>3000000</v>
      </c>
      <c r="N2" s="9"/>
      <c r="O2" s="9"/>
      <c r="P2" s="9"/>
    </row>
    <row r="3" ht="14.25" customHeight="1">
      <c r="A3" s="64"/>
      <c r="C3" s="65"/>
      <c r="D3" s="93"/>
      <c r="E3" s="5" t="s">
        <v>4</v>
      </c>
      <c r="F3" s="3"/>
      <c r="G3" s="6">
        <v>3.0</v>
      </c>
      <c r="J3" s="7" t="s">
        <v>5</v>
      </c>
      <c r="K3" s="8">
        <f>SUM(Y112:AA112)</f>
        <v>448007</v>
      </c>
    </row>
    <row r="4" ht="14.25" customHeight="1">
      <c r="A4" s="67"/>
      <c r="B4" s="68"/>
      <c r="C4" s="69"/>
      <c r="D4" s="94"/>
      <c r="E4" s="10" t="s">
        <v>6</v>
      </c>
      <c r="F4" s="11" t="s">
        <v>7</v>
      </c>
      <c r="G4" s="12">
        <v>0.09</v>
      </c>
      <c r="J4" s="7" t="s">
        <v>8</v>
      </c>
      <c r="K4" s="13">
        <f>K3/K2</f>
        <v>0.1493356667</v>
      </c>
      <c r="N4" s="9"/>
      <c r="O4" s="9"/>
      <c r="P4" s="9"/>
    </row>
    <row r="5" ht="14.25" customHeight="1">
      <c r="A5" s="94"/>
      <c r="B5" s="94"/>
      <c r="C5" s="94"/>
      <c r="D5" s="94"/>
      <c r="E5" s="14"/>
      <c r="F5" s="6" t="s">
        <v>9</v>
      </c>
      <c r="G5" s="70">
        <v>0.15</v>
      </c>
    </row>
    <row r="6" ht="14.25" customHeight="1">
      <c r="A6" s="94"/>
      <c r="B6" s="94"/>
      <c r="C6" s="94"/>
      <c r="D6" s="94"/>
      <c r="E6" s="16"/>
      <c r="F6" s="17" t="s">
        <v>10</v>
      </c>
      <c r="G6" s="18">
        <v>0.1</v>
      </c>
    </row>
    <row r="7" ht="14.25" customHeight="1">
      <c r="A7" s="93"/>
      <c r="B7" s="93"/>
      <c r="C7" s="93"/>
      <c r="D7" s="93"/>
      <c r="E7" s="19" t="s">
        <v>11</v>
      </c>
      <c r="F7" s="20"/>
      <c r="G7" s="20"/>
    </row>
    <row r="8" ht="14.25" customHeight="1">
      <c r="A8" s="93"/>
      <c r="B8" s="93"/>
      <c r="C8" s="93"/>
      <c r="D8" s="93"/>
      <c r="E8" s="19" t="s">
        <v>12</v>
      </c>
      <c r="F8" s="20"/>
      <c r="G8" s="20"/>
    </row>
    <row r="9" ht="14.25" customHeight="1">
      <c r="A9" s="97"/>
      <c r="B9" s="97"/>
      <c r="C9" s="97"/>
      <c r="D9" s="97"/>
    </row>
    <row r="10" ht="14.25" customHeight="1">
      <c r="A10" s="9"/>
      <c r="B10" s="9"/>
      <c r="C10" s="9"/>
      <c r="D10" s="9"/>
      <c r="E10" s="9"/>
      <c r="H10" s="9"/>
      <c r="I10" s="21" t="s">
        <v>13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1" t="s">
        <v>14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3"/>
    </row>
    <row r="11" ht="14.25" customHeight="1">
      <c r="A11" s="9"/>
      <c r="B11" s="9"/>
      <c r="C11" s="9"/>
      <c r="D11" s="9"/>
      <c r="E11" s="9"/>
      <c r="F11" s="24" t="s">
        <v>15</v>
      </c>
      <c r="G11" s="25"/>
      <c r="H11" s="26"/>
      <c r="I11" s="21" t="s">
        <v>16</v>
      </c>
      <c r="J11" s="22"/>
      <c r="K11" s="22"/>
      <c r="L11" s="23"/>
      <c r="M11" s="21" t="s">
        <v>5</v>
      </c>
      <c r="N11" s="22"/>
      <c r="O11" s="22"/>
      <c r="P11" s="22"/>
      <c r="Q11" s="21" t="s">
        <v>17</v>
      </c>
      <c r="R11" s="22"/>
      <c r="S11" s="22"/>
      <c r="T11" s="23"/>
      <c r="U11" s="21" t="s">
        <v>16</v>
      </c>
      <c r="V11" s="22"/>
      <c r="W11" s="22"/>
      <c r="X11" s="23"/>
      <c r="Y11" s="21" t="s">
        <v>5</v>
      </c>
      <c r="Z11" s="22"/>
      <c r="AA11" s="22"/>
      <c r="AB11" s="22"/>
      <c r="AC11" s="21" t="s">
        <v>17</v>
      </c>
      <c r="AD11" s="22"/>
      <c r="AE11" s="22"/>
      <c r="AF11" s="23"/>
    </row>
    <row r="12" ht="14.25" customHeight="1">
      <c r="A12" s="107" t="s">
        <v>37</v>
      </c>
      <c r="B12" s="22"/>
      <c r="C12" s="23"/>
      <c r="D12" s="9"/>
      <c r="E12" s="21" t="s">
        <v>18</v>
      </c>
      <c r="F12" s="21" t="s">
        <v>7</v>
      </c>
      <c r="G12" s="27" t="s">
        <v>9</v>
      </c>
      <c r="H12" s="28" t="s">
        <v>10</v>
      </c>
      <c r="I12" s="21" t="s">
        <v>7</v>
      </c>
      <c r="J12" s="27" t="s">
        <v>9</v>
      </c>
      <c r="K12" s="27" t="s">
        <v>10</v>
      </c>
      <c r="L12" s="28" t="s">
        <v>19</v>
      </c>
      <c r="M12" s="21" t="s">
        <v>7</v>
      </c>
      <c r="N12" s="27" t="s">
        <v>9</v>
      </c>
      <c r="O12" s="27" t="s">
        <v>10</v>
      </c>
      <c r="P12" s="28" t="s">
        <v>19</v>
      </c>
      <c r="Q12" s="21" t="s">
        <v>7</v>
      </c>
      <c r="R12" s="27" t="s">
        <v>9</v>
      </c>
      <c r="S12" s="27" t="s">
        <v>10</v>
      </c>
      <c r="T12" s="28" t="s">
        <v>19</v>
      </c>
      <c r="U12" s="21" t="s">
        <v>7</v>
      </c>
      <c r="V12" s="27" t="s">
        <v>9</v>
      </c>
      <c r="W12" s="27" t="s">
        <v>10</v>
      </c>
      <c r="X12" s="28" t="s">
        <v>19</v>
      </c>
      <c r="Y12" s="21" t="s">
        <v>7</v>
      </c>
      <c r="Z12" s="27" t="s">
        <v>9</v>
      </c>
      <c r="AA12" s="27" t="s">
        <v>10</v>
      </c>
      <c r="AB12" s="28" t="s">
        <v>19</v>
      </c>
      <c r="AC12" s="27" t="s">
        <v>7</v>
      </c>
      <c r="AD12" s="27" t="s">
        <v>9</v>
      </c>
      <c r="AE12" s="27" t="s">
        <v>10</v>
      </c>
      <c r="AF12" s="28" t="s">
        <v>19</v>
      </c>
    </row>
    <row r="13" ht="14.25" customHeight="1">
      <c r="A13" s="118" t="s">
        <v>7</v>
      </c>
      <c r="B13" s="118" t="s">
        <v>9</v>
      </c>
      <c r="C13" s="118" t="s">
        <v>10</v>
      </c>
      <c r="D13" s="119" t="s">
        <v>38</v>
      </c>
      <c r="E13" s="24">
        <v>1.0</v>
      </c>
      <c r="F13" s="29">
        <v>0.7019803129346603</v>
      </c>
      <c r="G13" s="30">
        <v>0.7570540171529068</v>
      </c>
      <c r="H13" s="31">
        <v>0.5817869358502132</v>
      </c>
      <c r="I13" s="32">
        <f>$G$2/$G$3</f>
        <v>10000</v>
      </c>
      <c r="J13" s="33">
        <v>10000.0</v>
      </c>
      <c r="K13" s="33">
        <v>10000.0</v>
      </c>
      <c r="L13" s="34">
        <f t="shared" ref="L13:L112" si="6">SUM(I13:K13)</f>
        <v>30000</v>
      </c>
      <c r="M13" s="32">
        <f t="shared" ref="M13:M112" si="7">IFERROR(_xlfn.BINOM.INV(I13,$G$4,F13),0)</f>
        <v>915</v>
      </c>
      <c r="N13" s="33">
        <f t="shared" ref="N13:N112" si="8">IFERROR(_xlfn.BINOM.INV(J13,$G$5,G13),0)</f>
        <v>1525</v>
      </c>
      <c r="O13" s="33">
        <f t="shared" ref="O13:O112" si="9">IFERROR(_xlfn.BINOM.INV(K13,$G$6,H13),0)</f>
        <v>1006</v>
      </c>
      <c r="P13" s="34">
        <f t="shared" ref="P13:P112" si="10">SUM(M13:O13)</f>
        <v>3446</v>
      </c>
      <c r="Q13" s="35">
        <f t="shared" ref="Q13:S13" si="1">IF(I13=0,"",M13/I13)</f>
        <v>0.0915</v>
      </c>
      <c r="R13" s="36">
        <f t="shared" si="1"/>
        <v>0.1525</v>
      </c>
      <c r="S13" s="36">
        <f t="shared" si="1"/>
        <v>0.1006</v>
      </c>
      <c r="T13" s="37">
        <f t="shared" ref="T13:T112" si="12">P13/L13</f>
        <v>0.1148666667</v>
      </c>
      <c r="U13" s="32">
        <f t="shared" ref="U13:W13" si="2">SUM(I$13:I13)</f>
        <v>10000</v>
      </c>
      <c r="V13" s="33">
        <f t="shared" si="2"/>
        <v>10000</v>
      </c>
      <c r="W13" s="33">
        <f t="shared" si="2"/>
        <v>10000</v>
      </c>
      <c r="X13" s="34">
        <f t="shared" ref="X13:X112" si="14">SUM(U13:W13)</f>
        <v>30000</v>
      </c>
      <c r="Y13" s="32">
        <f t="shared" ref="Y13:AA13" si="3">SUM(M$13:M13)</f>
        <v>915</v>
      </c>
      <c r="Z13" s="33">
        <f t="shared" si="3"/>
        <v>1525</v>
      </c>
      <c r="AA13" s="33">
        <f t="shared" si="3"/>
        <v>1006</v>
      </c>
      <c r="AB13" s="34">
        <f t="shared" ref="AB13:AB112" si="16">SUM(Y13:AA13)</f>
        <v>3446</v>
      </c>
      <c r="AC13" s="36">
        <f t="shared" ref="AC13:AE13" si="4">IF(U13=0,"",Y13/U13)</f>
        <v>0.0915</v>
      </c>
      <c r="AD13" s="36">
        <f t="shared" si="4"/>
        <v>0.1525</v>
      </c>
      <c r="AE13" s="36">
        <f t="shared" si="4"/>
        <v>0.1006</v>
      </c>
      <c r="AF13" s="37">
        <f t="shared" ref="AF13:AF112" si="18">AB13/X13</f>
        <v>0.1148666667</v>
      </c>
    </row>
    <row r="14" ht="14.25" customHeight="1">
      <c r="A14" s="9">
        <f t="shared" ref="A14:C14" si="5">(AC13/1)+ SQRT(2*LN($X13)/U13)</f>
        <v>0.1369069437</v>
      </c>
      <c r="B14" s="9">
        <f t="shared" si="5"/>
        <v>0.1979069437</v>
      </c>
      <c r="C14" s="102">
        <f t="shared" si="5"/>
        <v>0.1460069437</v>
      </c>
      <c r="D14" s="9" t="str">
        <f t="shared" ref="D14:D112" si="20">IF(MAX(A14:C14) = A14, "A",IF(MAX(A14:C14) = B14, "B","C"))</f>
        <v>B</v>
      </c>
      <c r="E14" s="38">
        <v>2.0</v>
      </c>
      <c r="F14" s="39">
        <v>0.24700336545827017</v>
      </c>
      <c r="G14" s="40">
        <v>0.9130203135069771</v>
      </c>
      <c r="H14" s="41">
        <v>0.6162584125029098</v>
      </c>
      <c r="I14" s="42">
        <f t="shared" ref="I14:I112" si="21">IF($D14=$I$12, 30000, 0)</f>
        <v>0</v>
      </c>
      <c r="J14" s="43">
        <f t="shared" ref="J14:J112" si="22">IF($D14=$J$12, 30000, 0)</f>
        <v>30000</v>
      </c>
      <c r="K14" s="43">
        <f t="shared" ref="K14:K112" si="23">IF($D14=$K$12, 30000, 0)</f>
        <v>0</v>
      </c>
      <c r="L14" s="44">
        <f t="shared" si="6"/>
        <v>30000</v>
      </c>
      <c r="M14" s="42">
        <f t="shared" si="7"/>
        <v>0</v>
      </c>
      <c r="N14" s="43">
        <f t="shared" si="8"/>
        <v>4584</v>
      </c>
      <c r="O14" s="43">
        <f t="shared" si="9"/>
        <v>0</v>
      </c>
      <c r="P14" s="44">
        <f t="shared" si="10"/>
        <v>4584</v>
      </c>
      <c r="Q14" s="45" t="str">
        <f t="shared" ref="Q14:S14" si="11">IF(I14=0,"",M14/I14)</f>
        <v/>
      </c>
      <c r="R14" s="46">
        <f t="shared" si="11"/>
        <v>0.1528</v>
      </c>
      <c r="S14" s="46" t="str">
        <f t="shared" si="11"/>
        <v/>
      </c>
      <c r="T14" s="47">
        <f t="shared" si="12"/>
        <v>0.1528</v>
      </c>
      <c r="U14" s="42">
        <f t="shared" ref="U14:W14" si="13">SUM(I$13:I14)</f>
        <v>10000</v>
      </c>
      <c r="V14" s="43">
        <f t="shared" si="13"/>
        <v>40000</v>
      </c>
      <c r="W14" s="43">
        <f t="shared" si="13"/>
        <v>10000</v>
      </c>
      <c r="X14" s="44">
        <f t="shared" si="14"/>
        <v>60000</v>
      </c>
      <c r="Y14" s="42">
        <f t="shared" ref="Y14:AA14" si="15">SUM(M$13:M14)</f>
        <v>915</v>
      </c>
      <c r="Z14" s="43">
        <f t="shared" si="15"/>
        <v>6109</v>
      </c>
      <c r="AA14" s="43">
        <f t="shared" si="15"/>
        <v>1006</v>
      </c>
      <c r="AB14" s="44">
        <f t="shared" si="16"/>
        <v>8030</v>
      </c>
      <c r="AC14" s="46">
        <f t="shared" ref="AC14:AE14" si="17">IF(U14=0,"",Y14/U14)</f>
        <v>0.0915</v>
      </c>
      <c r="AD14" s="46">
        <f t="shared" si="17"/>
        <v>0.152725</v>
      </c>
      <c r="AE14" s="46">
        <f t="shared" si="17"/>
        <v>0.1006</v>
      </c>
      <c r="AF14" s="47">
        <f t="shared" si="18"/>
        <v>0.1338333333</v>
      </c>
    </row>
    <row r="15" ht="14.25" customHeight="1">
      <c r="A15" s="9">
        <f t="shared" ref="A15:C15" si="19">(AC14/1)+ SQRT(2*LN($X14)/U14)</f>
        <v>0.1384086343</v>
      </c>
      <c r="B15" s="9">
        <f t="shared" si="19"/>
        <v>0.1761793171</v>
      </c>
      <c r="C15" s="102">
        <f t="shared" si="19"/>
        <v>0.1475086343</v>
      </c>
      <c r="D15" s="9" t="str">
        <f t="shared" si="20"/>
        <v>B</v>
      </c>
      <c r="E15" s="38">
        <v>3.0</v>
      </c>
      <c r="F15" s="39">
        <v>0.7740378682709331</v>
      </c>
      <c r="G15" s="40">
        <v>0.8839582938075233</v>
      </c>
      <c r="H15" s="41">
        <v>0.9991347005274185</v>
      </c>
      <c r="I15" s="42">
        <f t="shared" si="21"/>
        <v>0</v>
      </c>
      <c r="J15" s="43">
        <f t="shared" si="22"/>
        <v>30000</v>
      </c>
      <c r="K15" s="43">
        <f t="shared" si="23"/>
        <v>0</v>
      </c>
      <c r="L15" s="44">
        <f t="shared" si="6"/>
        <v>30000</v>
      </c>
      <c r="M15" s="42">
        <f t="shared" si="7"/>
        <v>0</v>
      </c>
      <c r="N15" s="43">
        <f t="shared" si="8"/>
        <v>4574</v>
      </c>
      <c r="O15" s="43">
        <f t="shared" si="9"/>
        <v>0</v>
      </c>
      <c r="P15" s="44">
        <f t="shared" si="10"/>
        <v>4574</v>
      </c>
      <c r="Q15" s="45" t="str">
        <f t="shared" ref="Q15:S15" si="24">IF(I15=0,"",M15/I15)</f>
        <v/>
      </c>
      <c r="R15" s="46">
        <f t="shared" si="24"/>
        <v>0.1524666667</v>
      </c>
      <c r="S15" s="46" t="str">
        <f t="shared" si="24"/>
        <v/>
      </c>
      <c r="T15" s="47">
        <f t="shared" si="12"/>
        <v>0.1524666667</v>
      </c>
      <c r="U15" s="42">
        <f t="shared" ref="U15:W15" si="25">SUM(I$13:I15)</f>
        <v>10000</v>
      </c>
      <c r="V15" s="43">
        <f t="shared" si="25"/>
        <v>70000</v>
      </c>
      <c r="W15" s="43">
        <f t="shared" si="25"/>
        <v>10000</v>
      </c>
      <c r="X15" s="44">
        <f t="shared" si="14"/>
        <v>90000</v>
      </c>
      <c r="Y15" s="42">
        <f t="shared" ref="Y15:AA15" si="26">SUM(M$13:M15)</f>
        <v>915</v>
      </c>
      <c r="Z15" s="43">
        <f t="shared" si="26"/>
        <v>10683</v>
      </c>
      <c r="AA15" s="43">
        <f t="shared" si="26"/>
        <v>1006</v>
      </c>
      <c r="AB15" s="44">
        <f t="shared" si="16"/>
        <v>12604</v>
      </c>
      <c r="AC15" s="46">
        <f t="shared" ref="AC15:AE15" si="27">IF(U15=0,"",Y15/U15)</f>
        <v>0.0915</v>
      </c>
      <c r="AD15" s="46">
        <f t="shared" si="27"/>
        <v>0.1526142857</v>
      </c>
      <c r="AE15" s="46">
        <f t="shared" si="27"/>
        <v>0.1006</v>
      </c>
      <c r="AF15" s="47">
        <f t="shared" si="18"/>
        <v>0.1400444444</v>
      </c>
    </row>
    <row r="16" ht="14.25" customHeight="1">
      <c r="A16" s="9">
        <f t="shared" ref="A16:C16" si="28">(AC15/1)+ SQRT(2*LN($X15)/U15)</f>
        <v>0.139265186</v>
      </c>
      <c r="B16" s="9">
        <f t="shared" si="28"/>
        <v>0.1706678291</v>
      </c>
      <c r="C16" s="102">
        <f t="shared" si="28"/>
        <v>0.148365186</v>
      </c>
      <c r="D16" s="9" t="str">
        <f t="shared" si="20"/>
        <v>B</v>
      </c>
      <c r="E16" s="38">
        <v>4.0</v>
      </c>
      <c r="F16" s="39">
        <v>0.448376279390037</v>
      </c>
      <c r="G16" s="40">
        <v>0.7657470200198502</v>
      </c>
      <c r="H16" s="41">
        <v>0.9254788520271323</v>
      </c>
      <c r="I16" s="42">
        <f t="shared" si="21"/>
        <v>0</v>
      </c>
      <c r="J16" s="43">
        <f t="shared" si="22"/>
        <v>30000</v>
      </c>
      <c r="K16" s="43">
        <f t="shared" si="23"/>
        <v>0</v>
      </c>
      <c r="L16" s="44">
        <f t="shared" si="6"/>
        <v>30000</v>
      </c>
      <c r="M16" s="42">
        <f t="shared" si="7"/>
        <v>0</v>
      </c>
      <c r="N16" s="43">
        <f t="shared" si="8"/>
        <v>4545</v>
      </c>
      <c r="O16" s="43">
        <f t="shared" si="9"/>
        <v>0</v>
      </c>
      <c r="P16" s="44">
        <f t="shared" si="10"/>
        <v>4545</v>
      </c>
      <c r="Q16" s="45" t="str">
        <f t="shared" ref="Q16:S16" si="29">IF(I16=0,"",M16/I16)</f>
        <v/>
      </c>
      <c r="R16" s="46">
        <f t="shared" si="29"/>
        <v>0.1515</v>
      </c>
      <c r="S16" s="46" t="str">
        <f t="shared" si="29"/>
        <v/>
      </c>
      <c r="T16" s="47">
        <f t="shared" si="12"/>
        <v>0.1515</v>
      </c>
      <c r="U16" s="42">
        <f t="shared" ref="U16:W16" si="30">SUM(I$13:I16)</f>
        <v>10000</v>
      </c>
      <c r="V16" s="43">
        <f t="shared" si="30"/>
        <v>100000</v>
      </c>
      <c r="W16" s="43">
        <f t="shared" si="30"/>
        <v>10000</v>
      </c>
      <c r="X16" s="44">
        <f t="shared" si="14"/>
        <v>120000</v>
      </c>
      <c r="Y16" s="42">
        <f t="shared" ref="Y16:AA16" si="31">SUM(M$13:M16)</f>
        <v>915</v>
      </c>
      <c r="Z16" s="43">
        <f t="shared" si="31"/>
        <v>15228</v>
      </c>
      <c r="AA16" s="43">
        <f t="shared" si="31"/>
        <v>1006</v>
      </c>
      <c r="AB16" s="44">
        <f t="shared" si="16"/>
        <v>17149</v>
      </c>
      <c r="AC16" s="46">
        <f t="shared" ref="AC16:AE16" si="32">IF(U16=0,"",Y16/U16)</f>
        <v>0.0915</v>
      </c>
      <c r="AD16" s="46">
        <f t="shared" si="32"/>
        <v>0.15228</v>
      </c>
      <c r="AE16" s="46">
        <f t="shared" si="32"/>
        <v>0.1006</v>
      </c>
      <c r="AF16" s="47">
        <f t="shared" si="18"/>
        <v>0.1429083333</v>
      </c>
    </row>
    <row r="17" ht="14.25" customHeight="1">
      <c r="A17" s="9">
        <f t="shared" ref="A17:C17" si="33">(AC16/1)+ SQRT(2*LN($X16)/U16)</f>
        <v>0.1398637199</v>
      </c>
      <c r="B17" s="9">
        <f t="shared" si="33"/>
        <v>0.1675739511</v>
      </c>
      <c r="C17" s="102">
        <f t="shared" si="33"/>
        <v>0.1489637199</v>
      </c>
      <c r="D17" s="9" t="str">
        <f t="shared" si="20"/>
        <v>B</v>
      </c>
      <c r="E17" s="38">
        <v>5.0</v>
      </c>
      <c r="F17" s="39">
        <v>0.40610408831632827</v>
      </c>
      <c r="G17" s="40">
        <v>0.6006186994336741</v>
      </c>
      <c r="H17" s="41">
        <v>0.9193537546524633</v>
      </c>
      <c r="I17" s="42">
        <f t="shared" si="21"/>
        <v>0</v>
      </c>
      <c r="J17" s="43">
        <f t="shared" si="22"/>
        <v>30000</v>
      </c>
      <c r="K17" s="43">
        <f t="shared" si="23"/>
        <v>0</v>
      </c>
      <c r="L17" s="44">
        <f t="shared" si="6"/>
        <v>30000</v>
      </c>
      <c r="M17" s="42">
        <f t="shared" si="7"/>
        <v>0</v>
      </c>
      <c r="N17" s="43">
        <f t="shared" si="8"/>
        <v>4516</v>
      </c>
      <c r="O17" s="43">
        <f t="shared" si="9"/>
        <v>0</v>
      </c>
      <c r="P17" s="44">
        <f t="shared" si="10"/>
        <v>4516</v>
      </c>
      <c r="Q17" s="45" t="str">
        <f t="shared" ref="Q17:S17" si="34">IF(I17=0,"",M17/I17)</f>
        <v/>
      </c>
      <c r="R17" s="46">
        <f t="shared" si="34"/>
        <v>0.1505333333</v>
      </c>
      <c r="S17" s="46" t="str">
        <f t="shared" si="34"/>
        <v/>
      </c>
      <c r="T17" s="47">
        <f t="shared" si="12"/>
        <v>0.1505333333</v>
      </c>
      <c r="U17" s="42">
        <f t="shared" ref="U17:W17" si="35">SUM(I$13:I17)</f>
        <v>10000</v>
      </c>
      <c r="V17" s="43">
        <f t="shared" si="35"/>
        <v>130000</v>
      </c>
      <c r="W17" s="43">
        <f t="shared" si="35"/>
        <v>10000</v>
      </c>
      <c r="X17" s="44">
        <f t="shared" si="14"/>
        <v>150000</v>
      </c>
      <c r="Y17" s="42">
        <f t="shared" ref="Y17:AA17" si="36">SUM(M$13:M17)</f>
        <v>915</v>
      </c>
      <c r="Z17" s="43">
        <f t="shared" si="36"/>
        <v>19744</v>
      </c>
      <c r="AA17" s="43">
        <f t="shared" si="36"/>
        <v>1006</v>
      </c>
      <c r="AB17" s="44">
        <f t="shared" si="16"/>
        <v>21665</v>
      </c>
      <c r="AC17" s="46">
        <f t="shared" ref="AC17:AE17" si="37">IF(U17=0,"",Y17/U17)</f>
        <v>0.0915</v>
      </c>
      <c r="AD17" s="46">
        <f t="shared" si="37"/>
        <v>0.1518769231</v>
      </c>
      <c r="AE17" s="46">
        <f t="shared" si="37"/>
        <v>0.1006</v>
      </c>
      <c r="AF17" s="47">
        <f t="shared" si="18"/>
        <v>0.1444333333</v>
      </c>
    </row>
    <row r="18" ht="14.25" customHeight="1">
      <c r="A18" s="9">
        <f t="shared" ref="A18:C18" si="38">(AC17/1)+ SQRT(2*LN($X17)/U17)</f>
        <v>0.1403229261</v>
      </c>
      <c r="B18" s="9">
        <f t="shared" si="38"/>
        <v>0.1654179664</v>
      </c>
      <c r="C18" s="102">
        <f t="shared" si="38"/>
        <v>0.1494229261</v>
      </c>
      <c r="D18" s="9" t="str">
        <f t="shared" si="20"/>
        <v>B</v>
      </c>
      <c r="E18" s="38">
        <v>6.0</v>
      </c>
      <c r="F18" s="39">
        <v>0.765112724032437</v>
      </c>
      <c r="G18" s="40">
        <v>0.04627406316674021</v>
      </c>
      <c r="H18" s="41">
        <v>0.44652866677791125</v>
      </c>
      <c r="I18" s="42">
        <f t="shared" si="21"/>
        <v>0</v>
      </c>
      <c r="J18" s="43">
        <f t="shared" si="22"/>
        <v>30000</v>
      </c>
      <c r="K18" s="43">
        <f t="shared" si="23"/>
        <v>0</v>
      </c>
      <c r="L18" s="44">
        <f t="shared" si="6"/>
        <v>30000</v>
      </c>
      <c r="M18" s="42">
        <f t="shared" si="7"/>
        <v>0</v>
      </c>
      <c r="N18" s="43">
        <f t="shared" si="8"/>
        <v>4396</v>
      </c>
      <c r="O18" s="43">
        <f t="shared" si="9"/>
        <v>0</v>
      </c>
      <c r="P18" s="44">
        <f t="shared" si="10"/>
        <v>4396</v>
      </c>
      <c r="Q18" s="45" t="str">
        <f t="shared" ref="Q18:S18" si="39">IF(I18=0,"",M18/I18)</f>
        <v/>
      </c>
      <c r="R18" s="46">
        <f t="shared" si="39"/>
        <v>0.1465333333</v>
      </c>
      <c r="S18" s="46" t="str">
        <f t="shared" si="39"/>
        <v/>
      </c>
      <c r="T18" s="47">
        <f t="shared" si="12"/>
        <v>0.1465333333</v>
      </c>
      <c r="U18" s="42">
        <f t="shared" ref="U18:W18" si="40">SUM(I$13:I18)</f>
        <v>10000</v>
      </c>
      <c r="V18" s="43">
        <f t="shared" si="40"/>
        <v>160000</v>
      </c>
      <c r="W18" s="43">
        <f t="shared" si="40"/>
        <v>10000</v>
      </c>
      <c r="X18" s="44">
        <f t="shared" si="14"/>
        <v>180000</v>
      </c>
      <c r="Y18" s="42">
        <f t="shared" ref="Y18:AA18" si="41">SUM(M$13:M18)</f>
        <v>915</v>
      </c>
      <c r="Z18" s="43">
        <f t="shared" si="41"/>
        <v>24140</v>
      </c>
      <c r="AA18" s="43">
        <f t="shared" si="41"/>
        <v>1006</v>
      </c>
      <c r="AB18" s="44">
        <f t="shared" si="16"/>
        <v>26061</v>
      </c>
      <c r="AC18" s="46">
        <f t="shared" ref="AC18:AE18" si="42">IF(U18=0,"",Y18/U18)</f>
        <v>0.0915</v>
      </c>
      <c r="AD18" s="46">
        <f t="shared" si="42"/>
        <v>0.150875</v>
      </c>
      <c r="AE18" s="46">
        <f t="shared" si="42"/>
        <v>0.1006</v>
      </c>
      <c r="AF18" s="47">
        <f t="shared" si="18"/>
        <v>0.1447833333</v>
      </c>
    </row>
    <row r="19" ht="14.25" customHeight="1">
      <c r="A19" s="9">
        <f t="shared" ref="A19:C19" si="43">(AC18/1)+ SQRT(2*LN($X18)/U18)</f>
        <v>0.1406949431</v>
      </c>
      <c r="B19" s="9">
        <f t="shared" si="43"/>
        <v>0.1631737358</v>
      </c>
      <c r="C19" s="102">
        <f t="shared" si="43"/>
        <v>0.1497949431</v>
      </c>
      <c r="D19" s="9" t="str">
        <f t="shared" si="20"/>
        <v>B</v>
      </c>
      <c r="E19" s="38">
        <v>7.0</v>
      </c>
      <c r="F19" s="39">
        <v>0.13110042869977856</v>
      </c>
      <c r="G19" s="40">
        <v>0.05393297911655692</v>
      </c>
      <c r="H19" s="41">
        <v>0.4207022188320675</v>
      </c>
      <c r="I19" s="42">
        <f t="shared" si="21"/>
        <v>0</v>
      </c>
      <c r="J19" s="43">
        <f t="shared" si="22"/>
        <v>30000</v>
      </c>
      <c r="K19" s="43">
        <f t="shared" si="23"/>
        <v>0</v>
      </c>
      <c r="L19" s="44">
        <f t="shared" si="6"/>
        <v>30000</v>
      </c>
      <c r="M19" s="42">
        <f t="shared" si="7"/>
        <v>0</v>
      </c>
      <c r="N19" s="43">
        <f t="shared" si="8"/>
        <v>4401</v>
      </c>
      <c r="O19" s="43">
        <f t="shared" si="9"/>
        <v>0</v>
      </c>
      <c r="P19" s="44">
        <f t="shared" si="10"/>
        <v>4401</v>
      </c>
      <c r="Q19" s="45" t="str">
        <f t="shared" ref="Q19:S19" si="44">IF(I19=0,"",M19/I19)</f>
        <v/>
      </c>
      <c r="R19" s="46">
        <f t="shared" si="44"/>
        <v>0.1467</v>
      </c>
      <c r="S19" s="46" t="str">
        <f t="shared" si="44"/>
        <v/>
      </c>
      <c r="T19" s="47">
        <f t="shared" si="12"/>
        <v>0.1467</v>
      </c>
      <c r="U19" s="42">
        <f t="shared" ref="U19:W19" si="45">SUM(I$13:I19)</f>
        <v>10000</v>
      </c>
      <c r="V19" s="43">
        <f t="shared" si="45"/>
        <v>190000</v>
      </c>
      <c r="W19" s="43">
        <f t="shared" si="45"/>
        <v>10000</v>
      </c>
      <c r="X19" s="44">
        <f t="shared" si="14"/>
        <v>210000</v>
      </c>
      <c r="Y19" s="42">
        <f t="shared" ref="Y19:AA19" si="46">SUM(M$13:M19)</f>
        <v>915</v>
      </c>
      <c r="Z19" s="43">
        <f t="shared" si="46"/>
        <v>28541</v>
      </c>
      <c r="AA19" s="43">
        <f t="shared" si="46"/>
        <v>1006</v>
      </c>
      <c r="AB19" s="44">
        <f t="shared" si="16"/>
        <v>30462</v>
      </c>
      <c r="AC19" s="46">
        <f t="shared" ref="AC19:AE19" si="47">IF(U19=0,"",Y19/U19)</f>
        <v>0.0915</v>
      </c>
      <c r="AD19" s="46">
        <f t="shared" si="47"/>
        <v>0.1502157895</v>
      </c>
      <c r="AE19" s="46">
        <f t="shared" si="47"/>
        <v>0.1006</v>
      </c>
      <c r="AF19" s="47">
        <f t="shared" si="18"/>
        <v>0.1450571429</v>
      </c>
    </row>
    <row r="20" ht="14.25" customHeight="1">
      <c r="A20" s="9">
        <f t="shared" ref="A20:C20" si="48">(AC19/1)+ SQRT(2*LN($X19)/U19)</f>
        <v>0.1410072981</v>
      </c>
      <c r="B20" s="9">
        <f t="shared" si="48"/>
        <v>0.1615735426</v>
      </c>
      <c r="C20" s="102">
        <f t="shared" si="48"/>
        <v>0.1501072981</v>
      </c>
      <c r="D20" s="9" t="str">
        <f t="shared" si="20"/>
        <v>B</v>
      </c>
      <c r="E20" s="38">
        <v>8.0</v>
      </c>
      <c r="F20" s="39">
        <v>0.7426109449814852</v>
      </c>
      <c r="G20" s="40">
        <v>0.8146957155610791</v>
      </c>
      <c r="H20" s="41">
        <v>0.8248298515548289</v>
      </c>
      <c r="I20" s="42">
        <f t="shared" si="21"/>
        <v>0</v>
      </c>
      <c r="J20" s="43">
        <f t="shared" si="22"/>
        <v>30000</v>
      </c>
      <c r="K20" s="43">
        <f t="shared" si="23"/>
        <v>0</v>
      </c>
      <c r="L20" s="44">
        <f t="shared" si="6"/>
        <v>30000</v>
      </c>
      <c r="M20" s="42">
        <f t="shared" si="7"/>
        <v>0</v>
      </c>
      <c r="N20" s="43">
        <f t="shared" si="8"/>
        <v>4555</v>
      </c>
      <c r="O20" s="43">
        <f t="shared" si="9"/>
        <v>0</v>
      </c>
      <c r="P20" s="44">
        <f t="shared" si="10"/>
        <v>4555</v>
      </c>
      <c r="Q20" s="45" t="str">
        <f t="shared" ref="Q20:S20" si="49">IF(I20=0,"",M20/I20)</f>
        <v/>
      </c>
      <c r="R20" s="46">
        <f t="shared" si="49"/>
        <v>0.1518333333</v>
      </c>
      <c r="S20" s="46" t="str">
        <f t="shared" si="49"/>
        <v/>
      </c>
      <c r="T20" s="47">
        <f t="shared" si="12"/>
        <v>0.1518333333</v>
      </c>
      <c r="U20" s="42">
        <f t="shared" ref="U20:W20" si="50">SUM(I$13:I20)</f>
        <v>10000</v>
      </c>
      <c r="V20" s="43">
        <f t="shared" si="50"/>
        <v>220000</v>
      </c>
      <c r="W20" s="43">
        <f t="shared" si="50"/>
        <v>10000</v>
      </c>
      <c r="X20" s="44">
        <f t="shared" si="14"/>
        <v>240000</v>
      </c>
      <c r="Y20" s="42">
        <f t="shared" ref="Y20:AA20" si="51">SUM(M$13:M20)</f>
        <v>915</v>
      </c>
      <c r="Z20" s="43">
        <f t="shared" si="51"/>
        <v>33096</v>
      </c>
      <c r="AA20" s="43">
        <f t="shared" si="51"/>
        <v>1006</v>
      </c>
      <c r="AB20" s="44">
        <f t="shared" si="16"/>
        <v>35017</v>
      </c>
      <c r="AC20" s="46">
        <f t="shared" ref="AC20:AE20" si="52">IF(U20=0,"",Y20/U20)</f>
        <v>0.0915</v>
      </c>
      <c r="AD20" s="46">
        <f t="shared" si="52"/>
        <v>0.1504363636</v>
      </c>
      <c r="AE20" s="46">
        <f t="shared" si="52"/>
        <v>0.1006</v>
      </c>
      <c r="AF20" s="47">
        <f t="shared" si="18"/>
        <v>0.1459041667</v>
      </c>
    </row>
    <row r="21" ht="14.25" customHeight="1">
      <c r="A21" s="9">
        <f t="shared" ref="A21:C21" si="53">(AC20/1)+ SQRT(2*LN($X20)/U20)</f>
        <v>0.1412762879</v>
      </c>
      <c r="B21" s="9">
        <f t="shared" si="53"/>
        <v>0.1610487039</v>
      </c>
      <c r="C21" s="102">
        <f t="shared" si="53"/>
        <v>0.1503762879</v>
      </c>
      <c r="D21" s="9" t="str">
        <f t="shared" si="20"/>
        <v>B</v>
      </c>
      <c r="E21" s="38">
        <v>9.0</v>
      </c>
      <c r="F21" s="39">
        <v>0.1319450765986958</v>
      </c>
      <c r="G21" s="40">
        <v>0.667110626944466</v>
      </c>
      <c r="H21" s="41">
        <v>0.7948361344197441</v>
      </c>
      <c r="I21" s="42">
        <f t="shared" si="21"/>
        <v>0</v>
      </c>
      <c r="J21" s="43">
        <f t="shared" si="22"/>
        <v>30000</v>
      </c>
      <c r="K21" s="43">
        <f t="shared" si="23"/>
        <v>0</v>
      </c>
      <c r="L21" s="44">
        <f t="shared" si="6"/>
        <v>30000</v>
      </c>
      <c r="M21" s="42">
        <f t="shared" si="7"/>
        <v>0</v>
      </c>
      <c r="N21" s="43">
        <f t="shared" si="8"/>
        <v>4527</v>
      </c>
      <c r="O21" s="43">
        <f t="shared" si="9"/>
        <v>0</v>
      </c>
      <c r="P21" s="44">
        <f t="shared" si="10"/>
        <v>4527</v>
      </c>
      <c r="Q21" s="45" t="str">
        <f t="shared" ref="Q21:S21" si="54">IF(I21=0,"",M21/I21)</f>
        <v/>
      </c>
      <c r="R21" s="46">
        <f t="shared" si="54"/>
        <v>0.1509</v>
      </c>
      <c r="S21" s="46" t="str">
        <f t="shared" si="54"/>
        <v/>
      </c>
      <c r="T21" s="47">
        <f t="shared" si="12"/>
        <v>0.1509</v>
      </c>
      <c r="U21" s="42">
        <f t="shared" ref="U21:W21" si="55">SUM(I$13:I21)</f>
        <v>10000</v>
      </c>
      <c r="V21" s="43">
        <f t="shared" si="55"/>
        <v>250000</v>
      </c>
      <c r="W21" s="43">
        <f t="shared" si="55"/>
        <v>10000</v>
      </c>
      <c r="X21" s="44">
        <f t="shared" si="14"/>
        <v>270000</v>
      </c>
      <c r="Y21" s="42">
        <f t="shared" ref="Y21:AA21" si="56">SUM(M$13:M21)</f>
        <v>915</v>
      </c>
      <c r="Z21" s="43">
        <f t="shared" si="56"/>
        <v>37623</v>
      </c>
      <c r="AA21" s="43">
        <f t="shared" si="56"/>
        <v>1006</v>
      </c>
      <c r="AB21" s="44">
        <f t="shared" si="16"/>
        <v>39544</v>
      </c>
      <c r="AC21" s="46">
        <f t="shared" ref="AC21:AE21" si="57">IF(U21=0,"",Y21/U21)</f>
        <v>0.0915</v>
      </c>
      <c r="AD21" s="46">
        <f t="shared" si="57"/>
        <v>0.150492</v>
      </c>
      <c r="AE21" s="46">
        <f t="shared" si="57"/>
        <v>0.1006</v>
      </c>
      <c r="AF21" s="47">
        <f t="shared" si="18"/>
        <v>0.1464592593</v>
      </c>
    </row>
    <row r="22" ht="14.25" customHeight="1">
      <c r="A22" s="9">
        <f t="shared" ref="A22:C22" si="58">(AC21/1)+ SQRT(2*LN($X21)/U21)</f>
        <v>0.141512353</v>
      </c>
      <c r="B22" s="9">
        <f t="shared" si="58"/>
        <v>0.1604944706</v>
      </c>
      <c r="C22" s="102">
        <f t="shared" si="58"/>
        <v>0.150612353</v>
      </c>
      <c r="D22" s="9" t="str">
        <f t="shared" si="20"/>
        <v>B</v>
      </c>
      <c r="E22" s="38">
        <v>10.0</v>
      </c>
      <c r="F22" s="39">
        <v>0.22385482421003322</v>
      </c>
      <c r="G22" s="40">
        <v>0.7073743662553169</v>
      </c>
      <c r="H22" s="41">
        <v>0.2369390275151747</v>
      </c>
      <c r="I22" s="42">
        <f t="shared" si="21"/>
        <v>0</v>
      </c>
      <c r="J22" s="43">
        <f t="shared" si="22"/>
        <v>30000</v>
      </c>
      <c r="K22" s="43">
        <f t="shared" si="23"/>
        <v>0</v>
      </c>
      <c r="L22" s="44">
        <f t="shared" si="6"/>
        <v>30000</v>
      </c>
      <c r="M22" s="42">
        <f t="shared" si="7"/>
        <v>0</v>
      </c>
      <c r="N22" s="43">
        <f t="shared" si="8"/>
        <v>4534</v>
      </c>
      <c r="O22" s="43">
        <f t="shared" si="9"/>
        <v>0</v>
      </c>
      <c r="P22" s="44">
        <f t="shared" si="10"/>
        <v>4534</v>
      </c>
      <c r="Q22" s="45" t="str">
        <f t="shared" ref="Q22:S22" si="59">IF(I22=0,"",M22/I22)</f>
        <v/>
      </c>
      <c r="R22" s="46">
        <f t="shared" si="59"/>
        <v>0.1511333333</v>
      </c>
      <c r="S22" s="46" t="str">
        <f t="shared" si="59"/>
        <v/>
      </c>
      <c r="T22" s="47">
        <f t="shared" si="12"/>
        <v>0.1511333333</v>
      </c>
      <c r="U22" s="42">
        <f t="shared" ref="U22:W22" si="60">SUM(I$13:I22)</f>
        <v>10000</v>
      </c>
      <c r="V22" s="43">
        <f t="shared" si="60"/>
        <v>280000</v>
      </c>
      <c r="W22" s="43">
        <f t="shared" si="60"/>
        <v>10000</v>
      </c>
      <c r="X22" s="44">
        <f t="shared" si="14"/>
        <v>300000</v>
      </c>
      <c r="Y22" s="42">
        <f t="shared" ref="Y22:AA22" si="61">SUM(M$13:M22)</f>
        <v>915</v>
      </c>
      <c r="Z22" s="43">
        <f t="shared" si="61"/>
        <v>42157</v>
      </c>
      <c r="AA22" s="43">
        <f t="shared" si="61"/>
        <v>1006</v>
      </c>
      <c r="AB22" s="44">
        <f t="shared" si="16"/>
        <v>44078</v>
      </c>
      <c r="AC22" s="46">
        <f t="shared" ref="AC22:AE22" si="62">IF(U22=0,"",Y22/U22)</f>
        <v>0.0915</v>
      </c>
      <c r="AD22" s="46">
        <f t="shared" si="62"/>
        <v>0.1505607143</v>
      </c>
      <c r="AE22" s="46">
        <f t="shared" si="62"/>
        <v>0.1006</v>
      </c>
      <c r="AF22" s="47">
        <f t="shared" si="18"/>
        <v>0.1469266667</v>
      </c>
    </row>
    <row r="23" ht="14.25" customHeight="1">
      <c r="A23" s="9">
        <f t="shared" ref="A23:C23" si="63">(AC22/1)+ SQRT(2*LN($X22)/U22)</f>
        <v>0.1417225801</v>
      </c>
      <c r="B23" s="9">
        <f t="shared" si="63"/>
        <v>0.1600518898</v>
      </c>
      <c r="C23" s="102">
        <f t="shared" si="63"/>
        <v>0.1508225801</v>
      </c>
      <c r="D23" s="9" t="str">
        <f t="shared" si="20"/>
        <v>B</v>
      </c>
      <c r="E23" s="38">
        <v>11.0</v>
      </c>
      <c r="F23" s="39">
        <v>0.6706283682677296</v>
      </c>
      <c r="G23" s="40">
        <v>0.44254016384466377</v>
      </c>
      <c r="H23" s="41">
        <v>0.9155569777368577</v>
      </c>
      <c r="I23" s="42">
        <f t="shared" si="21"/>
        <v>0</v>
      </c>
      <c r="J23" s="43">
        <f t="shared" si="22"/>
        <v>30000</v>
      </c>
      <c r="K23" s="43">
        <f t="shared" si="23"/>
        <v>0</v>
      </c>
      <c r="L23" s="44">
        <f t="shared" si="6"/>
        <v>30000</v>
      </c>
      <c r="M23" s="42">
        <f t="shared" si="7"/>
        <v>0</v>
      </c>
      <c r="N23" s="43">
        <f t="shared" si="8"/>
        <v>4491</v>
      </c>
      <c r="O23" s="43">
        <f t="shared" si="9"/>
        <v>0</v>
      </c>
      <c r="P23" s="44">
        <f t="shared" si="10"/>
        <v>4491</v>
      </c>
      <c r="Q23" s="45" t="str">
        <f t="shared" ref="Q23:S23" si="64">IF(I23=0,"",M23/I23)</f>
        <v/>
      </c>
      <c r="R23" s="46">
        <f t="shared" si="64"/>
        <v>0.1497</v>
      </c>
      <c r="S23" s="46" t="str">
        <f t="shared" si="64"/>
        <v/>
      </c>
      <c r="T23" s="47">
        <f t="shared" si="12"/>
        <v>0.1497</v>
      </c>
      <c r="U23" s="42">
        <f t="shared" ref="U23:W23" si="65">SUM(I$13:I23)</f>
        <v>10000</v>
      </c>
      <c r="V23" s="43">
        <f t="shared" si="65"/>
        <v>310000</v>
      </c>
      <c r="W23" s="43">
        <f t="shared" si="65"/>
        <v>10000</v>
      </c>
      <c r="X23" s="44">
        <f t="shared" si="14"/>
        <v>330000</v>
      </c>
      <c r="Y23" s="42">
        <f t="shared" ref="Y23:AA23" si="66">SUM(M$13:M23)</f>
        <v>915</v>
      </c>
      <c r="Z23" s="43">
        <f t="shared" si="66"/>
        <v>46648</v>
      </c>
      <c r="AA23" s="43">
        <f t="shared" si="66"/>
        <v>1006</v>
      </c>
      <c r="AB23" s="44">
        <f t="shared" si="16"/>
        <v>48569</v>
      </c>
      <c r="AC23" s="46">
        <f t="shared" ref="AC23:AE23" si="67">IF(U23=0,"",Y23/U23)</f>
        <v>0.0915</v>
      </c>
      <c r="AD23" s="46">
        <f t="shared" si="67"/>
        <v>0.1504774194</v>
      </c>
      <c r="AE23" s="46">
        <f t="shared" si="67"/>
        <v>0.1006</v>
      </c>
      <c r="AF23" s="47">
        <f t="shared" si="18"/>
        <v>0.1471787879</v>
      </c>
    </row>
    <row r="24" ht="14.25" customHeight="1">
      <c r="A24" s="9">
        <f t="shared" ref="A24:C24" si="68">(AC23/1)+ SQRT(2*LN($X23)/U23)</f>
        <v>0.1419119984</v>
      </c>
      <c r="B24" s="9">
        <f t="shared" si="68"/>
        <v>0.1595316816</v>
      </c>
      <c r="C24" s="102">
        <f t="shared" si="68"/>
        <v>0.1510119984</v>
      </c>
      <c r="D24" s="9" t="str">
        <f t="shared" si="20"/>
        <v>B</v>
      </c>
      <c r="E24" s="38">
        <v>12.0</v>
      </c>
      <c r="F24" s="39">
        <v>0.1630179409374476</v>
      </c>
      <c r="G24" s="40">
        <v>0.8005445635826461</v>
      </c>
      <c r="H24" s="41">
        <v>0.5384471321314306</v>
      </c>
      <c r="I24" s="42">
        <f t="shared" si="21"/>
        <v>0</v>
      </c>
      <c r="J24" s="43">
        <f t="shared" si="22"/>
        <v>30000</v>
      </c>
      <c r="K24" s="43">
        <f t="shared" si="23"/>
        <v>0</v>
      </c>
      <c r="L24" s="44">
        <f t="shared" si="6"/>
        <v>30000</v>
      </c>
      <c r="M24" s="42">
        <f t="shared" si="7"/>
        <v>0</v>
      </c>
      <c r="N24" s="43">
        <f t="shared" si="8"/>
        <v>4552</v>
      </c>
      <c r="O24" s="43">
        <f t="shared" si="9"/>
        <v>0</v>
      </c>
      <c r="P24" s="44">
        <f t="shared" si="10"/>
        <v>4552</v>
      </c>
      <c r="Q24" s="45" t="str">
        <f t="shared" ref="Q24:S24" si="69">IF(I24=0,"",M24/I24)</f>
        <v/>
      </c>
      <c r="R24" s="46">
        <f t="shared" si="69"/>
        <v>0.1517333333</v>
      </c>
      <c r="S24" s="46" t="str">
        <f t="shared" si="69"/>
        <v/>
      </c>
      <c r="T24" s="47">
        <f t="shared" si="12"/>
        <v>0.1517333333</v>
      </c>
      <c r="U24" s="42">
        <f t="shared" ref="U24:W24" si="70">SUM(I$13:I24)</f>
        <v>10000</v>
      </c>
      <c r="V24" s="43">
        <f t="shared" si="70"/>
        <v>340000</v>
      </c>
      <c r="W24" s="43">
        <f t="shared" si="70"/>
        <v>10000</v>
      </c>
      <c r="X24" s="44">
        <f t="shared" si="14"/>
        <v>360000</v>
      </c>
      <c r="Y24" s="42">
        <f t="shared" ref="Y24:AA24" si="71">SUM(M$13:M24)</f>
        <v>915</v>
      </c>
      <c r="Z24" s="43">
        <f t="shared" si="71"/>
        <v>51200</v>
      </c>
      <c r="AA24" s="43">
        <f t="shared" si="71"/>
        <v>1006</v>
      </c>
      <c r="AB24" s="44">
        <f t="shared" si="16"/>
        <v>53121</v>
      </c>
      <c r="AC24" s="46">
        <f t="shared" ref="AC24:AE24" si="72">IF(U24=0,"",Y24/U24)</f>
        <v>0.0915</v>
      </c>
      <c r="AD24" s="46">
        <f t="shared" si="72"/>
        <v>0.1505882353</v>
      </c>
      <c r="AE24" s="46">
        <f t="shared" si="72"/>
        <v>0.1006</v>
      </c>
      <c r="AF24" s="47">
        <f t="shared" si="18"/>
        <v>0.1475583333</v>
      </c>
    </row>
    <row r="25" ht="14.25" customHeight="1">
      <c r="A25" s="9">
        <f t="shared" ref="A25:C25" si="73">(AC24/1)+ SQRT(2*LN($X24)/U24)</f>
        <v>0.1420843045</v>
      </c>
      <c r="B25" s="9">
        <f t="shared" si="73"/>
        <v>0.1592633719</v>
      </c>
      <c r="C25" s="102">
        <f t="shared" si="73"/>
        <v>0.1511843045</v>
      </c>
      <c r="D25" s="9" t="str">
        <f t="shared" si="20"/>
        <v>B</v>
      </c>
      <c r="E25" s="38">
        <v>13.0</v>
      </c>
      <c r="F25" s="39">
        <v>0.0924442892846129</v>
      </c>
      <c r="G25" s="40">
        <v>0.9622505324200828</v>
      </c>
      <c r="H25" s="41">
        <v>0.46328918972010213</v>
      </c>
      <c r="I25" s="42">
        <f t="shared" si="21"/>
        <v>0</v>
      </c>
      <c r="J25" s="43">
        <f t="shared" si="22"/>
        <v>30000</v>
      </c>
      <c r="K25" s="43">
        <f t="shared" si="23"/>
        <v>0</v>
      </c>
      <c r="L25" s="44">
        <f t="shared" si="6"/>
        <v>30000</v>
      </c>
      <c r="M25" s="42">
        <f t="shared" si="7"/>
        <v>0</v>
      </c>
      <c r="N25" s="43">
        <f t="shared" si="8"/>
        <v>4610</v>
      </c>
      <c r="O25" s="43">
        <f t="shared" si="9"/>
        <v>0</v>
      </c>
      <c r="P25" s="44">
        <f t="shared" si="10"/>
        <v>4610</v>
      </c>
      <c r="Q25" s="45" t="str">
        <f t="shared" ref="Q25:S25" si="74">IF(I25=0,"",M25/I25)</f>
        <v/>
      </c>
      <c r="R25" s="46">
        <f t="shared" si="74"/>
        <v>0.1536666667</v>
      </c>
      <c r="S25" s="46" t="str">
        <f t="shared" si="74"/>
        <v/>
      </c>
      <c r="T25" s="47">
        <f t="shared" si="12"/>
        <v>0.1536666667</v>
      </c>
      <c r="U25" s="42">
        <f t="shared" ref="U25:W25" si="75">SUM(I$13:I25)</f>
        <v>10000</v>
      </c>
      <c r="V25" s="43">
        <f t="shared" si="75"/>
        <v>370000</v>
      </c>
      <c r="W25" s="43">
        <f t="shared" si="75"/>
        <v>10000</v>
      </c>
      <c r="X25" s="44">
        <f t="shared" si="14"/>
        <v>390000</v>
      </c>
      <c r="Y25" s="42">
        <f t="shared" ref="Y25:AA25" si="76">SUM(M$13:M25)</f>
        <v>915</v>
      </c>
      <c r="Z25" s="43">
        <f t="shared" si="76"/>
        <v>55810</v>
      </c>
      <c r="AA25" s="43">
        <f t="shared" si="76"/>
        <v>1006</v>
      </c>
      <c r="AB25" s="44">
        <f t="shared" si="16"/>
        <v>57731</v>
      </c>
      <c r="AC25" s="46">
        <f t="shared" ref="AC25:AE25" si="77">IF(U25=0,"",Y25/U25)</f>
        <v>0.0915</v>
      </c>
      <c r="AD25" s="46">
        <f t="shared" si="77"/>
        <v>0.1508378378</v>
      </c>
      <c r="AE25" s="46">
        <f t="shared" si="77"/>
        <v>0.1006</v>
      </c>
      <c r="AF25" s="47">
        <f t="shared" si="18"/>
        <v>0.1480282051</v>
      </c>
    </row>
    <row r="26" ht="14.25" customHeight="1">
      <c r="A26" s="9">
        <f t="shared" ref="A26:C26" si="78">(AC25/1)+ SQRT(2*LN($X25)/U25)</f>
        <v>0.142242294</v>
      </c>
      <c r="B26" s="9">
        <f t="shared" si="78"/>
        <v>0.1591798196</v>
      </c>
      <c r="C26" s="102">
        <f t="shared" si="78"/>
        <v>0.151342294</v>
      </c>
      <c r="D26" s="9" t="str">
        <f t="shared" si="20"/>
        <v>B</v>
      </c>
      <c r="E26" s="38">
        <v>14.0</v>
      </c>
      <c r="F26" s="39">
        <v>0.5888377540450243</v>
      </c>
      <c r="G26" s="40">
        <v>0.9790505216846112</v>
      </c>
      <c r="H26" s="41">
        <v>0.5310566534405081</v>
      </c>
      <c r="I26" s="42">
        <f t="shared" si="21"/>
        <v>0</v>
      </c>
      <c r="J26" s="43">
        <f t="shared" si="22"/>
        <v>30000</v>
      </c>
      <c r="K26" s="43">
        <f t="shared" si="23"/>
        <v>0</v>
      </c>
      <c r="L26" s="44">
        <f t="shared" si="6"/>
        <v>30000</v>
      </c>
      <c r="M26" s="42">
        <f t="shared" si="7"/>
        <v>0</v>
      </c>
      <c r="N26" s="43">
        <f t="shared" si="8"/>
        <v>4626</v>
      </c>
      <c r="O26" s="43">
        <f t="shared" si="9"/>
        <v>0</v>
      </c>
      <c r="P26" s="44">
        <f t="shared" si="10"/>
        <v>4626</v>
      </c>
      <c r="Q26" s="45" t="str">
        <f t="shared" ref="Q26:S26" si="79">IF(I26=0,"",M26/I26)</f>
        <v/>
      </c>
      <c r="R26" s="46">
        <f t="shared" si="79"/>
        <v>0.1542</v>
      </c>
      <c r="S26" s="46" t="str">
        <f t="shared" si="79"/>
        <v/>
      </c>
      <c r="T26" s="47">
        <f t="shared" si="12"/>
        <v>0.1542</v>
      </c>
      <c r="U26" s="42">
        <f t="shared" ref="U26:W26" si="80">SUM(I$13:I26)</f>
        <v>10000</v>
      </c>
      <c r="V26" s="43">
        <f t="shared" si="80"/>
        <v>400000</v>
      </c>
      <c r="W26" s="43">
        <f t="shared" si="80"/>
        <v>10000</v>
      </c>
      <c r="X26" s="44">
        <f t="shared" si="14"/>
        <v>420000</v>
      </c>
      <c r="Y26" s="42">
        <f t="shared" ref="Y26:AA26" si="81">SUM(M$13:M26)</f>
        <v>915</v>
      </c>
      <c r="Z26" s="43">
        <f t="shared" si="81"/>
        <v>60436</v>
      </c>
      <c r="AA26" s="43">
        <f t="shared" si="81"/>
        <v>1006</v>
      </c>
      <c r="AB26" s="44">
        <f t="shared" si="16"/>
        <v>62357</v>
      </c>
      <c r="AC26" s="46">
        <f t="shared" ref="AC26:AE26" si="82">IF(U26=0,"",Y26/U26)</f>
        <v>0.0915</v>
      </c>
      <c r="AD26" s="46">
        <f t="shared" si="82"/>
        <v>0.15109</v>
      </c>
      <c r="AE26" s="46">
        <f t="shared" si="82"/>
        <v>0.1006</v>
      </c>
      <c r="AF26" s="47">
        <f t="shared" si="18"/>
        <v>0.1484690476</v>
      </c>
    </row>
    <row r="27" ht="14.25" customHeight="1">
      <c r="A27" s="9">
        <f t="shared" ref="A27:C27" si="83">(AC26/1)+ SQRT(2*LN($X26)/U26)</f>
        <v>0.1423881322</v>
      </c>
      <c r="B27" s="9">
        <f t="shared" si="83"/>
        <v>0.1591361202</v>
      </c>
      <c r="C27" s="102">
        <f t="shared" si="83"/>
        <v>0.1514881322</v>
      </c>
      <c r="D27" s="9" t="str">
        <f t="shared" si="20"/>
        <v>B</v>
      </c>
      <c r="E27" s="38">
        <v>15.0</v>
      </c>
      <c r="F27" s="39">
        <v>0.822342267588661</v>
      </c>
      <c r="G27" s="40">
        <v>0.556724742383401</v>
      </c>
      <c r="H27" s="41">
        <v>0.8861258263810654</v>
      </c>
      <c r="I27" s="42">
        <f t="shared" si="21"/>
        <v>0</v>
      </c>
      <c r="J27" s="43">
        <f t="shared" si="22"/>
        <v>30000</v>
      </c>
      <c r="K27" s="43">
        <f t="shared" si="23"/>
        <v>0</v>
      </c>
      <c r="L27" s="44">
        <f t="shared" si="6"/>
        <v>30000</v>
      </c>
      <c r="M27" s="42">
        <f t="shared" si="7"/>
        <v>0</v>
      </c>
      <c r="N27" s="43">
        <f t="shared" si="8"/>
        <v>4509</v>
      </c>
      <c r="O27" s="43">
        <f t="shared" si="9"/>
        <v>0</v>
      </c>
      <c r="P27" s="44">
        <f t="shared" si="10"/>
        <v>4509</v>
      </c>
      <c r="Q27" s="45" t="str">
        <f t="shared" ref="Q27:S27" si="84">IF(I27=0,"",M27/I27)</f>
        <v/>
      </c>
      <c r="R27" s="46">
        <f t="shared" si="84"/>
        <v>0.1503</v>
      </c>
      <c r="S27" s="46" t="str">
        <f t="shared" si="84"/>
        <v/>
      </c>
      <c r="T27" s="47">
        <f t="shared" si="12"/>
        <v>0.1503</v>
      </c>
      <c r="U27" s="42">
        <f t="shared" ref="U27:W27" si="85">SUM(I$13:I27)</f>
        <v>10000</v>
      </c>
      <c r="V27" s="43">
        <f t="shared" si="85"/>
        <v>430000</v>
      </c>
      <c r="W27" s="43">
        <f t="shared" si="85"/>
        <v>10000</v>
      </c>
      <c r="X27" s="44">
        <f t="shared" si="14"/>
        <v>450000</v>
      </c>
      <c r="Y27" s="42">
        <f t="shared" ref="Y27:AA27" si="86">SUM(M$13:M27)</f>
        <v>915</v>
      </c>
      <c r="Z27" s="43">
        <f t="shared" si="86"/>
        <v>64945</v>
      </c>
      <c r="AA27" s="43">
        <f t="shared" si="86"/>
        <v>1006</v>
      </c>
      <c r="AB27" s="44">
        <f t="shared" si="16"/>
        <v>66866</v>
      </c>
      <c r="AC27" s="46">
        <f t="shared" ref="AC27:AE27" si="87">IF(U27=0,"",Y27/U27)</f>
        <v>0.0915</v>
      </c>
      <c r="AD27" s="46">
        <f t="shared" si="87"/>
        <v>0.1510348837</v>
      </c>
      <c r="AE27" s="46">
        <f t="shared" si="87"/>
        <v>0.1006</v>
      </c>
      <c r="AF27" s="47">
        <f t="shared" si="18"/>
        <v>0.1485911111</v>
      </c>
    </row>
    <row r="28" ht="14.25" customHeight="1">
      <c r="A28" s="9">
        <f t="shared" ref="A28:C28" si="88">(AC27/1)+ SQRT(2*LN($X27)/U27)</f>
        <v>0.1425235296</v>
      </c>
      <c r="B28" s="9">
        <f t="shared" si="88"/>
        <v>0.158815899</v>
      </c>
      <c r="C28" s="102">
        <f t="shared" si="88"/>
        <v>0.1516235296</v>
      </c>
      <c r="D28" s="9" t="str">
        <f t="shared" si="20"/>
        <v>B</v>
      </c>
      <c r="E28" s="38">
        <v>16.0</v>
      </c>
      <c r="F28" s="39">
        <v>0.8419642994226396</v>
      </c>
      <c r="G28" s="40">
        <v>0.6873311666063335</v>
      </c>
      <c r="H28" s="41">
        <v>0.21033096704047327</v>
      </c>
      <c r="I28" s="42">
        <f t="shared" si="21"/>
        <v>0</v>
      </c>
      <c r="J28" s="43">
        <f t="shared" si="22"/>
        <v>30000</v>
      </c>
      <c r="K28" s="43">
        <f t="shared" si="23"/>
        <v>0</v>
      </c>
      <c r="L28" s="44">
        <f t="shared" si="6"/>
        <v>30000</v>
      </c>
      <c r="M28" s="42">
        <f t="shared" si="7"/>
        <v>0</v>
      </c>
      <c r="N28" s="43">
        <f t="shared" si="8"/>
        <v>4530</v>
      </c>
      <c r="O28" s="43">
        <f t="shared" si="9"/>
        <v>0</v>
      </c>
      <c r="P28" s="44">
        <f t="shared" si="10"/>
        <v>4530</v>
      </c>
      <c r="Q28" s="45" t="str">
        <f t="shared" ref="Q28:S28" si="89">IF(I28=0,"",M28/I28)</f>
        <v/>
      </c>
      <c r="R28" s="46">
        <f t="shared" si="89"/>
        <v>0.151</v>
      </c>
      <c r="S28" s="46" t="str">
        <f t="shared" si="89"/>
        <v/>
      </c>
      <c r="T28" s="47">
        <f t="shared" si="12"/>
        <v>0.151</v>
      </c>
      <c r="U28" s="42">
        <f t="shared" ref="U28:W28" si="90">SUM(I$13:I28)</f>
        <v>10000</v>
      </c>
      <c r="V28" s="43">
        <f t="shared" si="90"/>
        <v>460000</v>
      </c>
      <c r="W28" s="43">
        <f t="shared" si="90"/>
        <v>10000</v>
      </c>
      <c r="X28" s="44">
        <f t="shared" si="14"/>
        <v>480000</v>
      </c>
      <c r="Y28" s="42">
        <f t="shared" ref="Y28:AA28" si="91">SUM(M$13:M28)</f>
        <v>915</v>
      </c>
      <c r="Z28" s="43">
        <f t="shared" si="91"/>
        <v>69475</v>
      </c>
      <c r="AA28" s="43">
        <f t="shared" si="91"/>
        <v>1006</v>
      </c>
      <c r="AB28" s="44">
        <f t="shared" si="16"/>
        <v>71396</v>
      </c>
      <c r="AC28" s="46">
        <f t="shared" ref="AC28:AE28" si="92">IF(U28=0,"",Y28/U28)</f>
        <v>0.0915</v>
      </c>
      <c r="AD28" s="46">
        <f t="shared" si="92"/>
        <v>0.1510326087</v>
      </c>
      <c r="AE28" s="46">
        <f t="shared" si="92"/>
        <v>0.1006</v>
      </c>
      <c r="AF28" s="47">
        <f t="shared" si="18"/>
        <v>0.1487416667</v>
      </c>
    </row>
    <row r="29" ht="14.25" customHeight="1">
      <c r="A29" s="9">
        <f t="shared" ref="A29:C29" si="93">(AC28/1)+ SQRT(2*LN($X28)/U28)</f>
        <v>0.142649861</v>
      </c>
      <c r="B29" s="9">
        <f t="shared" si="93"/>
        <v>0.1585742443</v>
      </c>
      <c r="C29" s="102">
        <f t="shared" si="93"/>
        <v>0.151749861</v>
      </c>
      <c r="D29" s="9" t="str">
        <f t="shared" si="20"/>
        <v>B</v>
      </c>
      <c r="E29" s="38">
        <v>17.0</v>
      </c>
      <c r="F29" s="39">
        <v>0.9415584533584443</v>
      </c>
      <c r="G29" s="40">
        <v>0.05315378350868649</v>
      </c>
      <c r="H29" s="41">
        <v>0.5264117873301006</v>
      </c>
      <c r="I29" s="42">
        <f t="shared" si="21"/>
        <v>0</v>
      </c>
      <c r="J29" s="43">
        <f t="shared" si="22"/>
        <v>30000</v>
      </c>
      <c r="K29" s="43">
        <f t="shared" si="23"/>
        <v>0</v>
      </c>
      <c r="L29" s="44">
        <f t="shared" si="6"/>
        <v>30000</v>
      </c>
      <c r="M29" s="42">
        <f t="shared" si="7"/>
        <v>0</v>
      </c>
      <c r="N29" s="43">
        <f t="shared" si="8"/>
        <v>4400</v>
      </c>
      <c r="O29" s="43">
        <f t="shared" si="9"/>
        <v>0</v>
      </c>
      <c r="P29" s="44">
        <f t="shared" si="10"/>
        <v>4400</v>
      </c>
      <c r="Q29" s="45" t="str">
        <f t="shared" ref="Q29:S29" si="94">IF(I29=0,"",M29/I29)</f>
        <v/>
      </c>
      <c r="R29" s="46">
        <f t="shared" si="94"/>
        <v>0.1466666667</v>
      </c>
      <c r="S29" s="46" t="str">
        <f t="shared" si="94"/>
        <v/>
      </c>
      <c r="T29" s="47">
        <f t="shared" si="12"/>
        <v>0.1466666667</v>
      </c>
      <c r="U29" s="42">
        <f t="shared" ref="U29:W29" si="95">SUM(I$13:I29)</f>
        <v>10000</v>
      </c>
      <c r="V29" s="43">
        <f t="shared" si="95"/>
        <v>490000</v>
      </c>
      <c r="W29" s="43">
        <f t="shared" si="95"/>
        <v>10000</v>
      </c>
      <c r="X29" s="44">
        <f t="shared" si="14"/>
        <v>510000</v>
      </c>
      <c r="Y29" s="42">
        <f t="shared" ref="Y29:AA29" si="96">SUM(M$13:M29)</f>
        <v>915</v>
      </c>
      <c r="Z29" s="43">
        <f t="shared" si="96"/>
        <v>73875</v>
      </c>
      <c r="AA29" s="43">
        <f t="shared" si="96"/>
        <v>1006</v>
      </c>
      <c r="AB29" s="44">
        <f t="shared" si="16"/>
        <v>75796</v>
      </c>
      <c r="AC29" s="46">
        <f t="shared" ref="AC29:AE29" si="97">IF(U29=0,"",Y29/U29)</f>
        <v>0.0915</v>
      </c>
      <c r="AD29" s="46">
        <f t="shared" si="97"/>
        <v>0.1507653061</v>
      </c>
      <c r="AE29" s="46">
        <f t="shared" si="97"/>
        <v>0.1006</v>
      </c>
      <c r="AF29" s="47">
        <f t="shared" si="18"/>
        <v>0.1486196078</v>
      </c>
    </row>
    <row r="30" ht="14.25" customHeight="1">
      <c r="A30" s="9">
        <f t="shared" ref="A30:C30" si="98">(AC29/1)+ SQRT(2*LN($X29)/U29)</f>
        <v>0.1427682475</v>
      </c>
      <c r="B30" s="9">
        <f t="shared" si="98"/>
        <v>0.1580893415</v>
      </c>
      <c r="C30" s="102">
        <f t="shared" si="98"/>
        <v>0.1518682475</v>
      </c>
      <c r="D30" s="9" t="str">
        <f t="shared" si="20"/>
        <v>B</v>
      </c>
      <c r="E30" s="38">
        <v>18.0</v>
      </c>
      <c r="F30" s="39">
        <v>0.38729171739997703</v>
      </c>
      <c r="G30" s="40">
        <v>0.34951775365442306</v>
      </c>
      <c r="H30" s="41">
        <v>0.6540736178701898</v>
      </c>
      <c r="I30" s="42">
        <f t="shared" si="21"/>
        <v>0</v>
      </c>
      <c r="J30" s="43">
        <f t="shared" si="22"/>
        <v>30000</v>
      </c>
      <c r="K30" s="43">
        <f t="shared" si="23"/>
        <v>0</v>
      </c>
      <c r="L30" s="44">
        <f t="shared" si="6"/>
        <v>30000</v>
      </c>
      <c r="M30" s="42">
        <f t="shared" si="7"/>
        <v>0</v>
      </c>
      <c r="N30" s="43">
        <f t="shared" si="8"/>
        <v>4476</v>
      </c>
      <c r="O30" s="43">
        <f t="shared" si="9"/>
        <v>0</v>
      </c>
      <c r="P30" s="44">
        <f t="shared" si="10"/>
        <v>4476</v>
      </c>
      <c r="Q30" s="45" t="str">
        <f t="shared" ref="Q30:S30" si="99">IF(I30=0,"",M30/I30)</f>
        <v/>
      </c>
      <c r="R30" s="46">
        <f t="shared" si="99"/>
        <v>0.1492</v>
      </c>
      <c r="S30" s="46" t="str">
        <f t="shared" si="99"/>
        <v/>
      </c>
      <c r="T30" s="47">
        <f t="shared" si="12"/>
        <v>0.1492</v>
      </c>
      <c r="U30" s="42">
        <f t="shared" ref="U30:W30" si="100">SUM(I$13:I30)</f>
        <v>10000</v>
      </c>
      <c r="V30" s="43">
        <f t="shared" si="100"/>
        <v>520000</v>
      </c>
      <c r="W30" s="43">
        <f t="shared" si="100"/>
        <v>10000</v>
      </c>
      <c r="X30" s="44">
        <f t="shared" si="14"/>
        <v>540000</v>
      </c>
      <c r="Y30" s="42">
        <f t="shared" ref="Y30:AA30" si="101">SUM(M$13:M30)</f>
        <v>915</v>
      </c>
      <c r="Z30" s="43">
        <f t="shared" si="101"/>
        <v>78351</v>
      </c>
      <c r="AA30" s="43">
        <f t="shared" si="101"/>
        <v>1006</v>
      </c>
      <c r="AB30" s="44">
        <f t="shared" si="16"/>
        <v>80272</v>
      </c>
      <c r="AC30" s="46">
        <f t="shared" ref="AC30:AE30" si="102">IF(U30=0,"",Y30/U30)</f>
        <v>0.0915</v>
      </c>
      <c r="AD30" s="46">
        <f t="shared" si="102"/>
        <v>0.150675</v>
      </c>
      <c r="AE30" s="46">
        <f t="shared" si="102"/>
        <v>0.1006</v>
      </c>
      <c r="AF30" s="47">
        <f t="shared" si="18"/>
        <v>0.1486518519</v>
      </c>
    </row>
    <row r="31" ht="14.25" customHeight="1">
      <c r="A31" s="9">
        <f t="shared" ref="A31:C31" si="103">(AC30/1)+ SQRT(2*LN($X30)/U30)</f>
        <v>0.1428796154</v>
      </c>
      <c r="B31" s="9">
        <f t="shared" si="103"/>
        <v>0.1578000707</v>
      </c>
      <c r="C31" s="102">
        <f t="shared" si="103"/>
        <v>0.1519796154</v>
      </c>
      <c r="D31" s="9" t="str">
        <f t="shared" si="20"/>
        <v>B</v>
      </c>
      <c r="E31" s="38">
        <v>19.0</v>
      </c>
      <c r="F31" s="39">
        <v>0.13859757743450207</v>
      </c>
      <c r="G31" s="40">
        <v>0.6734950385254719</v>
      </c>
      <c r="H31" s="41">
        <v>0.8241913176992067</v>
      </c>
      <c r="I31" s="42">
        <f t="shared" si="21"/>
        <v>0</v>
      </c>
      <c r="J31" s="43">
        <f t="shared" si="22"/>
        <v>30000</v>
      </c>
      <c r="K31" s="43">
        <f t="shared" si="23"/>
        <v>0</v>
      </c>
      <c r="L31" s="44">
        <f t="shared" si="6"/>
        <v>30000</v>
      </c>
      <c r="M31" s="42">
        <f t="shared" si="7"/>
        <v>0</v>
      </c>
      <c r="N31" s="43">
        <f t="shared" si="8"/>
        <v>4528</v>
      </c>
      <c r="O31" s="43">
        <f t="shared" si="9"/>
        <v>0</v>
      </c>
      <c r="P31" s="44">
        <f t="shared" si="10"/>
        <v>4528</v>
      </c>
      <c r="Q31" s="45" t="str">
        <f t="shared" ref="Q31:S31" si="104">IF(I31=0,"",M31/I31)</f>
        <v/>
      </c>
      <c r="R31" s="46">
        <f t="shared" si="104"/>
        <v>0.1509333333</v>
      </c>
      <c r="S31" s="46" t="str">
        <f t="shared" si="104"/>
        <v/>
      </c>
      <c r="T31" s="47">
        <f t="shared" si="12"/>
        <v>0.1509333333</v>
      </c>
      <c r="U31" s="42">
        <f t="shared" ref="U31:W31" si="105">SUM(I$13:I31)</f>
        <v>10000</v>
      </c>
      <c r="V31" s="43">
        <f t="shared" si="105"/>
        <v>550000</v>
      </c>
      <c r="W31" s="43">
        <f t="shared" si="105"/>
        <v>10000</v>
      </c>
      <c r="X31" s="44">
        <f t="shared" si="14"/>
        <v>570000</v>
      </c>
      <c r="Y31" s="42">
        <f t="shared" ref="Y31:AA31" si="106">SUM(M$13:M31)</f>
        <v>915</v>
      </c>
      <c r="Z31" s="43">
        <f t="shared" si="106"/>
        <v>82879</v>
      </c>
      <c r="AA31" s="43">
        <f t="shared" si="106"/>
        <v>1006</v>
      </c>
      <c r="AB31" s="44">
        <f t="shared" si="16"/>
        <v>84800</v>
      </c>
      <c r="AC31" s="46">
        <f t="shared" ref="AC31:AE31" si="107">IF(U31=0,"",Y31/U31)</f>
        <v>0.0915</v>
      </c>
      <c r="AD31" s="46">
        <f t="shared" si="107"/>
        <v>0.1506890909</v>
      </c>
      <c r="AE31" s="46">
        <f t="shared" si="107"/>
        <v>0.1006</v>
      </c>
      <c r="AF31" s="47">
        <f t="shared" si="18"/>
        <v>0.1487719298</v>
      </c>
    </row>
    <row r="32" ht="14.25" customHeight="1">
      <c r="A32" s="9">
        <f t="shared" ref="A32:C32" si="108">(AC31/1)+ SQRT(2*LN($X31)/U31)</f>
        <v>0.1429847388</v>
      </c>
      <c r="B32" s="9">
        <f t="shared" si="108"/>
        <v>0.1576312917</v>
      </c>
      <c r="C32" s="102">
        <f t="shared" si="108"/>
        <v>0.1520847388</v>
      </c>
      <c r="D32" s="9" t="str">
        <f t="shared" si="20"/>
        <v>B</v>
      </c>
      <c r="E32" s="38">
        <v>20.0</v>
      </c>
      <c r="F32" s="39">
        <v>0.14145637947482426</v>
      </c>
      <c r="G32" s="40">
        <v>0.026127224078081657</v>
      </c>
      <c r="H32" s="41">
        <v>0.7643978570400463</v>
      </c>
      <c r="I32" s="42">
        <f t="shared" si="21"/>
        <v>0</v>
      </c>
      <c r="J32" s="43">
        <f t="shared" si="22"/>
        <v>30000</v>
      </c>
      <c r="K32" s="43">
        <f t="shared" si="23"/>
        <v>0</v>
      </c>
      <c r="L32" s="44">
        <f t="shared" si="6"/>
        <v>30000</v>
      </c>
      <c r="M32" s="42">
        <f t="shared" si="7"/>
        <v>0</v>
      </c>
      <c r="N32" s="43">
        <f t="shared" si="8"/>
        <v>4380</v>
      </c>
      <c r="O32" s="43">
        <f t="shared" si="9"/>
        <v>0</v>
      </c>
      <c r="P32" s="44">
        <f t="shared" si="10"/>
        <v>4380</v>
      </c>
      <c r="Q32" s="45" t="str">
        <f t="shared" ref="Q32:S32" si="109">IF(I32=0,"",M32/I32)</f>
        <v/>
      </c>
      <c r="R32" s="46">
        <f t="shared" si="109"/>
        <v>0.146</v>
      </c>
      <c r="S32" s="46" t="str">
        <f t="shared" si="109"/>
        <v/>
      </c>
      <c r="T32" s="47">
        <f t="shared" si="12"/>
        <v>0.146</v>
      </c>
      <c r="U32" s="42">
        <f t="shared" ref="U32:W32" si="110">SUM(I$13:I32)</f>
        <v>10000</v>
      </c>
      <c r="V32" s="43">
        <f t="shared" si="110"/>
        <v>580000</v>
      </c>
      <c r="W32" s="43">
        <f t="shared" si="110"/>
        <v>10000</v>
      </c>
      <c r="X32" s="44">
        <f t="shared" si="14"/>
        <v>600000</v>
      </c>
      <c r="Y32" s="42">
        <f t="shared" ref="Y32:AA32" si="111">SUM(M$13:M32)</f>
        <v>915</v>
      </c>
      <c r="Z32" s="43">
        <f t="shared" si="111"/>
        <v>87259</v>
      </c>
      <c r="AA32" s="43">
        <f t="shared" si="111"/>
        <v>1006</v>
      </c>
      <c r="AB32" s="44">
        <f t="shared" si="16"/>
        <v>89180</v>
      </c>
      <c r="AC32" s="46">
        <f t="shared" ref="AC32:AE32" si="112">IF(U32=0,"",Y32/U32)</f>
        <v>0.0915</v>
      </c>
      <c r="AD32" s="46">
        <f t="shared" si="112"/>
        <v>0.1504465517</v>
      </c>
      <c r="AE32" s="46">
        <f t="shared" si="112"/>
        <v>0.1006</v>
      </c>
      <c r="AF32" s="47">
        <f t="shared" si="18"/>
        <v>0.1486333333</v>
      </c>
    </row>
    <row r="33" ht="14.25" customHeight="1">
      <c r="A33" s="9">
        <f t="shared" ref="A33:C33" si="113">(AC32/1)+ SQRT(2*LN($X32)/U32)</f>
        <v>0.1430842707</v>
      </c>
      <c r="B33" s="9">
        <f t="shared" si="113"/>
        <v>0.1572198983</v>
      </c>
      <c r="C33" s="102">
        <f t="shared" si="113"/>
        <v>0.1521842707</v>
      </c>
      <c r="D33" s="9" t="str">
        <f t="shared" si="20"/>
        <v>B</v>
      </c>
      <c r="E33" s="38">
        <v>21.0</v>
      </c>
      <c r="F33" s="39">
        <v>0.42119702339198706</v>
      </c>
      <c r="G33" s="40">
        <v>0.32571719276141586</v>
      </c>
      <c r="H33" s="41">
        <v>0.16207239089430636</v>
      </c>
      <c r="I33" s="42">
        <f t="shared" si="21"/>
        <v>0</v>
      </c>
      <c r="J33" s="43">
        <f t="shared" si="22"/>
        <v>30000</v>
      </c>
      <c r="K33" s="43">
        <f t="shared" si="23"/>
        <v>0</v>
      </c>
      <c r="L33" s="44">
        <f t="shared" si="6"/>
        <v>30000</v>
      </c>
      <c r="M33" s="42">
        <f t="shared" si="7"/>
        <v>0</v>
      </c>
      <c r="N33" s="43">
        <f t="shared" si="8"/>
        <v>4472</v>
      </c>
      <c r="O33" s="43">
        <f t="shared" si="9"/>
        <v>0</v>
      </c>
      <c r="P33" s="44">
        <f t="shared" si="10"/>
        <v>4472</v>
      </c>
      <c r="Q33" s="45" t="str">
        <f t="shared" ref="Q33:S33" si="114">IF(I33=0,"",M33/I33)</f>
        <v/>
      </c>
      <c r="R33" s="46">
        <f t="shared" si="114"/>
        <v>0.1490666667</v>
      </c>
      <c r="S33" s="46" t="str">
        <f t="shared" si="114"/>
        <v/>
      </c>
      <c r="T33" s="47">
        <f t="shared" si="12"/>
        <v>0.1490666667</v>
      </c>
      <c r="U33" s="42">
        <f t="shared" ref="U33:W33" si="115">SUM(I$13:I33)</f>
        <v>10000</v>
      </c>
      <c r="V33" s="43">
        <f t="shared" si="115"/>
        <v>610000</v>
      </c>
      <c r="W33" s="43">
        <f t="shared" si="115"/>
        <v>10000</v>
      </c>
      <c r="X33" s="44">
        <f t="shared" si="14"/>
        <v>630000</v>
      </c>
      <c r="Y33" s="42">
        <f t="shared" ref="Y33:AA33" si="116">SUM(M$13:M33)</f>
        <v>915</v>
      </c>
      <c r="Z33" s="43">
        <f t="shared" si="116"/>
        <v>91731</v>
      </c>
      <c r="AA33" s="43">
        <f t="shared" si="116"/>
        <v>1006</v>
      </c>
      <c r="AB33" s="44">
        <f t="shared" si="16"/>
        <v>93652</v>
      </c>
      <c r="AC33" s="46">
        <f t="shared" ref="AC33:AE33" si="117">IF(U33=0,"",Y33/U33)</f>
        <v>0.0915</v>
      </c>
      <c r="AD33" s="46">
        <f t="shared" si="117"/>
        <v>0.1503786885</v>
      </c>
      <c r="AE33" s="46">
        <f t="shared" si="117"/>
        <v>0.1006</v>
      </c>
      <c r="AF33" s="47">
        <f t="shared" si="18"/>
        <v>0.1486539683</v>
      </c>
    </row>
    <row r="34" ht="14.25" customHeight="1">
      <c r="A34" s="9">
        <f t="shared" ref="A34:C34" si="118">(AC33/1)+ SQRT(2*LN($X33)/U33)</f>
        <v>0.1431787676</v>
      </c>
      <c r="B34" s="9">
        <f t="shared" si="118"/>
        <v>0.1569954767</v>
      </c>
      <c r="C34" s="102">
        <f t="shared" si="118"/>
        <v>0.1522787676</v>
      </c>
      <c r="D34" s="9" t="str">
        <f t="shared" si="20"/>
        <v>B</v>
      </c>
      <c r="E34" s="38">
        <v>22.0</v>
      </c>
      <c r="F34" s="39">
        <v>0.9977151575378174</v>
      </c>
      <c r="G34" s="40">
        <v>0.12220285174429968</v>
      </c>
      <c r="H34" s="41">
        <v>0.7354460221659014</v>
      </c>
      <c r="I34" s="42">
        <f t="shared" si="21"/>
        <v>0</v>
      </c>
      <c r="J34" s="43">
        <f t="shared" si="22"/>
        <v>30000</v>
      </c>
      <c r="K34" s="43">
        <f t="shared" si="23"/>
        <v>0</v>
      </c>
      <c r="L34" s="44">
        <f t="shared" si="6"/>
        <v>30000</v>
      </c>
      <c r="M34" s="42">
        <f t="shared" si="7"/>
        <v>0</v>
      </c>
      <c r="N34" s="43">
        <f t="shared" si="8"/>
        <v>4428</v>
      </c>
      <c r="O34" s="43">
        <f t="shared" si="9"/>
        <v>0</v>
      </c>
      <c r="P34" s="44">
        <f t="shared" si="10"/>
        <v>4428</v>
      </c>
      <c r="Q34" s="45" t="str">
        <f t="shared" ref="Q34:S34" si="119">IF(I34=0,"",M34/I34)</f>
        <v/>
      </c>
      <c r="R34" s="46">
        <f t="shared" si="119"/>
        <v>0.1476</v>
      </c>
      <c r="S34" s="46" t="str">
        <f t="shared" si="119"/>
        <v/>
      </c>
      <c r="T34" s="47">
        <f t="shared" si="12"/>
        <v>0.1476</v>
      </c>
      <c r="U34" s="42">
        <f t="shared" ref="U34:W34" si="120">SUM(I$13:I34)</f>
        <v>10000</v>
      </c>
      <c r="V34" s="43">
        <f t="shared" si="120"/>
        <v>640000</v>
      </c>
      <c r="W34" s="43">
        <f t="shared" si="120"/>
        <v>10000</v>
      </c>
      <c r="X34" s="44">
        <f t="shared" si="14"/>
        <v>660000</v>
      </c>
      <c r="Y34" s="42">
        <f t="shared" ref="Y34:AA34" si="121">SUM(M$13:M34)</f>
        <v>915</v>
      </c>
      <c r="Z34" s="43">
        <f t="shared" si="121"/>
        <v>96159</v>
      </c>
      <c r="AA34" s="43">
        <f t="shared" si="121"/>
        <v>1006</v>
      </c>
      <c r="AB34" s="44">
        <f t="shared" si="16"/>
        <v>98080</v>
      </c>
      <c r="AC34" s="46">
        <f t="shared" ref="AC34:AE34" si="122">IF(U34=0,"",Y34/U34)</f>
        <v>0.0915</v>
      </c>
      <c r="AD34" s="46">
        <f t="shared" si="122"/>
        <v>0.1502484375</v>
      </c>
      <c r="AE34" s="46">
        <f t="shared" si="122"/>
        <v>0.1006</v>
      </c>
      <c r="AF34" s="47">
        <f t="shared" si="18"/>
        <v>0.1486060606</v>
      </c>
    </row>
    <row r="35" ht="14.25" customHeight="1">
      <c r="A35" s="9">
        <f t="shared" ref="A35:C35" si="123">(AC34/1)+ SQRT(2*LN($X34)/U34)</f>
        <v>0.143268707</v>
      </c>
      <c r="B35" s="9">
        <f t="shared" si="123"/>
        <v>0.1567195259</v>
      </c>
      <c r="C35" s="102">
        <f t="shared" si="123"/>
        <v>0.152368707</v>
      </c>
      <c r="D35" s="9" t="str">
        <f t="shared" si="20"/>
        <v>B</v>
      </c>
      <c r="E35" s="38">
        <v>23.0</v>
      </c>
      <c r="F35" s="39">
        <v>0.9842806874936575</v>
      </c>
      <c r="G35" s="40">
        <v>0.6324516374572079</v>
      </c>
      <c r="H35" s="41">
        <v>0.39117261660271374</v>
      </c>
      <c r="I35" s="42">
        <f t="shared" si="21"/>
        <v>0</v>
      </c>
      <c r="J35" s="43">
        <f t="shared" si="22"/>
        <v>30000</v>
      </c>
      <c r="K35" s="43">
        <f t="shared" si="23"/>
        <v>0</v>
      </c>
      <c r="L35" s="44">
        <f t="shared" si="6"/>
        <v>30000</v>
      </c>
      <c r="M35" s="42">
        <f t="shared" si="7"/>
        <v>0</v>
      </c>
      <c r="N35" s="43">
        <f t="shared" si="8"/>
        <v>4521</v>
      </c>
      <c r="O35" s="43">
        <f t="shared" si="9"/>
        <v>0</v>
      </c>
      <c r="P35" s="44">
        <f t="shared" si="10"/>
        <v>4521</v>
      </c>
      <c r="Q35" s="45" t="str">
        <f t="shared" ref="Q35:S35" si="124">IF(I35=0,"",M35/I35)</f>
        <v/>
      </c>
      <c r="R35" s="46">
        <f t="shared" si="124"/>
        <v>0.1507</v>
      </c>
      <c r="S35" s="46" t="str">
        <f t="shared" si="124"/>
        <v/>
      </c>
      <c r="T35" s="47">
        <f t="shared" si="12"/>
        <v>0.1507</v>
      </c>
      <c r="U35" s="42">
        <f t="shared" ref="U35:W35" si="125">SUM(I$13:I35)</f>
        <v>10000</v>
      </c>
      <c r="V35" s="43">
        <f t="shared" si="125"/>
        <v>670000</v>
      </c>
      <c r="W35" s="43">
        <f t="shared" si="125"/>
        <v>10000</v>
      </c>
      <c r="X35" s="44">
        <f t="shared" si="14"/>
        <v>690000</v>
      </c>
      <c r="Y35" s="42">
        <f t="shared" ref="Y35:AA35" si="126">SUM(M$13:M35)</f>
        <v>915</v>
      </c>
      <c r="Z35" s="43">
        <f t="shared" si="126"/>
        <v>100680</v>
      </c>
      <c r="AA35" s="43">
        <f t="shared" si="126"/>
        <v>1006</v>
      </c>
      <c r="AB35" s="44">
        <f t="shared" si="16"/>
        <v>102601</v>
      </c>
      <c r="AC35" s="46">
        <f t="shared" ref="AC35:AE35" si="127">IF(U35=0,"",Y35/U35)</f>
        <v>0.0915</v>
      </c>
      <c r="AD35" s="46">
        <f t="shared" si="127"/>
        <v>0.1502686567</v>
      </c>
      <c r="AE35" s="46">
        <f t="shared" si="127"/>
        <v>0.1006</v>
      </c>
      <c r="AF35" s="47">
        <f t="shared" si="18"/>
        <v>0.1486971014</v>
      </c>
    </row>
    <row r="36" ht="14.25" customHeight="1">
      <c r="A36" s="9">
        <f t="shared" ref="A36:C36" si="128">(AC35/1)+ SQRT(2*LN($X35)/U35)</f>
        <v>0.143354502</v>
      </c>
      <c r="B36" s="9">
        <f t="shared" si="128"/>
        <v>0.1566036924</v>
      </c>
      <c r="C36" s="102">
        <f t="shared" si="128"/>
        <v>0.152454502</v>
      </c>
      <c r="D36" s="9" t="str">
        <f t="shared" si="20"/>
        <v>B</v>
      </c>
      <c r="E36" s="38">
        <v>24.0</v>
      </c>
      <c r="F36" s="39">
        <v>0.52196668971603</v>
      </c>
      <c r="G36" s="40">
        <v>0.7906561204328705</v>
      </c>
      <c r="H36" s="41">
        <v>0.9533035680676298</v>
      </c>
      <c r="I36" s="42">
        <f t="shared" si="21"/>
        <v>0</v>
      </c>
      <c r="J36" s="43">
        <f t="shared" si="22"/>
        <v>30000</v>
      </c>
      <c r="K36" s="43">
        <f t="shared" si="23"/>
        <v>0</v>
      </c>
      <c r="L36" s="44">
        <f t="shared" si="6"/>
        <v>30000</v>
      </c>
      <c r="M36" s="42">
        <f t="shared" si="7"/>
        <v>0</v>
      </c>
      <c r="N36" s="43">
        <f t="shared" si="8"/>
        <v>4550</v>
      </c>
      <c r="O36" s="43">
        <f t="shared" si="9"/>
        <v>0</v>
      </c>
      <c r="P36" s="44">
        <f t="shared" si="10"/>
        <v>4550</v>
      </c>
      <c r="Q36" s="45" t="str">
        <f t="shared" ref="Q36:S36" si="129">IF(I36=0,"",M36/I36)</f>
        <v/>
      </c>
      <c r="R36" s="46">
        <f t="shared" si="129"/>
        <v>0.1516666667</v>
      </c>
      <c r="S36" s="46" t="str">
        <f t="shared" si="129"/>
        <v/>
      </c>
      <c r="T36" s="47">
        <f t="shared" si="12"/>
        <v>0.1516666667</v>
      </c>
      <c r="U36" s="42">
        <f t="shared" ref="U36:W36" si="130">SUM(I$13:I36)</f>
        <v>10000</v>
      </c>
      <c r="V36" s="43">
        <f t="shared" si="130"/>
        <v>700000</v>
      </c>
      <c r="W36" s="43">
        <f t="shared" si="130"/>
        <v>10000</v>
      </c>
      <c r="X36" s="44">
        <f t="shared" si="14"/>
        <v>720000</v>
      </c>
      <c r="Y36" s="42">
        <f t="shared" ref="Y36:AA36" si="131">SUM(M$13:M36)</f>
        <v>915</v>
      </c>
      <c r="Z36" s="43">
        <f t="shared" si="131"/>
        <v>105230</v>
      </c>
      <c r="AA36" s="43">
        <f t="shared" si="131"/>
        <v>1006</v>
      </c>
      <c r="AB36" s="44">
        <f t="shared" si="16"/>
        <v>107151</v>
      </c>
      <c r="AC36" s="46">
        <f t="shared" ref="AC36:AE36" si="132">IF(U36=0,"",Y36/U36)</f>
        <v>0.0915</v>
      </c>
      <c r="AD36" s="46">
        <f t="shared" si="132"/>
        <v>0.1503285714</v>
      </c>
      <c r="AE36" s="46">
        <f t="shared" si="132"/>
        <v>0.1006</v>
      </c>
      <c r="AF36" s="47">
        <f t="shared" si="18"/>
        <v>0.1488208333</v>
      </c>
    </row>
    <row r="37" ht="14.25" customHeight="1">
      <c r="A37" s="9">
        <f t="shared" ref="A37:C37" si="133">(AC36/1)+ SQRT(2*LN($X36)/U36)</f>
        <v>0.1434365122</v>
      </c>
      <c r="B37" s="9">
        <f t="shared" si="133"/>
        <v>0.156536172</v>
      </c>
      <c r="C37" s="102">
        <f t="shared" si="133"/>
        <v>0.1525365122</v>
      </c>
      <c r="D37" s="9" t="str">
        <f t="shared" si="20"/>
        <v>B</v>
      </c>
      <c r="E37" s="38">
        <v>25.0</v>
      </c>
      <c r="F37" s="39">
        <v>0.04933555335810913</v>
      </c>
      <c r="G37" s="40">
        <v>0.3569751989073565</v>
      </c>
      <c r="H37" s="41">
        <v>0.9740816860755577</v>
      </c>
      <c r="I37" s="42">
        <f t="shared" si="21"/>
        <v>0</v>
      </c>
      <c r="J37" s="43">
        <f t="shared" si="22"/>
        <v>30000</v>
      </c>
      <c r="K37" s="43">
        <f t="shared" si="23"/>
        <v>0</v>
      </c>
      <c r="L37" s="44">
        <f t="shared" si="6"/>
        <v>30000</v>
      </c>
      <c r="M37" s="42">
        <f t="shared" si="7"/>
        <v>0</v>
      </c>
      <c r="N37" s="43">
        <f t="shared" si="8"/>
        <v>4477</v>
      </c>
      <c r="O37" s="43">
        <f t="shared" si="9"/>
        <v>0</v>
      </c>
      <c r="P37" s="44">
        <f t="shared" si="10"/>
        <v>4477</v>
      </c>
      <c r="Q37" s="45" t="str">
        <f t="shared" ref="Q37:S37" si="134">IF(I37=0,"",M37/I37)</f>
        <v/>
      </c>
      <c r="R37" s="46">
        <f t="shared" si="134"/>
        <v>0.1492333333</v>
      </c>
      <c r="S37" s="46" t="str">
        <f t="shared" si="134"/>
        <v/>
      </c>
      <c r="T37" s="47">
        <f t="shared" si="12"/>
        <v>0.1492333333</v>
      </c>
      <c r="U37" s="42">
        <f t="shared" ref="U37:W37" si="135">SUM(I$13:I37)</f>
        <v>10000</v>
      </c>
      <c r="V37" s="43">
        <f t="shared" si="135"/>
        <v>730000</v>
      </c>
      <c r="W37" s="43">
        <f t="shared" si="135"/>
        <v>10000</v>
      </c>
      <c r="X37" s="44">
        <f t="shared" si="14"/>
        <v>750000</v>
      </c>
      <c r="Y37" s="42">
        <f t="shared" ref="Y37:AA37" si="136">SUM(M$13:M37)</f>
        <v>915</v>
      </c>
      <c r="Z37" s="43">
        <f t="shared" si="136"/>
        <v>109707</v>
      </c>
      <c r="AA37" s="43">
        <f t="shared" si="136"/>
        <v>1006</v>
      </c>
      <c r="AB37" s="44">
        <f t="shared" si="16"/>
        <v>111628</v>
      </c>
      <c r="AC37" s="46">
        <f t="shared" ref="AC37:AE37" si="137">IF(U37=0,"",Y37/U37)</f>
        <v>0.0915</v>
      </c>
      <c r="AD37" s="46">
        <f t="shared" si="137"/>
        <v>0.1502835616</v>
      </c>
      <c r="AE37" s="46">
        <f t="shared" si="137"/>
        <v>0.1006</v>
      </c>
      <c r="AF37" s="47">
        <f t="shared" si="18"/>
        <v>0.1488373333</v>
      </c>
    </row>
    <row r="38" ht="14.25" customHeight="1">
      <c r="A38" s="9">
        <f t="shared" ref="A38:C38" si="138">(AC37/1)+ SQRT(2*LN($X37)/U37)</f>
        <v>0.1435150526</v>
      </c>
      <c r="B38" s="9">
        <f t="shared" si="138"/>
        <v>0.1563714631</v>
      </c>
      <c r="C38" s="102">
        <f t="shared" si="138"/>
        <v>0.1526150526</v>
      </c>
      <c r="D38" s="9" t="str">
        <f t="shared" si="20"/>
        <v>B</v>
      </c>
      <c r="E38" s="38">
        <v>26.0</v>
      </c>
      <c r="F38" s="39">
        <v>0.8291789012980286</v>
      </c>
      <c r="G38" s="40">
        <v>0.4786780692503757</v>
      </c>
      <c r="H38" s="41">
        <v>0.7699927107348968</v>
      </c>
      <c r="I38" s="42">
        <f t="shared" si="21"/>
        <v>0</v>
      </c>
      <c r="J38" s="43">
        <f t="shared" si="22"/>
        <v>30000</v>
      </c>
      <c r="K38" s="43">
        <f t="shared" si="23"/>
        <v>0</v>
      </c>
      <c r="L38" s="44">
        <f t="shared" si="6"/>
        <v>30000</v>
      </c>
      <c r="M38" s="42">
        <f t="shared" si="7"/>
        <v>0</v>
      </c>
      <c r="N38" s="43">
        <f t="shared" si="8"/>
        <v>4497</v>
      </c>
      <c r="O38" s="43">
        <f t="shared" si="9"/>
        <v>0</v>
      </c>
      <c r="P38" s="44">
        <f t="shared" si="10"/>
        <v>4497</v>
      </c>
      <c r="Q38" s="45" t="str">
        <f t="shared" ref="Q38:S38" si="139">IF(I38=0,"",M38/I38)</f>
        <v/>
      </c>
      <c r="R38" s="46">
        <f t="shared" si="139"/>
        <v>0.1499</v>
      </c>
      <c r="S38" s="46" t="str">
        <f t="shared" si="139"/>
        <v/>
      </c>
      <c r="T38" s="47">
        <f t="shared" si="12"/>
        <v>0.1499</v>
      </c>
      <c r="U38" s="42">
        <f t="shared" ref="U38:W38" si="140">SUM(I$13:I38)</f>
        <v>10000</v>
      </c>
      <c r="V38" s="43">
        <f t="shared" si="140"/>
        <v>760000</v>
      </c>
      <c r="W38" s="43">
        <f t="shared" si="140"/>
        <v>10000</v>
      </c>
      <c r="X38" s="44">
        <f t="shared" si="14"/>
        <v>780000</v>
      </c>
      <c r="Y38" s="42">
        <f t="shared" ref="Y38:AA38" si="141">SUM(M$13:M38)</f>
        <v>915</v>
      </c>
      <c r="Z38" s="43">
        <f t="shared" si="141"/>
        <v>114204</v>
      </c>
      <c r="AA38" s="43">
        <f t="shared" si="141"/>
        <v>1006</v>
      </c>
      <c r="AB38" s="44">
        <f t="shared" si="16"/>
        <v>116125</v>
      </c>
      <c r="AC38" s="46">
        <f t="shared" ref="AC38:AE38" si="142">IF(U38=0,"",Y38/U38)</f>
        <v>0.0915</v>
      </c>
      <c r="AD38" s="46">
        <f t="shared" si="142"/>
        <v>0.1502684211</v>
      </c>
      <c r="AE38" s="46">
        <f t="shared" si="142"/>
        <v>0.1006</v>
      </c>
      <c r="AF38" s="47">
        <f t="shared" si="18"/>
        <v>0.1488782051</v>
      </c>
    </row>
    <row r="39" ht="14.25" customHeight="1">
      <c r="A39" s="9">
        <f t="shared" ref="A39:C39" si="143">(AC38/1)+ SQRT(2*LN($X38)/U38)</f>
        <v>0.1435904006</v>
      </c>
      <c r="B39" s="9">
        <f t="shared" si="143"/>
        <v>0.1562435998</v>
      </c>
      <c r="C39" s="102">
        <f t="shared" si="143"/>
        <v>0.1526904006</v>
      </c>
      <c r="D39" s="9" t="str">
        <f t="shared" si="20"/>
        <v>B</v>
      </c>
      <c r="E39" s="38">
        <v>27.0</v>
      </c>
      <c r="F39" s="39">
        <v>0.8305741265594014</v>
      </c>
      <c r="G39" s="40">
        <v>0.11268826372767071</v>
      </c>
      <c r="H39" s="41">
        <v>0.10136237862120667</v>
      </c>
      <c r="I39" s="42">
        <f t="shared" si="21"/>
        <v>0</v>
      </c>
      <c r="J39" s="43">
        <f t="shared" si="22"/>
        <v>30000</v>
      </c>
      <c r="K39" s="43">
        <f t="shared" si="23"/>
        <v>0</v>
      </c>
      <c r="L39" s="44">
        <f t="shared" si="6"/>
        <v>30000</v>
      </c>
      <c r="M39" s="42">
        <f t="shared" si="7"/>
        <v>0</v>
      </c>
      <c r="N39" s="43">
        <f t="shared" si="8"/>
        <v>4425</v>
      </c>
      <c r="O39" s="43">
        <f t="shared" si="9"/>
        <v>0</v>
      </c>
      <c r="P39" s="44">
        <f t="shared" si="10"/>
        <v>4425</v>
      </c>
      <c r="Q39" s="45" t="str">
        <f t="shared" ref="Q39:S39" si="144">IF(I39=0,"",M39/I39)</f>
        <v/>
      </c>
      <c r="R39" s="46">
        <f t="shared" si="144"/>
        <v>0.1475</v>
      </c>
      <c r="S39" s="46" t="str">
        <f t="shared" si="144"/>
        <v/>
      </c>
      <c r="T39" s="47">
        <f t="shared" si="12"/>
        <v>0.1475</v>
      </c>
      <c r="U39" s="42">
        <f t="shared" ref="U39:W39" si="145">SUM(I$13:I39)</f>
        <v>10000</v>
      </c>
      <c r="V39" s="43">
        <f t="shared" si="145"/>
        <v>790000</v>
      </c>
      <c r="W39" s="43">
        <f t="shared" si="145"/>
        <v>10000</v>
      </c>
      <c r="X39" s="44">
        <f t="shared" si="14"/>
        <v>810000</v>
      </c>
      <c r="Y39" s="42">
        <f t="shared" ref="Y39:AA39" si="146">SUM(M$13:M39)</f>
        <v>915</v>
      </c>
      <c r="Z39" s="43">
        <f t="shared" si="146"/>
        <v>118629</v>
      </c>
      <c r="AA39" s="43">
        <f t="shared" si="146"/>
        <v>1006</v>
      </c>
      <c r="AB39" s="44">
        <f t="shared" si="16"/>
        <v>120550</v>
      </c>
      <c r="AC39" s="46">
        <f t="shared" ref="AC39:AE39" si="147">IF(U39=0,"",Y39/U39)</f>
        <v>0.0915</v>
      </c>
      <c r="AD39" s="46">
        <f t="shared" si="147"/>
        <v>0.1501632911</v>
      </c>
      <c r="AE39" s="46">
        <f t="shared" si="147"/>
        <v>0.1006</v>
      </c>
      <c r="AF39" s="47">
        <f t="shared" si="18"/>
        <v>0.1488271605</v>
      </c>
    </row>
    <row r="40" ht="14.25" customHeight="1">
      <c r="A40" s="9">
        <f t="shared" ref="A40:C40" si="148">(AC39/1)+ SQRT(2*LN($X39)/U39)</f>
        <v>0.1436628019</v>
      </c>
      <c r="B40" s="9">
        <f t="shared" si="148"/>
        <v>0.1560320649</v>
      </c>
      <c r="C40" s="102">
        <f t="shared" si="148"/>
        <v>0.1527628019</v>
      </c>
      <c r="D40" s="9" t="str">
        <f t="shared" si="20"/>
        <v>B</v>
      </c>
      <c r="E40" s="38">
        <v>28.0</v>
      </c>
      <c r="F40" s="39">
        <v>0.12541295162440103</v>
      </c>
      <c r="G40" s="40">
        <v>0.5703460115972839</v>
      </c>
      <c r="H40" s="41">
        <v>0.3362596747760356</v>
      </c>
      <c r="I40" s="42">
        <f t="shared" si="21"/>
        <v>0</v>
      </c>
      <c r="J40" s="43">
        <f t="shared" si="22"/>
        <v>30000</v>
      </c>
      <c r="K40" s="43">
        <f t="shared" si="23"/>
        <v>0</v>
      </c>
      <c r="L40" s="44">
        <f t="shared" si="6"/>
        <v>30000</v>
      </c>
      <c r="M40" s="42">
        <f t="shared" si="7"/>
        <v>0</v>
      </c>
      <c r="N40" s="43">
        <f t="shared" si="8"/>
        <v>4511</v>
      </c>
      <c r="O40" s="43">
        <f t="shared" si="9"/>
        <v>0</v>
      </c>
      <c r="P40" s="44">
        <f t="shared" si="10"/>
        <v>4511</v>
      </c>
      <c r="Q40" s="45" t="str">
        <f t="shared" ref="Q40:S40" si="149">IF(I40=0,"",M40/I40)</f>
        <v/>
      </c>
      <c r="R40" s="46">
        <f t="shared" si="149"/>
        <v>0.1503666667</v>
      </c>
      <c r="S40" s="46" t="str">
        <f t="shared" si="149"/>
        <v/>
      </c>
      <c r="T40" s="47">
        <f t="shared" si="12"/>
        <v>0.1503666667</v>
      </c>
      <c r="U40" s="42">
        <f t="shared" ref="U40:W40" si="150">SUM(I$13:I40)</f>
        <v>10000</v>
      </c>
      <c r="V40" s="43">
        <f t="shared" si="150"/>
        <v>820000</v>
      </c>
      <c r="W40" s="43">
        <f t="shared" si="150"/>
        <v>10000</v>
      </c>
      <c r="X40" s="44">
        <f t="shared" si="14"/>
        <v>840000</v>
      </c>
      <c r="Y40" s="42">
        <f t="shared" ref="Y40:AA40" si="151">SUM(M$13:M40)</f>
        <v>915</v>
      </c>
      <c r="Z40" s="43">
        <f t="shared" si="151"/>
        <v>123140</v>
      </c>
      <c r="AA40" s="43">
        <f t="shared" si="151"/>
        <v>1006</v>
      </c>
      <c r="AB40" s="44">
        <f t="shared" si="16"/>
        <v>125061</v>
      </c>
      <c r="AC40" s="46">
        <f t="shared" ref="AC40:AE40" si="152">IF(U40=0,"",Y40/U40)</f>
        <v>0.0915</v>
      </c>
      <c r="AD40" s="46">
        <f t="shared" si="152"/>
        <v>0.1501707317</v>
      </c>
      <c r="AE40" s="46">
        <f t="shared" si="152"/>
        <v>0.1006</v>
      </c>
      <c r="AF40" s="47">
        <f t="shared" si="18"/>
        <v>0.1488821429</v>
      </c>
    </row>
    <row r="41" ht="14.25" customHeight="1">
      <c r="A41" s="9">
        <f t="shared" ref="A41:C41" si="153">(AC40/1)+ SQRT(2*LN($X40)/U40)</f>
        <v>0.1437324749</v>
      </c>
      <c r="B41" s="9">
        <f t="shared" si="153"/>
        <v>0.1559388436</v>
      </c>
      <c r="C41" s="102">
        <f t="shared" si="153"/>
        <v>0.1528324749</v>
      </c>
      <c r="D41" s="9" t="str">
        <f t="shared" si="20"/>
        <v>B</v>
      </c>
      <c r="E41" s="38">
        <v>29.0</v>
      </c>
      <c r="F41" s="39">
        <v>0.8218332230540714</v>
      </c>
      <c r="G41" s="40">
        <v>0.8997463637004632</v>
      </c>
      <c r="H41" s="41">
        <v>0.6302691552505462</v>
      </c>
      <c r="I41" s="42">
        <f t="shared" si="21"/>
        <v>0</v>
      </c>
      <c r="J41" s="43">
        <f t="shared" si="22"/>
        <v>30000</v>
      </c>
      <c r="K41" s="43">
        <f t="shared" si="23"/>
        <v>0</v>
      </c>
      <c r="L41" s="44">
        <f t="shared" si="6"/>
        <v>30000</v>
      </c>
      <c r="M41" s="42">
        <f t="shared" si="7"/>
        <v>0</v>
      </c>
      <c r="N41" s="43">
        <f t="shared" si="8"/>
        <v>4579</v>
      </c>
      <c r="O41" s="43">
        <f t="shared" si="9"/>
        <v>0</v>
      </c>
      <c r="P41" s="44">
        <f t="shared" si="10"/>
        <v>4579</v>
      </c>
      <c r="Q41" s="45" t="str">
        <f t="shared" ref="Q41:S41" si="154">IF(I41=0,"",M41/I41)</f>
        <v/>
      </c>
      <c r="R41" s="46">
        <f t="shared" si="154"/>
        <v>0.1526333333</v>
      </c>
      <c r="S41" s="46" t="str">
        <f t="shared" si="154"/>
        <v/>
      </c>
      <c r="T41" s="47">
        <f t="shared" si="12"/>
        <v>0.1526333333</v>
      </c>
      <c r="U41" s="42">
        <f t="shared" ref="U41:W41" si="155">SUM(I$13:I41)</f>
        <v>10000</v>
      </c>
      <c r="V41" s="43">
        <f t="shared" si="155"/>
        <v>850000</v>
      </c>
      <c r="W41" s="43">
        <f t="shared" si="155"/>
        <v>10000</v>
      </c>
      <c r="X41" s="44">
        <f t="shared" si="14"/>
        <v>870000</v>
      </c>
      <c r="Y41" s="42">
        <f t="shared" ref="Y41:AA41" si="156">SUM(M$13:M41)</f>
        <v>915</v>
      </c>
      <c r="Z41" s="43">
        <f t="shared" si="156"/>
        <v>127719</v>
      </c>
      <c r="AA41" s="43">
        <f t="shared" si="156"/>
        <v>1006</v>
      </c>
      <c r="AB41" s="44">
        <f t="shared" si="16"/>
        <v>129640</v>
      </c>
      <c r="AC41" s="46">
        <f t="shared" ref="AC41:AE41" si="157">IF(U41=0,"",Y41/U41)</f>
        <v>0.0915</v>
      </c>
      <c r="AD41" s="46">
        <f t="shared" si="157"/>
        <v>0.1502576471</v>
      </c>
      <c r="AE41" s="46">
        <f t="shared" si="157"/>
        <v>0.1006</v>
      </c>
      <c r="AF41" s="47">
        <f t="shared" si="18"/>
        <v>0.1490114943</v>
      </c>
    </row>
    <row r="42" ht="14.25" customHeight="1">
      <c r="A42" s="9">
        <f t="shared" ref="A42:C42" si="158">(AC41/1)+ SQRT(2*LN($X41)/U41)</f>
        <v>0.1437996147</v>
      </c>
      <c r="B42" s="9">
        <f t="shared" si="158"/>
        <v>0.1559303367</v>
      </c>
      <c r="C42" s="102">
        <f t="shared" si="158"/>
        <v>0.1528996147</v>
      </c>
      <c r="D42" s="9" t="str">
        <f t="shared" si="20"/>
        <v>B</v>
      </c>
      <c r="E42" s="38">
        <v>30.0</v>
      </c>
      <c r="F42" s="39">
        <v>0.46672346542798115</v>
      </c>
      <c r="G42" s="40">
        <v>0.1378903828320931</v>
      </c>
      <c r="H42" s="41">
        <v>0.6909910422186976</v>
      </c>
      <c r="I42" s="42">
        <f t="shared" si="21"/>
        <v>0</v>
      </c>
      <c r="J42" s="43">
        <f t="shared" si="22"/>
        <v>30000</v>
      </c>
      <c r="K42" s="43">
        <f t="shared" si="23"/>
        <v>0</v>
      </c>
      <c r="L42" s="44">
        <f t="shared" si="6"/>
        <v>30000</v>
      </c>
      <c r="M42" s="42">
        <f t="shared" si="7"/>
        <v>0</v>
      </c>
      <c r="N42" s="43">
        <f t="shared" si="8"/>
        <v>4433</v>
      </c>
      <c r="O42" s="43">
        <f t="shared" si="9"/>
        <v>0</v>
      </c>
      <c r="P42" s="44">
        <f t="shared" si="10"/>
        <v>4433</v>
      </c>
      <c r="Q42" s="45" t="str">
        <f t="shared" ref="Q42:S42" si="159">IF(I42=0,"",M42/I42)</f>
        <v/>
      </c>
      <c r="R42" s="46">
        <f t="shared" si="159"/>
        <v>0.1477666667</v>
      </c>
      <c r="S42" s="46" t="str">
        <f t="shared" si="159"/>
        <v/>
      </c>
      <c r="T42" s="47">
        <f t="shared" si="12"/>
        <v>0.1477666667</v>
      </c>
      <c r="U42" s="42">
        <f t="shared" ref="U42:W42" si="160">SUM(I$13:I42)</f>
        <v>10000</v>
      </c>
      <c r="V42" s="43">
        <f t="shared" si="160"/>
        <v>880000</v>
      </c>
      <c r="W42" s="43">
        <f t="shared" si="160"/>
        <v>10000</v>
      </c>
      <c r="X42" s="44">
        <f t="shared" si="14"/>
        <v>900000</v>
      </c>
      <c r="Y42" s="42">
        <f t="shared" ref="Y42:AA42" si="161">SUM(M$13:M42)</f>
        <v>915</v>
      </c>
      <c r="Z42" s="43">
        <f t="shared" si="161"/>
        <v>132152</v>
      </c>
      <c r="AA42" s="43">
        <f t="shared" si="161"/>
        <v>1006</v>
      </c>
      <c r="AB42" s="44">
        <f t="shared" si="16"/>
        <v>134073</v>
      </c>
      <c r="AC42" s="46">
        <f t="shared" ref="AC42:AE42" si="162">IF(U42=0,"",Y42/U42)</f>
        <v>0.0915</v>
      </c>
      <c r="AD42" s="46">
        <f t="shared" si="162"/>
        <v>0.1501727273</v>
      </c>
      <c r="AE42" s="46">
        <f t="shared" si="162"/>
        <v>0.1006</v>
      </c>
      <c r="AF42" s="47">
        <f t="shared" si="18"/>
        <v>0.14897</v>
      </c>
    </row>
    <row r="43" ht="14.25" customHeight="1">
      <c r="A43" s="9">
        <f t="shared" ref="A43:C43" si="163">(AC42/1)+ SQRT(2*LN($X42)/U42)</f>
        <v>0.1438643964</v>
      </c>
      <c r="B43" s="9">
        <f t="shared" si="163"/>
        <v>0.1557547907</v>
      </c>
      <c r="C43" s="102">
        <f t="shared" si="163"/>
        <v>0.1529643964</v>
      </c>
      <c r="D43" s="9" t="str">
        <f t="shared" si="20"/>
        <v>B</v>
      </c>
      <c r="E43" s="38">
        <v>31.0</v>
      </c>
      <c r="F43" s="39">
        <v>0.12246731489099971</v>
      </c>
      <c r="G43" s="40">
        <v>0.9564466986600924</v>
      </c>
      <c r="H43" s="41">
        <v>0.5365437114709986</v>
      </c>
      <c r="I43" s="42">
        <f t="shared" si="21"/>
        <v>0</v>
      </c>
      <c r="J43" s="43">
        <f t="shared" si="22"/>
        <v>30000</v>
      </c>
      <c r="K43" s="43">
        <f t="shared" si="23"/>
        <v>0</v>
      </c>
      <c r="L43" s="44">
        <f t="shared" si="6"/>
        <v>30000</v>
      </c>
      <c r="M43" s="42">
        <f t="shared" si="7"/>
        <v>0</v>
      </c>
      <c r="N43" s="43">
        <f t="shared" si="8"/>
        <v>4606</v>
      </c>
      <c r="O43" s="43">
        <f t="shared" si="9"/>
        <v>0</v>
      </c>
      <c r="P43" s="44">
        <f t="shared" si="10"/>
        <v>4606</v>
      </c>
      <c r="Q43" s="45" t="str">
        <f t="shared" ref="Q43:S43" si="164">IF(I43=0,"",M43/I43)</f>
        <v/>
      </c>
      <c r="R43" s="46">
        <f t="shared" si="164"/>
        <v>0.1535333333</v>
      </c>
      <c r="S43" s="46" t="str">
        <f t="shared" si="164"/>
        <v/>
      </c>
      <c r="T43" s="47">
        <f t="shared" si="12"/>
        <v>0.1535333333</v>
      </c>
      <c r="U43" s="42">
        <f t="shared" ref="U43:W43" si="165">SUM(I$13:I43)</f>
        <v>10000</v>
      </c>
      <c r="V43" s="43">
        <f t="shared" si="165"/>
        <v>910000</v>
      </c>
      <c r="W43" s="43">
        <f t="shared" si="165"/>
        <v>10000</v>
      </c>
      <c r="X43" s="44">
        <f t="shared" si="14"/>
        <v>930000</v>
      </c>
      <c r="Y43" s="42">
        <f t="shared" ref="Y43:AA43" si="166">SUM(M$13:M43)</f>
        <v>915</v>
      </c>
      <c r="Z43" s="43">
        <f t="shared" si="166"/>
        <v>136758</v>
      </c>
      <c r="AA43" s="43">
        <f t="shared" si="166"/>
        <v>1006</v>
      </c>
      <c r="AB43" s="44">
        <f t="shared" si="16"/>
        <v>138679</v>
      </c>
      <c r="AC43" s="46">
        <f t="shared" ref="AC43:AE43" si="167">IF(U43=0,"",Y43/U43)</f>
        <v>0.0915</v>
      </c>
      <c r="AD43" s="46">
        <f t="shared" si="167"/>
        <v>0.1502835165</v>
      </c>
      <c r="AE43" s="46">
        <f t="shared" si="167"/>
        <v>0.1006</v>
      </c>
      <c r="AF43" s="47">
        <f t="shared" si="18"/>
        <v>0.1491172043</v>
      </c>
    </row>
    <row r="44" ht="14.25" customHeight="1">
      <c r="A44" s="9">
        <f t="shared" ref="A44:C44" si="168">(AC43/1)+ SQRT(2*LN($X43)/U43)</f>
        <v>0.1439269775</v>
      </c>
      <c r="B44" s="9">
        <f t="shared" si="168"/>
        <v>0.155779357</v>
      </c>
      <c r="C44" s="102">
        <f t="shared" si="168"/>
        <v>0.1530269775</v>
      </c>
      <c r="D44" s="9" t="str">
        <f t="shared" si="20"/>
        <v>B</v>
      </c>
      <c r="E44" s="38">
        <v>32.0</v>
      </c>
      <c r="F44" s="39">
        <v>0.7507759120731451</v>
      </c>
      <c r="G44" s="40">
        <v>0.641107482392854</v>
      </c>
      <c r="H44" s="41">
        <v>0.9891358036211504</v>
      </c>
      <c r="I44" s="42">
        <f t="shared" si="21"/>
        <v>0</v>
      </c>
      <c r="J44" s="43">
        <f t="shared" si="22"/>
        <v>30000</v>
      </c>
      <c r="K44" s="43">
        <f t="shared" si="23"/>
        <v>0</v>
      </c>
      <c r="L44" s="44">
        <f t="shared" si="6"/>
        <v>30000</v>
      </c>
      <c r="M44" s="42">
        <f t="shared" si="7"/>
        <v>0</v>
      </c>
      <c r="N44" s="43">
        <f t="shared" si="8"/>
        <v>4522</v>
      </c>
      <c r="O44" s="43">
        <f t="shared" si="9"/>
        <v>0</v>
      </c>
      <c r="P44" s="44">
        <f t="shared" si="10"/>
        <v>4522</v>
      </c>
      <c r="Q44" s="45" t="str">
        <f t="shared" ref="Q44:S44" si="169">IF(I44=0,"",M44/I44)</f>
        <v/>
      </c>
      <c r="R44" s="46">
        <f t="shared" si="169"/>
        <v>0.1507333333</v>
      </c>
      <c r="S44" s="46" t="str">
        <f t="shared" si="169"/>
        <v/>
      </c>
      <c r="T44" s="47">
        <f t="shared" si="12"/>
        <v>0.1507333333</v>
      </c>
      <c r="U44" s="42">
        <f t="shared" ref="U44:W44" si="170">SUM(I$13:I44)</f>
        <v>10000</v>
      </c>
      <c r="V44" s="43">
        <f t="shared" si="170"/>
        <v>940000</v>
      </c>
      <c r="W44" s="43">
        <f t="shared" si="170"/>
        <v>10000</v>
      </c>
      <c r="X44" s="44">
        <f t="shared" si="14"/>
        <v>960000</v>
      </c>
      <c r="Y44" s="42">
        <f t="shared" ref="Y44:AA44" si="171">SUM(M$13:M44)</f>
        <v>915</v>
      </c>
      <c r="Z44" s="43">
        <f t="shared" si="171"/>
        <v>141280</v>
      </c>
      <c r="AA44" s="43">
        <f t="shared" si="171"/>
        <v>1006</v>
      </c>
      <c r="AB44" s="44">
        <f t="shared" si="16"/>
        <v>143201</v>
      </c>
      <c r="AC44" s="46">
        <f t="shared" ref="AC44:AE44" si="172">IF(U44=0,"",Y44/U44)</f>
        <v>0.0915</v>
      </c>
      <c r="AD44" s="46">
        <f t="shared" si="172"/>
        <v>0.1502978723</v>
      </c>
      <c r="AE44" s="46">
        <f t="shared" si="172"/>
        <v>0.1006</v>
      </c>
      <c r="AF44" s="47">
        <f t="shared" si="18"/>
        <v>0.1491677083</v>
      </c>
    </row>
    <row r="45" ht="14.25" customHeight="1">
      <c r="A45" s="9">
        <f t="shared" ref="A45:C45" si="173">(AC44/1)+ SQRT(2*LN($X44)/U44)</f>
        <v>0.1439875005</v>
      </c>
      <c r="B45" s="9">
        <f t="shared" si="173"/>
        <v>0.1557115447</v>
      </c>
      <c r="C45" s="102">
        <f t="shared" si="173"/>
        <v>0.1530875005</v>
      </c>
      <c r="D45" s="9" t="str">
        <f t="shared" si="20"/>
        <v>B</v>
      </c>
      <c r="E45" s="38">
        <v>33.0</v>
      </c>
      <c r="F45" s="39">
        <v>0.4408064462937069</v>
      </c>
      <c r="G45" s="40">
        <v>0.7048135118643906</v>
      </c>
      <c r="H45" s="41">
        <v>0.05794418356404807</v>
      </c>
      <c r="I45" s="42">
        <f t="shared" si="21"/>
        <v>0</v>
      </c>
      <c r="J45" s="43">
        <f t="shared" si="22"/>
        <v>30000</v>
      </c>
      <c r="K45" s="43">
        <f t="shared" si="23"/>
        <v>0</v>
      </c>
      <c r="L45" s="44">
        <f t="shared" si="6"/>
        <v>30000</v>
      </c>
      <c r="M45" s="42">
        <f t="shared" si="7"/>
        <v>0</v>
      </c>
      <c r="N45" s="43">
        <f t="shared" si="8"/>
        <v>4533</v>
      </c>
      <c r="O45" s="43">
        <f t="shared" si="9"/>
        <v>0</v>
      </c>
      <c r="P45" s="44">
        <f t="shared" si="10"/>
        <v>4533</v>
      </c>
      <c r="Q45" s="45" t="str">
        <f t="shared" ref="Q45:S45" si="174">IF(I45=0,"",M45/I45)</f>
        <v/>
      </c>
      <c r="R45" s="46">
        <f t="shared" si="174"/>
        <v>0.1511</v>
      </c>
      <c r="S45" s="46" t="str">
        <f t="shared" si="174"/>
        <v/>
      </c>
      <c r="T45" s="47">
        <f t="shared" si="12"/>
        <v>0.1511</v>
      </c>
      <c r="U45" s="42">
        <f t="shared" ref="U45:W45" si="175">SUM(I$13:I45)</f>
        <v>10000</v>
      </c>
      <c r="V45" s="43">
        <f t="shared" si="175"/>
        <v>970000</v>
      </c>
      <c r="W45" s="43">
        <f t="shared" si="175"/>
        <v>10000</v>
      </c>
      <c r="X45" s="44">
        <f t="shared" si="14"/>
        <v>990000</v>
      </c>
      <c r="Y45" s="42">
        <f t="shared" ref="Y45:AA45" si="176">SUM(M$13:M45)</f>
        <v>915</v>
      </c>
      <c r="Z45" s="43">
        <f t="shared" si="176"/>
        <v>145813</v>
      </c>
      <c r="AA45" s="43">
        <f t="shared" si="176"/>
        <v>1006</v>
      </c>
      <c r="AB45" s="44">
        <f t="shared" si="16"/>
        <v>147734</v>
      </c>
      <c r="AC45" s="46">
        <f t="shared" ref="AC45:AE45" si="177">IF(U45=0,"",Y45/U45)</f>
        <v>0.0915</v>
      </c>
      <c r="AD45" s="46">
        <f t="shared" si="177"/>
        <v>0.1503226804</v>
      </c>
      <c r="AE45" s="46">
        <f t="shared" si="177"/>
        <v>0.1006</v>
      </c>
      <c r="AF45" s="47">
        <f t="shared" si="18"/>
        <v>0.1492262626</v>
      </c>
    </row>
    <row r="46" ht="14.25" customHeight="1">
      <c r="A46" s="9">
        <f t="shared" ref="A46:C46" si="178">(AC45/1)+ SQRT(2*LN($X45)/U45)</f>
        <v>0.1440460945</v>
      </c>
      <c r="B46" s="9">
        <f t="shared" si="178"/>
        <v>0.155657928</v>
      </c>
      <c r="C46" s="102">
        <f t="shared" si="178"/>
        <v>0.1531460945</v>
      </c>
      <c r="D46" s="9" t="str">
        <f t="shared" si="20"/>
        <v>B</v>
      </c>
      <c r="E46" s="38">
        <v>34.0</v>
      </c>
      <c r="F46" s="39">
        <v>0.37928300021913264</v>
      </c>
      <c r="G46" s="40">
        <v>0.5834385090632376</v>
      </c>
      <c r="H46" s="41">
        <v>0.9713856665544085</v>
      </c>
      <c r="I46" s="42">
        <f t="shared" si="21"/>
        <v>0</v>
      </c>
      <c r="J46" s="43">
        <f t="shared" si="22"/>
        <v>30000</v>
      </c>
      <c r="K46" s="43">
        <f t="shared" si="23"/>
        <v>0</v>
      </c>
      <c r="L46" s="44">
        <f t="shared" si="6"/>
        <v>30000</v>
      </c>
      <c r="M46" s="42">
        <f t="shared" si="7"/>
        <v>0</v>
      </c>
      <c r="N46" s="43">
        <f t="shared" si="8"/>
        <v>4513</v>
      </c>
      <c r="O46" s="43">
        <f t="shared" si="9"/>
        <v>0</v>
      </c>
      <c r="P46" s="44">
        <f t="shared" si="10"/>
        <v>4513</v>
      </c>
      <c r="Q46" s="45" t="str">
        <f t="shared" ref="Q46:S46" si="179">IF(I46=0,"",M46/I46)</f>
        <v/>
      </c>
      <c r="R46" s="46">
        <f t="shared" si="179"/>
        <v>0.1504333333</v>
      </c>
      <c r="S46" s="46" t="str">
        <f t="shared" si="179"/>
        <v/>
      </c>
      <c r="T46" s="47">
        <f t="shared" si="12"/>
        <v>0.1504333333</v>
      </c>
      <c r="U46" s="42">
        <f t="shared" ref="U46:W46" si="180">SUM(I$13:I46)</f>
        <v>10000</v>
      </c>
      <c r="V46" s="43">
        <f t="shared" si="180"/>
        <v>1000000</v>
      </c>
      <c r="W46" s="43">
        <f t="shared" si="180"/>
        <v>10000</v>
      </c>
      <c r="X46" s="44">
        <f t="shared" si="14"/>
        <v>1020000</v>
      </c>
      <c r="Y46" s="42">
        <f t="shared" ref="Y46:AA46" si="181">SUM(M$13:M46)</f>
        <v>915</v>
      </c>
      <c r="Z46" s="43">
        <f t="shared" si="181"/>
        <v>150326</v>
      </c>
      <c r="AA46" s="43">
        <f t="shared" si="181"/>
        <v>1006</v>
      </c>
      <c r="AB46" s="44">
        <f t="shared" si="16"/>
        <v>152247</v>
      </c>
      <c r="AC46" s="46">
        <f t="shared" ref="AC46:AE46" si="182">IF(U46=0,"",Y46/U46)</f>
        <v>0.0915</v>
      </c>
      <c r="AD46" s="46">
        <f t="shared" si="182"/>
        <v>0.150326</v>
      </c>
      <c r="AE46" s="46">
        <f t="shared" si="182"/>
        <v>0.1006</v>
      </c>
      <c r="AF46" s="47">
        <f t="shared" si="18"/>
        <v>0.1492617647</v>
      </c>
    </row>
    <row r="47" ht="14.25" customHeight="1">
      <c r="A47" s="9">
        <f t="shared" ref="A47:C47" si="183">(AC46/1)+ SQRT(2*LN($X46)/U46)</f>
        <v>0.1441028767</v>
      </c>
      <c r="B47" s="9">
        <f t="shared" si="183"/>
        <v>0.1555862877</v>
      </c>
      <c r="C47" s="102">
        <f t="shared" si="183"/>
        <v>0.1532028767</v>
      </c>
      <c r="D47" s="9" t="str">
        <f t="shared" si="20"/>
        <v>B</v>
      </c>
      <c r="E47" s="38">
        <v>35.0</v>
      </c>
      <c r="F47" s="39">
        <v>0.16918604551395922</v>
      </c>
      <c r="G47" s="40">
        <v>0.8567287987659171</v>
      </c>
      <c r="H47" s="41">
        <v>0.7902457197350363</v>
      </c>
      <c r="I47" s="42">
        <f t="shared" si="21"/>
        <v>0</v>
      </c>
      <c r="J47" s="43">
        <f t="shared" si="22"/>
        <v>30000</v>
      </c>
      <c r="K47" s="43">
        <f t="shared" si="23"/>
        <v>0</v>
      </c>
      <c r="L47" s="44">
        <f t="shared" si="6"/>
        <v>30000</v>
      </c>
      <c r="M47" s="42">
        <f t="shared" si="7"/>
        <v>0</v>
      </c>
      <c r="N47" s="43">
        <f t="shared" si="8"/>
        <v>4566</v>
      </c>
      <c r="O47" s="43">
        <f t="shared" si="9"/>
        <v>0</v>
      </c>
      <c r="P47" s="44">
        <f t="shared" si="10"/>
        <v>4566</v>
      </c>
      <c r="Q47" s="45" t="str">
        <f t="shared" ref="Q47:S47" si="184">IF(I47=0,"",M47/I47)</f>
        <v/>
      </c>
      <c r="R47" s="46">
        <f t="shared" si="184"/>
        <v>0.1522</v>
      </c>
      <c r="S47" s="46" t="str">
        <f t="shared" si="184"/>
        <v/>
      </c>
      <c r="T47" s="47">
        <f t="shared" si="12"/>
        <v>0.1522</v>
      </c>
      <c r="U47" s="42">
        <f t="shared" ref="U47:W47" si="185">SUM(I$13:I47)</f>
        <v>10000</v>
      </c>
      <c r="V47" s="43">
        <f t="shared" si="185"/>
        <v>1030000</v>
      </c>
      <c r="W47" s="43">
        <f t="shared" si="185"/>
        <v>10000</v>
      </c>
      <c r="X47" s="44">
        <f t="shared" si="14"/>
        <v>1050000</v>
      </c>
      <c r="Y47" s="42">
        <f t="shared" ref="Y47:AA47" si="186">SUM(M$13:M47)</f>
        <v>915</v>
      </c>
      <c r="Z47" s="43">
        <f t="shared" si="186"/>
        <v>154892</v>
      </c>
      <c r="AA47" s="43">
        <f t="shared" si="186"/>
        <v>1006</v>
      </c>
      <c r="AB47" s="44">
        <f t="shared" si="16"/>
        <v>156813</v>
      </c>
      <c r="AC47" s="46">
        <f t="shared" ref="AC47:AE47" si="187">IF(U47=0,"",Y47/U47)</f>
        <v>0.0915</v>
      </c>
      <c r="AD47" s="46">
        <f t="shared" si="187"/>
        <v>0.1503805825</v>
      </c>
      <c r="AE47" s="46">
        <f t="shared" si="187"/>
        <v>0.1006</v>
      </c>
      <c r="AF47" s="47">
        <f t="shared" si="18"/>
        <v>0.1493457143</v>
      </c>
    </row>
    <row r="48" ht="14.25" customHeight="1">
      <c r="A48" s="9">
        <f t="shared" ref="A48:C48" si="188">(AC47/1)+ SQRT(2*LN($X47)/U47)</f>
        <v>0.1441579542</v>
      </c>
      <c r="B48" s="9">
        <f t="shared" si="188"/>
        <v>0.1555691249</v>
      </c>
      <c r="C48" s="102">
        <f t="shared" si="188"/>
        <v>0.1532579542</v>
      </c>
      <c r="D48" s="9" t="str">
        <f t="shared" si="20"/>
        <v>B</v>
      </c>
      <c r="E48" s="38">
        <v>36.0</v>
      </c>
      <c r="F48" s="39">
        <v>0.04786515484488807</v>
      </c>
      <c r="G48" s="40">
        <v>0.5254104271699812</v>
      </c>
      <c r="H48" s="41">
        <v>0.4168564642850625</v>
      </c>
      <c r="I48" s="42">
        <f t="shared" si="21"/>
        <v>0</v>
      </c>
      <c r="J48" s="43">
        <f t="shared" si="22"/>
        <v>30000</v>
      </c>
      <c r="K48" s="43">
        <f t="shared" si="23"/>
        <v>0</v>
      </c>
      <c r="L48" s="44">
        <f t="shared" si="6"/>
        <v>30000</v>
      </c>
      <c r="M48" s="42">
        <f t="shared" si="7"/>
        <v>0</v>
      </c>
      <c r="N48" s="43">
        <f t="shared" si="8"/>
        <v>4504</v>
      </c>
      <c r="O48" s="43">
        <f t="shared" si="9"/>
        <v>0</v>
      </c>
      <c r="P48" s="44">
        <f t="shared" si="10"/>
        <v>4504</v>
      </c>
      <c r="Q48" s="45" t="str">
        <f t="shared" ref="Q48:S48" si="189">IF(I48=0,"",M48/I48)</f>
        <v/>
      </c>
      <c r="R48" s="46">
        <f t="shared" si="189"/>
        <v>0.1501333333</v>
      </c>
      <c r="S48" s="46" t="str">
        <f t="shared" si="189"/>
        <v/>
      </c>
      <c r="T48" s="47">
        <f t="shared" si="12"/>
        <v>0.1501333333</v>
      </c>
      <c r="U48" s="42">
        <f t="shared" ref="U48:W48" si="190">SUM(I$13:I48)</f>
        <v>10000</v>
      </c>
      <c r="V48" s="43">
        <f t="shared" si="190"/>
        <v>1060000</v>
      </c>
      <c r="W48" s="43">
        <f t="shared" si="190"/>
        <v>10000</v>
      </c>
      <c r="X48" s="44">
        <f t="shared" si="14"/>
        <v>1080000</v>
      </c>
      <c r="Y48" s="42">
        <f t="shared" ref="Y48:AA48" si="191">SUM(M$13:M48)</f>
        <v>915</v>
      </c>
      <c r="Z48" s="43">
        <f t="shared" si="191"/>
        <v>159396</v>
      </c>
      <c r="AA48" s="43">
        <f t="shared" si="191"/>
        <v>1006</v>
      </c>
      <c r="AB48" s="44">
        <f t="shared" si="16"/>
        <v>161317</v>
      </c>
      <c r="AC48" s="46">
        <f t="shared" ref="AC48:AE48" si="192">IF(U48=0,"",Y48/U48)</f>
        <v>0.0915</v>
      </c>
      <c r="AD48" s="46">
        <f t="shared" si="192"/>
        <v>0.1503735849</v>
      </c>
      <c r="AE48" s="46">
        <f t="shared" si="192"/>
        <v>0.1006</v>
      </c>
      <c r="AF48" s="47">
        <f t="shared" si="18"/>
        <v>0.1493675926</v>
      </c>
    </row>
    <row r="49" ht="14.25" customHeight="1">
      <c r="A49" s="9">
        <f t="shared" ref="A49:C49" si="193">(AC48/1)+ SQRT(2*LN($X48)/U48)</f>
        <v>0.1442114249</v>
      </c>
      <c r="B49" s="9">
        <f t="shared" si="193"/>
        <v>0.1554933711</v>
      </c>
      <c r="C49" s="102">
        <f t="shared" si="193"/>
        <v>0.1533114249</v>
      </c>
      <c r="D49" s="9" t="str">
        <f t="shared" si="20"/>
        <v>B</v>
      </c>
      <c r="E49" s="38">
        <v>37.0</v>
      </c>
      <c r="F49" s="39">
        <v>0.1971644315571225</v>
      </c>
      <c r="G49" s="40">
        <v>0.8858000498385024</v>
      </c>
      <c r="H49" s="41">
        <v>0.030788225974295758</v>
      </c>
      <c r="I49" s="42">
        <f t="shared" si="21"/>
        <v>0</v>
      </c>
      <c r="J49" s="43">
        <f t="shared" si="22"/>
        <v>30000</v>
      </c>
      <c r="K49" s="43">
        <f t="shared" si="23"/>
        <v>0</v>
      </c>
      <c r="L49" s="44">
        <f t="shared" si="6"/>
        <v>30000</v>
      </c>
      <c r="M49" s="42">
        <f t="shared" si="7"/>
        <v>0</v>
      </c>
      <c r="N49" s="43">
        <f t="shared" si="8"/>
        <v>4575</v>
      </c>
      <c r="O49" s="43">
        <f t="shared" si="9"/>
        <v>0</v>
      </c>
      <c r="P49" s="44">
        <f t="shared" si="10"/>
        <v>4575</v>
      </c>
      <c r="Q49" s="45" t="str">
        <f t="shared" ref="Q49:S49" si="194">IF(I49=0,"",M49/I49)</f>
        <v/>
      </c>
      <c r="R49" s="46">
        <f t="shared" si="194"/>
        <v>0.1525</v>
      </c>
      <c r="S49" s="46" t="str">
        <f t="shared" si="194"/>
        <v/>
      </c>
      <c r="T49" s="47">
        <f t="shared" si="12"/>
        <v>0.1525</v>
      </c>
      <c r="U49" s="42">
        <f t="shared" ref="U49:W49" si="195">SUM(I$13:I49)</f>
        <v>10000</v>
      </c>
      <c r="V49" s="43">
        <f t="shared" si="195"/>
        <v>1090000</v>
      </c>
      <c r="W49" s="43">
        <f t="shared" si="195"/>
        <v>10000</v>
      </c>
      <c r="X49" s="44">
        <f t="shared" si="14"/>
        <v>1110000</v>
      </c>
      <c r="Y49" s="42">
        <f t="shared" ref="Y49:AA49" si="196">SUM(M$13:M49)</f>
        <v>915</v>
      </c>
      <c r="Z49" s="43">
        <f t="shared" si="196"/>
        <v>163971</v>
      </c>
      <c r="AA49" s="43">
        <f t="shared" si="196"/>
        <v>1006</v>
      </c>
      <c r="AB49" s="44">
        <f t="shared" si="16"/>
        <v>165892</v>
      </c>
      <c r="AC49" s="46">
        <f t="shared" ref="AC49:AE49" si="197">IF(U49=0,"",Y49/U49)</f>
        <v>0.0915</v>
      </c>
      <c r="AD49" s="46">
        <f t="shared" si="197"/>
        <v>0.1504321101</v>
      </c>
      <c r="AE49" s="46">
        <f t="shared" si="197"/>
        <v>0.1006</v>
      </c>
      <c r="AF49" s="47">
        <f t="shared" si="18"/>
        <v>0.1494522523</v>
      </c>
    </row>
    <row r="50" ht="14.25" customHeight="1">
      <c r="A50" s="9">
        <f t="shared" ref="A50:C50" si="198">(AC49/1)+ SQRT(2*LN($X49)/U49)</f>
        <v>0.1442633785</v>
      </c>
      <c r="B50" s="9">
        <f t="shared" si="198"/>
        <v>0.1554859252</v>
      </c>
      <c r="C50" s="102">
        <f t="shared" si="198"/>
        <v>0.1533633785</v>
      </c>
      <c r="D50" s="9" t="str">
        <f t="shared" si="20"/>
        <v>B</v>
      </c>
      <c r="E50" s="38">
        <v>38.0</v>
      </c>
      <c r="F50" s="39">
        <v>0.48165300113802223</v>
      </c>
      <c r="G50" s="40">
        <v>0.6395725355805936</v>
      </c>
      <c r="H50" s="41">
        <v>0.5657450055327506</v>
      </c>
      <c r="I50" s="42">
        <f t="shared" si="21"/>
        <v>0</v>
      </c>
      <c r="J50" s="43">
        <f t="shared" si="22"/>
        <v>30000</v>
      </c>
      <c r="K50" s="43">
        <f t="shared" si="23"/>
        <v>0</v>
      </c>
      <c r="L50" s="44">
        <f t="shared" si="6"/>
        <v>30000</v>
      </c>
      <c r="M50" s="42">
        <f t="shared" si="7"/>
        <v>0</v>
      </c>
      <c r="N50" s="43">
        <f t="shared" si="8"/>
        <v>4522</v>
      </c>
      <c r="O50" s="43">
        <f t="shared" si="9"/>
        <v>0</v>
      </c>
      <c r="P50" s="44">
        <f t="shared" si="10"/>
        <v>4522</v>
      </c>
      <c r="Q50" s="45" t="str">
        <f t="shared" ref="Q50:S50" si="199">IF(I50=0,"",M50/I50)</f>
        <v/>
      </c>
      <c r="R50" s="46">
        <f t="shared" si="199"/>
        <v>0.1507333333</v>
      </c>
      <c r="S50" s="46" t="str">
        <f t="shared" si="199"/>
        <v/>
      </c>
      <c r="T50" s="47">
        <f t="shared" si="12"/>
        <v>0.1507333333</v>
      </c>
      <c r="U50" s="42">
        <f t="shared" ref="U50:W50" si="200">SUM(I$13:I50)</f>
        <v>10000</v>
      </c>
      <c r="V50" s="43">
        <f t="shared" si="200"/>
        <v>1120000</v>
      </c>
      <c r="W50" s="43">
        <f t="shared" si="200"/>
        <v>10000</v>
      </c>
      <c r="X50" s="44">
        <f t="shared" si="14"/>
        <v>1140000</v>
      </c>
      <c r="Y50" s="42">
        <f t="shared" ref="Y50:AA50" si="201">SUM(M$13:M50)</f>
        <v>915</v>
      </c>
      <c r="Z50" s="43">
        <f t="shared" si="201"/>
        <v>168493</v>
      </c>
      <c r="AA50" s="43">
        <f t="shared" si="201"/>
        <v>1006</v>
      </c>
      <c r="AB50" s="44">
        <f t="shared" si="16"/>
        <v>170414</v>
      </c>
      <c r="AC50" s="46">
        <f t="shared" ref="AC50:AE50" si="202">IF(U50=0,"",Y50/U50)</f>
        <v>0.0915</v>
      </c>
      <c r="AD50" s="46">
        <f t="shared" si="202"/>
        <v>0.1504401786</v>
      </c>
      <c r="AE50" s="46">
        <f t="shared" si="202"/>
        <v>0.1006</v>
      </c>
      <c r="AF50" s="47">
        <f t="shared" si="18"/>
        <v>0.1494859649</v>
      </c>
    </row>
    <row r="51" ht="14.25" customHeight="1">
      <c r="A51" s="9">
        <f t="shared" ref="A51:C51" si="203">(AC50/1)+ SQRT(2*LN($X50)/U50)</f>
        <v>0.1443138975</v>
      </c>
      <c r="B51" s="9">
        <f t="shared" si="203"/>
        <v>0.1554306228</v>
      </c>
      <c r="C51" s="102">
        <f t="shared" si="203"/>
        <v>0.1534138975</v>
      </c>
      <c r="D51" s="9" t="str">
        <f t="shared" si="20"/>
        <v>B</v>
      </c>
      <c r="E51" s="38">
        <v>39.0</v>
      </c>
      <c r="F51" s="39">
        <v>0.5325214938976741</v>
      </c>
      <c r="G51" s="40">
        <v>0.26264872583515153</v>
      </c>
      <c r="H51" s="41">
        <v>0.8795596060299781</v>
      </c>
      <c r="I51" s="42">
        <f t="shared" si="21"/>
        <v>0</v>
      </c>
      <c r="J51" s="43">
        <f t="shared" si="22"/>
        <v>30000</v>
      </c>
      <c r="K51" s="43">
        <f t="shared" si="23"/>
        <v>0</v>
      </c>
      <c r="L51" s="44">
        <f t="shared" si="6"/>
        <v>30000</v>
      </c>
      <c r="M51" s="42">
        <f t="shared" si="7"/>
        <v>0</v>
      </c>
      <c r="N51" s="43">
        <f t="shared" si="8"/>
        <v>4461</v>
      </c>
      <c r="O51" s="43">
        <f t="shared" si="9"/>
        <v>0</v>
      </c>
      <c r="P51" s="44">
        <f t="shared" si="10"/>
        <v>4461</v>
      </c>
      <c r="Q51" s="45" t="str">
        <f t="shared" ref="Q51:S51" si="204">IF(I51=0,"",M51/I51)</f>
        <v/>
      </c>
      <c r="R51" s="46">
        <f t="shared" si="204"/>
        <v>0.1487</v>
      </c>
      <c r="S51" s="46" t="str">
        <f t="shared" si="204"/>
        <v/>
      </c>
      <c r="T51" s="47">
        <f t="shared" si="12"/>
        <v>0.1487</v>
      </c>
      <c r="U51" s="42">
        <f t="shared" ref="U51:W51" si="205">SUM(I$13:I51)</f>
        <v>10000</v>
      </c>
      <c r="V51" s="43">
        <f t="shared" si="205"/>
        <v>1150000</v>
      </c>
      <c r="W51" s="43">
        <f t="shared" si="205"/>
        <v>10000</v>
      </c>
      <c r="X51" s="44">
        <f t="shared" si="14"/>
        <v>1170000</v>
      </c>
      <c r="Y51" s="42">
        <f t="shared" ref="Y51:AA51" si="206">SUM(M$13:M51)</f>
        <v>915</v>
      </c>
      <c r="Z51" s="43">
        <f t="shared" si="206"/>
        <v>172954</v>
      </c>
      <c r="AA51" s="43">
        <f t="shared" si="206"/>
        <v>1006</v>
      </c>
      <c r="AB51" s="44">
        <f t="shared" si="16"/>
        <v>174875</v>
      </c>
      <c r="AC51" s="46">
        <f t="shared" ref="AC51:AE51" si="207">IF(U51=0,"",Y51/U51)</f>
        <v>0.0915</v>
      </c>
      <c r="AD51" s="46">
        <f t="shared" si="207"/>
        <v>0.1503947826</v>
      </c>
      <c r="AE51" s="46">
        <f t="shared" si="207"/>
        <v>0.1006</v>
      </c>
      <c r="AF51" s="47">
        <f t="shared" si="18"/>
        <v>0.149465812</v>
      </c>
    </row>
    <row r="52" ht="14.25" customHeight="1">
      <c r="A52" s="9">
        <f t="shared" ref="A52:C52" si="208">(AC51/1)+ SQRT(2*LN($X51)/U51)</f>
        <v>0.1443630576</v>
      </c>
      <c r="B52" s="9">
        <f t="shared" si="208"/>
        <v>0.1553242881</v>
      </c>
      <c r="C52" s="102">
        <f t="shared" si="208"/>
        <v>0.1534630576</v>
      </c>
      <c r="D52" s="9" t="str">
        <f t="shared" si="20"/>
        <v>B</v>
      </c>
      <c r="E52" s="38">
        <v>40.0</v>
      </c>
      <c r="F52" s="39">
        <v>0.922552955329654</v>
      </c>
      <c r="G52" s="40">
        <v>0.5670472003227135</v>
      </c>
      <c r="H52" s="41">
        <v>0.2863139715017272</v>
      </c>
      <c r="I52" s="42">
        <f t="shared" si="21"/>
        <v>0</v>
      </c>
      <c r="J52" s="43">
        <f t="shared" si="22"/>
        <v>30000</v>
      </c>
      <c r="K52" s="43">
        <f t="shared" si="23"/>
        <v>0</v>
      </c>
      <c r="L52" s="44">
        <f t="shared" si="6"/>
        <v>30000</v>
      </c>
      <c r="M52" s="42">
        <f t="shared" si="7"/>
        <v>0</v>
      </c>
      <c r="N52" s="43">
        <f t="shared" si="8"/>
        <v>4510</v>
      </c>
      <c r="O52" s="43">
        <f t="shared" si="9"/>
        <v>0</v>
      </c>
      <c r="P52" s="44">
        <f t="shared" si="10"/>
        <v>4510</v>
      </c>
      <c r="Q52" s="45" t="str">
        <f t="shared" ref="Q52:S52" si="209">IF(I52=0,"",M52/I52)</f>
        <v/>
      </c>
      <c r="R52" s="46">
        <f t="shared" si="209"/>
        <v>0.1503333333</v>
      </c>
      <c r="S52" s="46" t="str">
        <f t="shared" si="209"/>
        <v/>
      </c>
      <c r="T52" s="47">
        <f t="shared" si="12"/>
        <v>0.1503333333</v>
      </c>
      <c r="U52" s="42">
        <f t="shared" ref="U52:W52" si="210">SUM(I$13:I52)</f>
        <v>10000</v>
      </c>
      <c r="V52" s="43">
        <f t="shared" si="210"/>
        <v>1180000</v>
      </c>
      <c r="W52" s="43">
        <f t="shared" si="210"/>
        <v>10000</v>
      </c>
      <c r="X52" s="44">
        <f t="shared" si="14"/>
        <v>1200000</v>
      </c>
      <c r="Y52" s="42">
        <f t="shared" ref="Y52:AA52" si="211">SUM(M$13:M52)</f>
        <v>915</v>
      </c>
      <c r="Z52" s="43">
        <f t="shared" si="211"/>
        <v>177464</v>
      </c>
      <c r="AA52" s="43">
        <f t="shared" si="211"/>
        <v>1006</v>
      </c>
      <c r="AB52" s="44">
        <f t="shared" si="16"/>
        <v>179385</v>
      </c>
      <c r="AC52" s="46">
        <f t="shared" ref="AC52:AE52" si="212">IF(U52=0,"",Y52/U52)</f>
        <v>0.0915</v>
      </c>
      <c r="AD52" s="46">
        <f t="shared" si="212"/>
        <v>0.1503932203</v>
      </c>
      <c r="AE52" s="46">
        <f t="shared" si="212"/>
        <v>0.1006</v>
      </c>
      <c r="AF52" s="47">
        <f t="shared" si="18"/>
        <v>0.1494875</v>
      </c>
    </row>
    <row r="53" ht="14.25" customHeight="1">
      <c r="A53" s="9">
        <f t="shared" ref="A53:C53" si="213">(AC52/1)+ SQRT(2*LN($X52)/U52)</f>
        <v>0.1444109291</v>
      </c>
      <c r="B53" s="9">
        <f t="shared" si="213"/>
        <v>0.1552640662</v>
      </c>
      <c r="C53" s="102">
        <f t="shared" si="213"/>
        <v>0.1535109291</v>
      </c>
      <c r="D53" s="9" t="str">
        <f t="shared" si="20"/>
        <v>B</v>
      </c>
      <c r="E53" s="38">
        <v>41.0</v>
      </c>
      <c r="F53" s="39">
        <v>0.30472102087462405</v>
      </c>
      <c r="G53" s="40">
        <v>0.3239143055263216</v>
      </c>
      <c r="H53" s="41">
        <v>0.9332180369012543</v>
      </c>
      <c r="I53" s="42">
        <f t="shared" si="21"/>
        <v>0</v>
      </c>
      <c r="J53" s="43">
        <f t="shared" si="22"/>
        <v>30000</v>
      </c>
      <c r="K53" s="43">
        <f t="shared" si="23"/>
        <v>0</v>
      </c>
      <c r="L53" s="44">
        <f t="shared" si="6"/>
        <v>30000</v>
      </c>
      <c r="M53" s="42">
        <f t="shared" si="7"/>
        <v>0</v>
      </c>
      <c r="N53" s="43">
        <f t="shared" si="8"/>
        <v>4472</v>
      </c>
      <c r="O53" s="43">
        <f t="shared" si="9"/>
        <v>0</v>
      </c>
      <c r="P53" s="44">
        <f t="shared" si="10"/>
        <v>4472</v>
      </c>
      <c r="Q53" s="45" t="str">
        <f t="shared" ref="Q53:S53" si="214">IF(I53=0,"",M53/I53)</f>
        <v/>
      </c>
      <c r="R53" s="46">
        <f t="shared" si="214"/>
        <v>0.1490666667</v>
      </c>
      <c r="S53" s="46" t="str">
        <f t="shared" si="214"/>
        <v/>
      </c>
      <c r="T53" s="47">
        <f t="shared" si="12"/>
        <v>0.1490666667</v>
      </c>
      <c r="U53" s="42">
        <f t="shared" ref="U53:W53" si="215">SUM(I$13:I53)</f>
        <v>10000</v>
      </c>
      <c r="V53" s="43">
        <f t="shared" si="215"/>
        <v>1210000</v>
      </c>
      <c r="W53" s="43">
        <f t="shared" si="215"/>
        <v>10000</v>
      </c>
      <c r="X53" s="44">
        <f t="shared" si="14"/>
        <v>1230000</v>
      </c>
      <c r="Y53" s="42">
        <f t="shared" ref="Y53:AA53" si="216">SUM(M$13:M53)</f>
        <v>915</v>
      </c>
      <c r="Z53" s="43">
        <f t="shared" si="216"/>
        <v>181936</v>
      </c>
      <c r="AA53" s="43">
        <f t="shared" si="216"/>
        <v>1006</v>
      </c>
      <c r="AB53" s="44">
        <f t="shared" si="16"/>
        <v>183857</v>
      </c>
      <c r="AC53" s="46">
        <f t="shared" ref="AC53:AE53" si="217">IF(U53=0,"",Y53/U53)</f>
        <v>0.0915</v>
      </c>
      <c r="AD53" s="46">
        <f t="shared" si="217"/>
        <v>0.1503603306</v>
      </c>
      <c r="AE53" s="46">
        <f t="shared" si="217"/>
        <v>0.1006</v>
      </c>
      <c r="AF53" s="47">
        <f t="shared" si="18"/>
        <v>0.1494772358</v>
      </c>
    </row>
    <row r="54" ht="14.25" customHeight="1">
      <c r="A54" s="9">
        <f t="shared" ref="A54:C54" si="218">(AC53/1)+ SQRT(2*LN($X53)/U53)</f>
        <v>0.1444575768</v>
      </c>
      <c r="B54" s="9">
        <f t="shared" si="218"/>
        <v>0.1551746557</v>
      </c>
      <c r="C54" s="102">
        <f t="shared" si="218"/>
        <v>0.1535575768</v>
      </c>
      <c r="D54" s="9" t="str">
        <f t="shared" si="20"/>
        <v>B</v>
      </c>
      <c r="E54" s="38">
        <v>42.0</v>
      </c>
      <c r="F54" s="39">
        <v>0.823455479878511</v>
      </c>
      <c r="G54" s="40">
        <v>0.28873626061197466</v>
      </c>
      <c r="H54" s="41">
        <v>0.5928709333274932</v>
      </c>
      <c r="I54" s="42">
        <f t="shared" si="21"/>
        <v>0</v>
      </c>
      <c r="J54" s="43">
        <f t="shared" si="22"/>
        <v>30000</v>
      </c>
      <c r="K54" s="43">
        <f t="shared" si="23"/>
        <v>0</v>
      </c>
      <c r="L54" s="44">
        <f t="shared" si="6"/>
        <v>30000</v>
      </c>
      <c r="M54" s="42">
        <f t="shared" si="7"/>
        <v>0</v>
      </c>
      <c r="N54" s="43">
        <f t="shared" si="8"/>
        <v>4465</v>
      </c>
      <c r="O54" s="43">
        <f t="shared" si="9"/>
        <v>0</v>
      </c>
      <c r="P54" s="44">
        <f t="shared" si="10"/>
        <v>4465</v>
      </c>
      <c r="Q54" s="45" t="str">
        <f t="shared" ref="Q54:S54" si="219">IF(I54=0,"",M54/I54)</f>
        <v/>
      </c>
      <c r="R54" s="46">
        <f t="shared" si="219"/>
        <v>0.1488333333</v>
      </c>
      <c r="S54" s="46" t="str">
        <f t="shared" si="219"/>
        <v/>
      </c>
      <c r="T54" s="47">
        <f t="shared" si="12"/>
        <v>0.1488333333</v>
      </c>
      <c r="U54" s="42">
        <f t="shared" ref="U54:W54" si="220">SUM(I$13:I54)</f>
        <v>10000</v>
      </c>
      <c r="V54" s="43">
        <f t="shared" si="220"/>
        <v>1240000</v>
      </c>
      <c r="W54" s="43">
        <f t="shared" si="220"/>
        <v>10000</v>
      </c>
      <c r="X54" s="44">
        <f t="shared" si="14"/>
        <v>1260000</v>
      </c>
      <c r="Y54" s="42">
        <f t="shared" ref="Y54:AA54" si="221">SUM(M$13:M54)</f>
        <v>915</v>
      </c>
      <c r="Z54" s="43">
        <f t="shared" si="221"/>
        <v>186401</v>
      </c>
      <c r="AA54" s="43">
        <f t="shared" si="221"/>
        <v>1006</v>
      </c>
      <c r="AB54" s="44">
        <f t="shared" si="16"/>
        <v>188322</v>
      </c>
      <c r="AC54" s="46">
        <f t="shared" ref="AC54:AE54" si="222">IF(U54=0,"",Y54/U54)</f>
        <v>0.0915</v>
      </c>
      <c r="AD54" s="46">
        <f t="shared" si="222"/>
        <v>0.1503233871</v>
      </c>
      <c r="AE54" s="46">
        <f t="shared" si="222"/>
        <v>0.1006</v>
      </c>
      <c r="AF54" s="47">
        <f t="shared" si="18"/>
        <v>0.1494619048</v>
      </c>
    </row>
    <row r="55" ht="14.25" customHeight="1">
      <c r="A55" s="9">
        <f t="shared" ref="A55:C55" si="223">(AC54/1)+ SQRT(2*LN($X54)/U54)</f>
        <v>0.1445030608</v>
      </c>
      <c r="B55" s="9">
        <f t="shared" si="223"/>
        <v>0.1550832025</v>
      </c>
      <c r="C55" s="102">
        <f t="shared" si="223"/>
        <v>0.1536030608</v>
      </c>
      <c r="D55" s="9" t="str">
        <f t="shared" si="20"/>
        <v>B</v>
      </c>
      <c r="E55" s="38">
        <v>43.0</v>
      </c>
      <c r="F55" s="39">
        <v>0.6967570846376371</v>
      </c>
      <c r="G55" s="40">
        <v>0.33186280995242534</v>
      </c>
      <c r="H55" s="41">
        <v>0.03014615754661054</v>
      </c>
      <c r="I55" s="42">
        <f t="shared" si="21"/>
        <v>0</v>
      </c>
      <c r="J55" s="43">
        <f t="shared" si="22"/>
        <v>30000</v>
      </c>
      <c r="K55" s="43">
        <f t="shared" si="23"/>
        <v>0</v>
      </c>
      <c r="L55" s="44">
        <f t="shared" si="6"/>
        <v>30000</v>
      </c>
      <c r="M55" s="42">
        <f t="shared" si="7"/>
        <v>0</v>
      </c>
      <c r="N55" s="43">
        <f t="shared" si="8"/>
        <v>4473</v>
      </c>
      <c r="O55" s="43">
        <f t="shared" si="9"/>
        <v>0</v>
      </c>
      <c r="P55" s="44">
        <f t="shared" si="10"/>
        <v>4473</v>
      </c>
      <c r="Q55" s="45" t="str">
        <f t="shared" ref="Q55:S55" si="224">IF(I55=0,"",M55/I55)</f>
        <v/>
      </c>
      <c r="R55" s="46">
        <f t="shared" si="224"/>
        <v>0.1491</v>
      </c>
      <c r="S55" s="46" t="str">
        <f t="shared" si="224"/>
        <v/>
      </c>
      <c r="T55" s="47">
        <f t="shared" si="12"/>
        <v>0.1491</v>
      </c>
      <c r="U55" s="42">
        <f t="shared" ref="U55:W55" si="225">SUM(I$13:I55)</f>
        <v>10000</v>
      </c>
      <c r="V55" s="43">
        <f t="shared" si="225"/>
        <v>1270000</v>
      </c>
      <c r="W55" s="43">
        <f t="shared" si="225"/>
        <v>10000</v>
      </c>
      <c r="X55" s="44">
        <f t="shared" si="14"/>
        <v>1290000</v>
      </c>
      <c r="Y55" s="42">
        <f t="shared" ref="Y55:AA55" si="226">SUM(M$13:M55)</f>
        <v>915</v>
      </c>
      <c r="Z55" s="43">
        <f t="shared" si="226"/>
        <v>190874</v>
      </c>
      <c r="AA55" s="43">
        <f t="shared" si="226"/>
        <v>1006</v>
      </c>
      <c r="AB55" s="44">
        <f t="shared" si="16"/>
        <v>192795</v>
      </c>
      <c r="AC55" s="46">
        <f t="shared" ref="AC55:AE55" si="227">IF(U55=0,"",Y55/U55)</f>
        <v>0.0915</v>
      </c>
      <c r="AD55" s="46">
        <f t="shared" si="227"/>
        <v>0.1502944882</v>
      </c>
      <c r="AE55" s="46">
        <f t="shared" si="227"/>
        <v>0.1006</v>
      </c>
      <c r="AF55" s="47">
        <f t="shared" si="18"/>
        <v>0.1494534884</v>
      </c>
    </row>
    <row r="56" ht="14.25" customHeight="1">
      <c r="A56" s="9">
        <f t="shared" ref="A56:C56" si="228">(AC55/1)+ SQRT(2*LN($X55)/U55)</f>
        <v>0.1445474368</v>
      </c>
      <c r="B56" s="9">
        <f t="shared" si="228"/>
        <v>0.155001687</v>
      </c>
      <c r="C56" s="102">
        <f t="shared" si="228"/>
        <v>0.1536474368</v>
      </c>
      <c r="D56" s="9" t="str">
        <f t="shared" si="20"/>
        <v>B</v>
      </c>
      <c r="E56" s="38">
        <v>44.0</v>
      </c>
      <c r="F56" s="39">
        <v>0.5511886175769107</v>
      </c>
      <c r="G56" s="40">
        <v>0.32279980663695784</v>
      </c>
      <c r="H56" s="41">
        <v>0.3024520045410437</v>
      </c>
      <c r="I56" s="42">
        <f t="shared" si="21"/>
        <v>0</v>
      </c>
      <c r="J56" s="43">
        <f t="shared" si="22"/>
        <v>30000</v>
      </c>
      <c r="K56" s="43">
        <f t="shared" si="23"/>
        <v>0</v>
      </c>
      <c r="L56" s="44">
        <f t="shared" si="6"/>
        <v>30000</v>
      </c>
      <c r="M56" s="42">
        <f t="shared" si="7"/>
        <v>0</v>
      </c>
      <c r="N56" s="43">
        <f t="shared" si="8"/>
        <v>4471</v>
      </c>
      <c r="O56" s="43">
        <f t="shared" si="9"/>
        <v>0</v>
      </c>
      <c r="P56" s="44">
        <f t="shared" si="10"/>
        <v>4471</v>
      </c>
      <c r="Q56" s="45" t="str">
        <f t="shared" ref="Q56:S56" si="229">IF(I56=0,"",M56/I56)</f>
        <v/>
      </c>
      <c r="R56" s="46">
        <f t="shared" si="229"/>
        <v>0.1490333333</v>
      </c>
      <c r="S56" s="46" t="str">
        <f t="shared" si="229"/>
        <v/>
      </c>
      <c r="T56" s="47">
        <f t="shared" si="12"/>
        <v>0.1490333333</v>
      </c>
      <c r="U56" s="42">
        <f t="shared" ref="U56:W56" si="230">SUM(I$13:I56)</f>
        <v>10000</v>
      </c>
      <c r="V56" s="43">
        <f t="shared" si="230"/>
        <v>1300000</v>
      </c>
      <c r="W56" s="43">
        <f t="shared" si="230"/>
        <v>10000</v>
      </c>
      <c r="X56" s="44">
        <f t="shared" si="14"/>
        <v>1320000</v>
      </c>
      <c r="Y56" s="42">
        <f t="shared" ref="Y56:AA56" si="231">SUM(M$13:M56)</f>
        <v>915</v>
      </c>
      <c r="Z56" s="43">
        <f t="shared" si="231"/>
        <v>195345</v>
      </c>
      <c r="AA56" s="43">
        <f t="shared" si="231"/>
        <v>1006</v>
      </c>
      <c r="AB56" s="44">
        <f t="shared" si="16"/>
        <v>197266</v>
      </c>
      <c r="AC56" s="46">
        <f t="shared" ref="AC56:AE56" si="232">IF(U56=0,"",Y56/U56)</f>
        <v>0.0915</v>
      </c>
      <c r="AD56" s="46">
        <f t="shared" si="232"/>
        <v>0.1502653846</v>
      </c>
      <c r="AE56" s="46">
        <f t="shared" si="232"/>
        <v>0.1006</v>
      </c>
      <c r="AF56" s="47">
        <f t="shared" si="18"/>
        <v>0.1494439394</v>
      </c>
    </row>
    <row r="57" ht="14.25" customHeight="1">
      <c r="A57" s="9">
        <f t="shared" ref="A57:C57" si="233">(AC56/1)+ SQRT(2*LN($X56)/U56)</f>
        <v>0.1445907568</v>
      </c>
      <c r="B57" s="9">
        <f t="shared" si="233"/>
        <v>0.154921752</v>
      </c>
      <c r="C57" s="102">
        <f t="shared" si="233"/>
        <v>0.1536907568</v>
      </c>
      <c r="D57" s="9" t="str">
        <f t="shared" si="20"/>
        <v>B</v>
      </c>
      <c r="E57" s="38">
        <v>45.0</v>
      </c>
      <c r="F57" s="39">
        <v>0.9712656962143307</v>
      </c>
      <c r="G57" s="40">
        <v>0.2780992230462792</v>
      </c>
      <c r="H57" s="41">
        <v>0.08114693845255216</v>
      </c>
      <c r="I57" s="42">
        <f t="shared" si="21"/>
        <v>0</v>
      </c>
      <c r="J57" s="43">
        <f t="shared" si="22"/>
        <v>30000</v>
      </c>
      <c r="K57" s="43">
        <f t="shared" si="23"/>
        <v>0</v>
      </c>
      <c r="L57" s="44">
        <f t="shared" si="6"/>
        <v>30000</v>
      </c>
      <c r="M57" s="42">
        <f t="shared" si="7"/>
        <v>0</v>
      </c>
      <c r="N57" s="43">
        <f t="shared" si="8"/>
        <v>4464</v>
      </c>
      <c r="O57" s="43">
        <f t="shared" si="9"/>
        <v>0</v>
      </c>
      <c r="P57" s="44">
        <f t="shared" si="10"/>
        <v>4464</v>
      </c>
      <c r="Q57" s="45" t="str">
        <f t="shared" ref="Q57:S57" si="234">IF(I57=0,"",M57/I57)</f>
        <v/>
      </c>
      <c r="R57" s="46">
        <f t="shared" si="234"/>
        <v>0.1488</v>
      </c>
      <c r="S57" s="46" t="str">
        <f t="shared" si="234"/>
        <v/>
      </c>
      <c r="T57" s="47">
        <f t="shared" si="12"/>
        <v>0.1488</v>
      </c>
      <c r="U57" s="42">
        <f t="shared" ref="U57:W57" si="235">SUM(I$13:I57)</f>
        <v>10000</v>
      </c>
      <c r="V57" s="43">
        <f t="shared" si="235"/>
        <v>1330000</v>
      </c>
      <c r="W57" s="43">
        <f t="shared" si="235"/>
        <v>10000</v>
      </c>
      <c r="X57" s="44">
        <f t="shared" si="14"/>
        <v>1350000</v>
      </c>
      <c r="Y57" s="42">
        <f t="shared" ref="Y57:AA57" si="236">SUM(M$13:M57)</f>
        <v>915</v>
      </c>
      <c r="Z57" s="43">
        <f t="shared" si="236"/>
        <v>199809</v>
      </c>
      <c r="AA57" s="43">
        <f t="shared" si="236"/>
        <v>1006</v>
      </c>
      <c r="AB57" s="44">
        <f t="shared" si="16"/>
        <v>201730</v>
      </c>
      <c r="AC57" s="46">
        <f t="shared" ref="AC57:AE57" si="237">IF(U57=0,"",Y57/U57)</f>
        <v>0.0915</v>
      </c>
      <c r="AD57" s="46">
        <f t="shared" si="237"/>
        <v>0.1502323308</v>
      </c>
      <c r="AE57" s="46">
        <f t="shared" si="237"/>
        <v>0.1006</v>
      </c>
      <c r="AF57" s="47">
        <f t="shared" si="18"/>
        <v>0.1494296296</v>
      </c>
    </row>
    <row r="58" ht="14.25" customHeight="1">
      <c r="A58" s="9">
        <f t="shared" ref="A58:C58" si="238">(AC57/1)+ SQRT(2*LN($X57)/U57)</f>
        <v>0.1446330691</v>
      </c>
      <c r="B58" s="9">
        <f t="shared" si="238"/>
        <v>0.1548395522</v>
      </c>
      <c r="C58" s="102">
        <f t="shared" si="238"/>
        <v>0.1537330691</v>
      </c>
      <c r="D58" s="9" t="str">
        <f t="shared" si="20"/>
        <v>B</v>
      </c>
      <c r="E58" s="38">
        <v>46.0</v>
      </c>
      <c r="F58" s="39">
        <v>0.4368309160286993</v>
      </c>
      <c r="G58" s="40">
        <v>0.6515125581941834</v>
      </c>
      <c r="H58" s="41">
        <v>0.43435853801382374</v>
      </c>
      <c r="I58" s="42">
        <f t="shared" si="21"/>
        <v>0</v>
      </c>
      <c r="J58" s="43">
        <f t="shared" si="22"/>
        <v>30000</v>
      </c>
      <c r="K58" s="43">
        <f t="shared" si="23"/>
        <v>0</v>
      </c>
      <c r="L58" s="44">
        <f t="shared" si="6"/>
        <v>30000</v>
      </c>
      <c r="M58" s="42">
        <f t="shared" si="7"/>
        <v>0</v>
      </c>
      <c r="N58" s="43">
        <f t="shared" si="8"/>
        <v>4524</v>
      </c>
      <c r="O58" s="43">
        <f t="shared" si="9"/>
        <v>0</v>
      </c>
      <c r="P58" s="44">
        <f t="shared" si="10"/>
        <v>4524</v>
      </c>
      <c r="Q58" s="45" t="str">
        <f t="shared" ref="Q58:S58" si="239">IF(I58=0,"",M58/I58)</f>
        <v/>
      </c>
      <c r="R58" s="46">
        <f t="shared" si="239"/>
        <v>0.1508</v>
      </c>
      <c r="S58" s="46" t="str">
        <f t="shared" si="239"/>
        <v/>
      </c>
      <c r="T58" s="47">
        <f t="shared" si="12"/>
        <v>0.1508</v>
      </c>
      <c r="U58" s="42">
        <f t="shared" ref="U58:W58" si="240">SUM(I$13:I58)</f>
        <v>10000</v>
      </c>
      <c r="V58" s="43">
        <f t="shared" si="240"/>
        <v>1360000</v>
      </c>
      <c r="W58" s="43">
        <f t="shared" si="240"/>
        <v>10000</v>
      </c>
      <c r="X58" s="44">
        <f t="shared" si="14"/>
        <v>1380000</v>
      </c>
      <c r="Y58" s="42">
        <f t="shared" ref="Y58:AA58" si="241">SUM(M$13:M58)</f>
        <v>915</v>
      </c>
      <c r="Z58" s="43">
        <f t="shared" si="241"/>
        <v>204333</v>
      </c>
      <c r="AA58" s="43">
        <f t="shared" si="241"/>
        <v>1006</v>
      </c>
      <c r="AB58" s="44">
        <f t="shared" si="16"/>
        <v>206254</v>
      </c>
      <c r="AC58" s="46">
        <f t="shared" ref="AC58:AE58" si="242">IF(U58=0,"",Y58/U58)</f>
        <v>0.0915</v>
      </c>
      <c r="AD58" s="46">
        <f t="shared" si="242"/>
        <v>0.1502448529</v>
      </c>
      <c r="AE58" s="46">
        <f t="shared" si="242"/>
        <v>0.1006</v>
      </c>
      <c r="AF58" s="47">
        <f t="shared" si="18"/>
        <v>0.1494594203</v>
      </c>
    </row>
    <row r="59" ht="14.25" customHeight="1">
      <c r="A59" s="9">
        <f t="shared" ref="A59:C59" si="243">(AC58/1)+ SQRT(2*LN($X58)/U58)</f>
        <v>0.1446744188</v>
      </c>
      <c r="B59" s="9">
        <f t="shared" si="243"/>
        <v>0.1548045217</v>
      </c>
      <c r="C59" s="102">
        <f t="shared" si="243"/>
        <v>0.1537744188</v>
      </c>
      <c r="D59" s="9" t="str">
        <f t="shared" si="20"/>
        <v>B</v>
      </c>
      <c r="E59" s="38">
        <v>47.0</v>
      </c>
      <c r="F59" s="39">
        <v>0.13072269162680195</v>
      </c>
      <c r="G59" s="40">
        <v>0.920903575038848</v>
      </c>
      <c r="H59" s="41">
        <v>0.9380389320414326</v>
      </c>
      <c r="I59" s="42">
        <f t="shared" si="21"/>
        <v>0</v>
      </c>
      <c r="J59" s="43">
        <f t="shared" si="22"/>
        <v>30000</v>
      </c>
      <c r="K59" s="43">
        <f t="shared" si="23"/>
        <v>0</v>
      </c>
      <c r="L59" s="44">
        <f t="shared" si="6"/>
        <v>30000</v>
      </c>
      <c r="M59" s="42">
        <f t="shared" si="7"/>
        <v>0</v>
      </c>
      <c r="N59" s="43">
        <f t="shared" si="8"/>
        <v>4587</v>
      </c>
      <c r="O59" s="43">
        <f t="shared" si="9"/>
        <v>0</v>
      </c>
      <c r="P59" s="44">
        <f t="shared" si="10"/>
        <v>4587</v>
      </c>
      <c r="Q59" s="45" t="str">
        <f t="shared" ref="Q59:S59" si="244">IF(I59=0,"",M59/I59)</f>
        <v/>
      </c>
      <c r="R59" s="46">
        <f t="shared" si="244"/>
        <v>0.1529</v>
      </c>
      <c r="S59" s="46" t="str">
        <f t="shared" si="244"/>
        <v/>
      </c>
      <c r="T59" s="47">
        <f t="shared" si="12"/>
        <v>0.1529</v>
      </c>
      <c r="U59" s="42">
        <f t="shared" ref="U59:W59" si="245">SUM(I$13:I59)</f>
        <v>10000</v>
      </c>
      <c r="V59" s="43">
        <f t="shared" si="245"/>
        <v>1390000</v>
      </c>
      <c r="W59" s="43">
        <f t="shared" si="245"/>
        <v>10000</v>
      </c>
      <c r="X59" s="44">
        <f t="shared" si="14"/>
        <v>1410000</v>
      </c>
      <c r="Y59" s="42">
        <f t="shared" ref="Y59:AA59" si="246">SUM(M$13:M59)</f>
        <v>915</v>
      </c>
      <c r="Z59" s="43">
        <f t="shared" si="246"/>
        <v>208920</v>
      </c>
      <c r="AA59" s="43">
        <f t="shared" si="246"/>
        <v>1006</v>
      </c>
      <c r="AB59" s="44">
        <f t="shared" si="16"/>
        <v>210841</v>
      </c>
      <c r="AC59" s="46">
        <f t="shared" ref="AC59:AE59" si="247">IF(U59=0,"",Y59/U59)</f>
        <v>0.0915</v>
      </c>
      <c r="AD59" s="46">
        <f t="shared" si="247"/>
        <v>0.1503021583</v>
      </c>
      <c r="AE59" s="46">
        <f t="shared" si="247"/>
        <v>0.1006</v>
      </c>
      <c r="AF59" s="47">
        <f t="shared" si="18"/>
        <v>0.1495326241</v>
      </c>
    </row>
    <row r="60" ht="14.25" customHeight="1">
      <c r="A60" s="9">
        <f t="shared" ref="A60:C60" si="248">(AC59/1)+ SQRT(2*LN($X59)/U59)</f>
        <v>0.144714848</v>
      </c>
      <c r="B60" s="9">
        <f t="shared" si="248"/>
        <v>0.1548157828</v>
      </c>
      <c r="C60" s="102">
        <f t="shared" si="248"/>
        <v>0.153814848</v>
      </c>
      <c r="D60" s="9" t="str">
        <f t="shared" si="20"/>
        <v>B</v>
      </c>
      <c r="E60" s="38">
        <v>48.0</v>
      </c>
      <c r="F60" s="39">
        <v>0.8147005836164679</v>
      </c>
      <c r="G60" s="40">
        <v>0.2401870960904341</v>
      </c>
      <c r="H60" s="41">
        <v>0.7565594216936706</v>
      </c>
      <c r="I60" s="42">
        <f t="shared" si="21"/>
        <v>0</v>
      </c>
      <c r="J60" s="43">
        <f t="shared" si="22"/>
        <v>30000</v>
      </c>
      <c r="K60" s="43">
        <f t="shared" si="23"/>
        <v>0</v>
      </c>
      <c r="L60" s="44">
        <f t="shared" si="6"/>
        <v>30000</v>
      </c>
      <c r="M60" s="42">
        <f t="shared" si="7"/>
        <v>0</v>
      </c>
      <c r="N60" s="43">
        <f t="shared" si="8"/>
        <v>4456</v>
      </c>
      <c r="O60" s="43">
        <f t="shared" si="9"/>
        <v>0</v>
      </c>
      <c r="P60" s="44">
        <f t="shared" si="10"/>
        <v>4456</v>
      </c>
      <c r="Q60" s="45" t="str">
        <f t="shared" ref="Q60:S60" si="249">IF(I60=0,"",M60/I60)</f>
        <v/>
      </c>
      <c r="R60" s="46">
        <f t="shared" si="249"/>
        <v>0.1485333333</v>
      </c>
      <c r="S60" s="46" t="str">
        <f t="shared" si="249"/>
        <v/>
      </c>
      <c r="T60" s="47">
        <f t="shared" si="12"/>
        <v>0.1485333333</v>
      </c>
      <c r="U60" s="42">
        <f t="shared" ref="U60:W60" si="250">SUM(I$13:I60)</f>
        <v>10000</v>
      </c>
      <c r="V60" s="43">
        <f t="shared" si="250"/>
        <v>1420000</v>
      </c>
      <c r="W60" s="43">
        <f t="shared" si="250"/>
        <v>10000</v>
      </c>
      <c r="X60" s="44">
        <f t="shared" si="14"/>
        <v>1440000</v>
      </c>
      <c r="Y60" s="42">
        <f t="shared" ref="Y60:AA60" si="251">SUM(M$13:M60)</f>
        <v>915</v>
      </c>
      <c r="Z60" s="43">
        <f t="shared" si="251"/>
        <v>213376</v>
      </c>
      <c r="AA60" s="43">
        <f t="shared" si="251"/>
        <v>1006</v>
      </c>
      <c r="AB60" s="44">
        <f t="shared" si="16"/>
        <v>215297</v>
      </c>
      <c r="AC60" s="46">
        <f t="shared" ref="AC60:AE60" si="252">IF(U60=0,"",Y60/U60)</f>
        <v>0.0915</v>
      </c>
      <c r="AD60" s="46">
        <f t="shared" si="252"/>
        <v>0.1502647887</v>
      </c>
      <c r="AE60" s="46">
        <f t="shared" si="252"/>
        <v>0.1006</v>
      </c>
      <c r="AF60" s="47">
        <f t="shared" si="18"/>
        <v>0.1495118056</v>
      </c>
    </row>
    <row r="61" ht="14.25" customHeight="1">
      <c r="A61" s="9">
        <f t="shared" ref="A61:C61" si="253">(AC60/1)+ SQRT(2*LN($X60)/U60)</f>
        <v>0.1447543964</v>
      </c>
      <c r="B61" s="9">
        <f t="shared" si="253"/>
        <v>0.1547337984</v>
      </c>
      <c r="C61" s="102">
        <f t="shared" si="253"/>
        <v>0.1538543964</v>
      </c>
      <c r="D61" s="9" t="str">
        <f t="shared" si="20"/>
        <v>B</v>
      </c>
      <c r="E61" s="38">
        <v>49.0</v>
      </c>
      <c r="F61" s="39">
        <v>0.7902675672403576</v>
      </c>
      <c r="G61" s="40">
        <v>0.8254813801714334</v>
      </c>
      <c r="H61" s="41">
        <v>0.057515534179600314</v>
      </c>
      <c r="I61" s="42">
        <f t="shared" si="21"/>
        <v>0</v>
      </c>
      <c r="J61" s="43">
        <f t="shared" si="22"/>
        <v>30000</v>
      </c>
      <c r="K61" s="43">
        <f t="shared" si="23"/>
        <v>0</v>
      </c>
      <c r="L61" s="44">
        <f t="shared" si="6"/>
        <v>30000</v>
      </c>
      <c r="M61" s="42">
        <f t="shared" si="7"/>
        <v>0</v>
      </c>
      <c r="N61" s="43">
        <f t="shared" si="8"/>
        <v>4558</v>
      </c>
      <c r="O61" s="43">
        <f t="shared" si="9"/>
        <v>0</v>
      </c>
      <c r="P61" s="44">
        <f t="shared" si="10"/>
        <v>4558</v>
      </c>
      <c r="Q61" s="45" t="str">
        <f t="shared" ref="Q61:S61" si="254">IF(I61=0,"",M61/I61)</f>
        <v/>
      </c>
      <c r="R61" s="46">
        <f t="shared" si="254"/>
        <v>0.1519333333</v>
      </c>
      <c r="S61" s="46" t="str">
        <f t="shared" si="254"/>
        <v/>
      </c>
      <c r="T61" s="47">
        <f t="shared" si="12"/>
        <v>0.1519333333</v>
      </c>
      <c r="U61" s="42">
        <f t="shared" ref="U61:W61" si="255">SUM(I$13:I61)</f>
        <v>10000</v>
      </c>
      <c r="V61" s="43">
        <f t="shared" si="255"/>
        <v>1450000</v>
      </c>
      <c r="W61" s="43">
        <f t="shared" si="255"/>
        <v>10000</v>
      </c>
      <c r="X61" s="44">
        <f t="shared" si="14"/>
        <v>1470000</v>
      </c>
      <c r="Y61" s="42">
        <f t="shared" ref="Y61:AA61" si="256">SUM(M$13:M61)</f>
        <v>915</v>
      </c>
      <c r="Z61" s="43">
        <f t="shared" si="256"/>
        <v>217934</v>
      </c>
      <c r="AA61" s="43">
        <f t="shared" si="256"/>
        <v>1006</v>
      </c>
      <c r="AB61" s="44">
        <f t="shared" si="16"/>
        <v>219855</v>
      </c>
      <c r="AC61" s="46">
        <f t="shared" ref="AC61:AE61" si="257">IF(U61=0,"",Y61/U61)</f>
        <v>0.0915</v>
      </c>
      <c r="AD61" s="46">
        <f t="shared" si="257"/>
        <v>0.1502993103</v>
      </c>
      <c r="AE61" s="46">
        <f t="shared" si="257"/>
        <v>0.1006</v>
      </c>
      <c r="AF61" s="47">
        <f t="shared" si="18"/>
        <v>0.1495612245</v>
      </c>
    </row>
    <row r="62" ht="14.25" customHeight="1">
      <c r="A62" s="9">
        <f t="shared" ref="A62:C62" si="258">(AC61/1)+ SQRT(2*LN($X61)/U61)</f>
        <v>0.1447931008</v>
      </c>
      <c r="B62" s="9">
        <f t="shared" si="258"/>
        <v>0.1547250615</v>
      </c>
      <c r="C62" s="102">
        <f t="shared" si="258"/>
        <v>0.1538931008</v>
      </c>
      <c r="D62" s="9" t="str">
        <f t="shared" si="20"/>
        <v>B</v>
      </c>
      <c r="E62" s="38">
        <v>50.0</v>
      </c>
      <c r="F62" s="39">
        <v>0.42758733201812404</v>
      </c>
      <c r="G62" s="40">
        <v>0.9534966232350622</v>
      </c>
      <c r="H62" s="41">
        <v>0.944659084546319</v>
      </c>
      <c r="I62" s="42">
        <f t="shared" si="21"/>
        <v>0</v>
      </c>
      <c r="J62" s="43">
        <f t="shared" si="22"/>
        <v>30000</v>
      </c>
      <c r="K62" s="43">
        <f t="shared" si="23"/>
        <v>0</v>
      </c>
      <c r="L62" s="44">
        <f t="shared" si="6"/>
        <v>30000</v>
      </c>
      <c r="M62" s="42">
        <f t="shared" si="7"/>
        <v>0</v>
      </c>
      <c r="N62" s="43">
        <f t="shared" si="8"/>
        <v>4604</v>
      </c>
      <c r="O62" s="43">
        <f t="shared" si="9"/>
        <v>0</v>
      </c>
      <c r="P62" s="44">
        <f t="shared" si="10"/>
        <v>4604</v>
      </c>
      <c r="Q62" s="45" t="str">
        <f t="shared" ref="Q62:S62" si="259">IF(I62=0,"",M62/I62)</f>
        <v/>
      </c>
      <c r="R62" s="46">
        <f t="shared" si="259"/>
        <v>0.1534666667</v>
      </c>
      <c r="S62" s="46" t="str">
        <f t="shared" si="259"/>
        <v/>
      </c>
      <c r="T62" s="47">
        <f t="shared" si="12"/>
        <v>0.1534666667</v>
      </c>
      <c r="U62" s="42">
        <f t="shared" ref="U62:W62" si="260">SUM(I$13:I62)</f>
        <v>10000</v>
      </c>
      <c r="V62" s="43">
        <f t="shared" si="260"/>
        <v>1480000</v>
      </c>
      <c r="W62" s="43">
        <f t="shared" si="260"/>
        <v>10000</v>
      </c>
      <c r="X62" s="44">
        <f t="shared" si="14"/>
        <v>1500000</v>
      </c>
      <c r="Y62" s="42">
        <f t="shared" ref="Y62:AA62" si="261">SUM(M$13:M62)</f>
        <v>915</v>
      </c>
      <c r="Z62" s="43">
        <f t="shared" si="261"/>
        <v>222538</v>
      </c>
      <c r="AA62" s="43">
        <f t="shared" si="261"/>
        <v>1006</v>
      </c>
      <c r="AB62" s="44">
        <f t="shared" si="16"/>
        <v>224459</v>
      </c>
      <c r="AC62" s="46">
        <f t="shared" ref="AC62:AE62" si="262">IF(U62=0,"",Y62/U62)</f>
        <v>0.0915</v>
      </c>
      <c r="AD62" s="46">
        <f t="shared" si="262"/>
        <v>0.1503635135</v>
      </c>
      <c r="AE62" s="46">
        <f t="shared" si="262"/>
        <v>0.1006</v>
      </c>
      <c r="AF62" s="47">
        <f t="shared" si="18"/>
        <v>0.1496393333</v>
      </c>
    </row>
    <row r="63" ht="14.25" customHeight="1">
      <c r="A63" s="9">
        <f t="shared" ref="A63:C63" si="263">(AC62/1)+ SQRT(2*LN($X62)/U62)</f>
        <v>0.144830996</v>
      </c>
      <c r="B63" s="9">
        <f t="shared" si="263"/>
        <v>0.1547472944</v>
      </c>
      <c r="C63" s="102">
        <f t="shared" si="263"/>
        <v>0.153930996</v>
      </c>
      <c r="D63" s="9" t="str">
        <f t="shared" si="20"/>
        <v>B</v>
      </c>
      <c r="E63" s="38">
        <v>51.0</v>
      </c>
      <c r="F63" s="39">
        <v>0.6594346530802818</v>
      </c>
      <c r="G63" s="40">
        <v>0.5768738906716419</v>
      </c>
      <c r="H63" s="41">
        <v>0.9808843217416283</v>
      </c>
      <c r="I63" s="42">
        <f t="shared" si="21"/>
        <v>0</v>
      </c>
      <c r="J63" s="43">
        <f t="shared" si="22"/>
        <v>30000</v>
      </c>
      <c r="K63" s="43">
        <f t="shared" si="23"/>
        <v>0</v>
      </c>
      <c r="L63" s="44">
        <f t="shared" si="6"/>
        <v>30000</v>
      </c>
      <c r="M63" s="42">
        <f t="shared" si="7"/>
        <v>0</v>
      </c>
      <c r="N63" s="43">
        <f t="shared" si="8"/>
        <v>4512</v>
      </c>
      <c r="O63" s="43">
        <f t="shared" si="9"/>
        <v>0</v>
      </c>
      <c r="P63" s="44">
        <f t="shared" si="10"/>
        <v>4512</v>
      </c>
      <c r="Q63" s="45" t="str">
        <f t="shared" ref="Q63:S63" si="264">IF(I63=0,"",M63/I63)</f>
        <v/>
      </c>
      <c r="R63" s="46">
        <f t="shared" si="264"/>
        <v>0.1504</v>
      </c>
      <c r="S63" s="46" t="str">
        <f t="shared" si="264"/>
        <v/>
      </c>
      <c r="T63" s="47">
        <f t="shared" si="12"/>
        <v>0.1504</v>
      </c>
      <c r="U63" s="42">
        <f t="shared" ref="U63:W63" si="265">SUM(I$13:I63)</f>
        <v>10000</v>
      </c>
      <c r="V63" s="43">
        <f t="shared" si="265"/>
        <v>1510000</v>
      </c>
      <c r="W63" s="43">
        <f t="shared" si="265"/>
        <v>10000</v>
      </c>
      <c r="X63" s="44">
        <f t="shared" si="14"/>
        <v>1530000</v>
      </c>
      <c r="Y63" s="42">
        <f t="shared" ref="Y63:AA63" si="266">SUM(M$13:M63)</f>
        <v>915</v>
      </c>
      <c r="Z63" s="43">
        <f t="shared" si="266"/>
        <v>227050</v>
      </c>
      <c r="AA63" s="43">
        <f t="shared" si="266"/>
        <v>1006</v>
      </c>
      <c r="AB63" s="44">
        <f t="shared" si="16"/>
        <v>228971</v>
      </c>
      <c r="AC63" s="46">
        <f t="shared" ref="AC63:AE63" si="267">IF(U63=0,"",Y63/U63)</f>
        <v>0.0915</v>
      </c>
      <c r="AD63" s="46">
        <f t="shared" si="267"/>
        <v>0.1503642384</v>
      </c>
      <c r="AE63" s="46">
        <f t="shared" si="267"/>
        <v>0.1006</v>
      </c>
      <c r="AF63" s="47">
        <f t="shared" si="18"/>
        <v>0.1496542484</v>
      </c>
    </row>
    <row r="64" ht="14.25" customHeight="1">
      <c r="A64" s="9">
        <f t="shared" ref="A64:C64" si="268">(AC63/1)+ SQRT(2*LN($X63)/U63)</f>
        <v>0.1448681146</v>
      </c>
      <c r="B64" s="9">
        <f t="shared" si="268"/>
        <v>0.154707274</v>
      </c>
      <c r="C64" s="102">
        <f t="shared" si="268"/>
        <v>0.1539681146</v>
      </c>
      <c r="D64" s="9" t="str">
        <f t="shared" si="20"/>
        <v>B</v>
      </c>
      <c r="E64" s="38">
        <v>52.0</v>
      </c>
      <c r="F64" s="39">
        <v>0.42883399079216966</v>
      </c>
      <c r="G64" s="40">
        <v>0.3671863077522485</v>
      </c>
      <c r="H64" s="41">
        <v>0.44067449123700475</v>
      </c>
      <c r="I64" s="42">
        <f t="shared" si="21"/>
        <v>0</v>
      </c>
      <c r="J64" s="43">
        <f t="shared" si="22"/>
        <v>30000</v>
      </c>
      <c r="K64" s="43">
        <f t="shared" si="23"/>
        <v>0</v>
      </c>
      <c r="L64" s="44">
        <f t="shared" si="6"/>
        <v>30000</v>
      </c>
      <c r="M64" s="42">
        <f t="shared" si="7"/>
        <v>0</v>
      </c>
      <c r="N64" s="43">
        <f t="shared" si="8"/>
        <v>4479</v>
      </c>
      <c r="O64" s="43">
        <f t="shared" si="9"/>
        <v>0</v>
      </c>
      <c r="P64" s="44">
        <f t="shared" si="10"/>
        <v>4479</v>
      </c>
      <c r="Q64" s="45" t="str">
        <f t="shared" ref="Q64:S64" si="269">IF(I64=0,"",M64/I64)</f>
        <v/>
      </c>
      <c r="R64" s="46">
        <f t="shared" si="269"/>
        <v>0.1493</v>
      </c>
      <c r="S64" s="46" t="str">
        <f t="shared" si="269"/>
        <v/>
      </c>
      <c r="T64" s="47">
        <f t="shared" si="12"/>
        <v>0.1493</v>
      </c>
      <c r="U64" s="42">
        <f t="shared" ref="U64:W64" si="270">SUM(I$13:I64)</f>
        <v>10000</v>
      </c>
      <c r="V64" s="43">
        <f t="shared" si="270"/>
        <v>1540000</v>
      </c>
      <c r="W64" s="43">
        <f t="shared" si="270"/>
        <v>10000</v>
      </c>
      <c r="X64" s="44">
        <f t="shared" si="14"/>
        <v>1560000</v>
      </c>
      <c r="Y64" s="42">
        <f t="shared" ref="Y64:AA64" si="271">SUM(M$13:M64)</f>
        <v>915</v>
      </c>
      <c r="Z64" s="43">
        <f t="shared" si="271"/>
        <v>231529</v>
      </c>
      <c r="AA64" s="43">
        <f t="shared" si="271"/>
        <v>1006</v>
      </c>
      <c r="AB64" s="44">
        <f t="shared" si="16"/>
        <v>233450</v>
      </c>
      <c r="AC64" s="46">
        <f t="shared" ref="AC64:AE64" si="272">IF(U64=0,"",Y64/U64)</f>
        <v>0.0915</v>
      </c>
      <c r="AD64" s="46">
        <f t="shared" si="272"/>
        <v>0.1503435065</v>
      </c>
      <c r="AE64" s="46">
        <f t="shared" si="272"/>
        <v>0.1006</v>
      </c>
      <c r="AF64" s="47">
        <f t="shared" si="18"/>
        <v>0.1496474359</v>
      </c>
    </row>
    <row r="65" ht="14.25" customHeight="1">
      <c r="A65" s="9">
        <f t="shared" ref="A65:C65" si="273">(AC64/1)+ SQRT(2*LN($X64)/U64)</f>
        <v>0.1449044874</v>
      </c>
      <c r="B65" s="9">
        <f t="shared" si="273"/>
        <v>0.1546469627</v>
      </c>
      <c r="C65" s="102">
        <f t="shared" si="273"/>
        <v>0.1540044874</v>
      </c>
      <c r="D65" s="9" t="str">
        <f t="shared" si="20"/>
        <v>B</v>
      </c>
      <c r="E65" s="38">
        <v>53.0</v>
      </c>
      <c r="F65" s="39">
        <v>0.7962500473750127</v>
      </c>
      <c r="G65" s="40">
        <v>0.19777003374874824</v>
      </c>
      <c r="H65" s="41">
        <v>0.9929028708081605</v>
      </c>
      <c r="I65" s="42">
        <f t="shared" si="21"/>
        <v>0</v>
      </c>
      <c r="J65" s="43">
        <f t="shared" si="22"/>
        <v>30000</v>
      </c>
      <c r="K65" s="43">
        <f t="shared" si="23"/>
        <v>0</v>
      </c>
      <c r="L65" s="44">
        <f t="shared" si="6"/>
        <v>30000</v>
      </c>
      <c r="M65" s="42">
        <f t="shared" si="7"/>
        <v>0</v>
      </c>
      <c r="N65" s="43">
        <f t="shared" si="8"/>
        <v>4447</v>
      </c>
      <c r="O65" s="43">
        <f t="shared" si="9"/>
        <v>0</v>
      </c>
      <c r="P65" s="44">
        <f t="shared" si="10"/>
        <v>4447</v>
      </c>
      <c r="Q65" s="45" t="str">
        <f t="shared" ref="Q65:S65" si="274">IF(I65=0,"",M65/I65)</f>
        <v/>
      </c>
      <c r="R65" s="46">
        <f t="shared" si="274"/>
        <v>0.1482333333</v>
      </c>
      <c r="S65" s="46" t="str">
        <f t="shared" si="274"/>
        <v/>
      </c>
      <c r="T65" s="47">
        <f t="shared" si="12"/>
        <v>0.1482333333</v>
      </c>
      <c r="U65" s="42">
        <f t="shared" ref="U65:W65" si="275">SUM(I$13:I65)</f>
        <v>10000</v>
      </c>
      <c r="V65" s="43">
        <f t="shared" si="275"/>
        <v>1570000</v>
      </c>
      <c r="W65" s="43">
        <f t="shared" si="275"/>
        <v>10000</v>
      </c>
      <c r="X65" s="44">
        <f t="shared" si="14"/>
        <v>1590000</v>
      </c>
      <c r="Y65" s="42">
        <f t="shared" ref="Y65:AA65" si="276">SUM(M$13:M65)</f>
        <v>915</v>
      </c>
      <c r="Z65" s="43">
        <f t="shared" si="276"/>
        <v>235976</v>
      </c>
      <c r="AA65" s="43">
        <f t="shared" si="276"/>
        <v>1006</v>
      </c>
      <c r="AB65" s="44">
        <f t="shared" si="16"/>
        <v>237897</v>
      </c>
      <c r="AC65" s="46">
        <f t="shared" ref="AC65:AE65" si="277">IF(U65=0,"",Y65/U65)</f>
        <v>0.0915</v>
      </c>
      <c r="AD65" s="46">
        <f t="shared" si="277"/>
        <v>0.1503031847</v>
      </c>
      <c r="AE65" s="46">
        <f t="shared" si="277"/>
        <v>0.1006</v>
      </c>
      <c r="AF65" s="47">
        <f t="shared" si="18"/>
        <v>0.1496207547</v>
      </c>
    </row>
    <row r="66" ht="14.25" customHeight="1">
      <c r="A66" s="9">
        <f t="shared" ref="A66:C66" si="278">(AC65/1)+ SQRT(2*LN($X65)/U65)</f>
        <v>0.1449401433</v>
      </c>
      <c r="B66" s="9">
        <f t="shared" si="278"/>
        <v>0.1545681725</v>
      </c>
      <c r="C66" s="102">
        <f t="shared" si="278"/>
        <v>0.1540401433</v>
      </c>
      <c r="D66" s="9" t="str">
        <f t="shared" si="20"/>
        <v>B</v>
      </c>
      <c r="E66" s="38">
        <v>54.0</v>
      </c>
      <c r="F66" s="39">
        <v>0.7040349554223396</v>
      </c>
      <c r="G66" s="40">
        <v>0.682295742119415</v>
      </c>
      <c r="H66" s="41">
        <v>0.5970933827249247</v>
      </c>
      <c r="I66" s="42">
        <f t="shared" si="21"/>
        <v>0</v>
      </c>
      <c r="J66" s="43">
        <f t="shared" si="22"/>
        <v>30000</v>
      </c>
      <c r="K66" s="43">
        <f t="shared" si="23"/>
        <v>0</v>
      </c>
      <c r="L66" s="44">
        <f t="shared" si="6"/>
        <v>30000</v>
      </c>
      <c r="M66" s="42">
        <f t="shared" si="7"/>
        <v>0</v>
      </c>
      <c r="N66" s="43">
        <f t="shared" si="8"/>
        <v>4529</v>
      </c>
      <c r="O66" s="43">
        <f t="shared" si="9"/>
        <v>0</v>
      </c>
      <c r="P66" s="44">
        <f t="shared" si="10"/>
        <v>4529</v>
      </c>
      <c r="Q66" s="45" t="str">
        <f t="shared" ref="Q66:S66" si="279">IF(I66=0,"",M66/I66)</f>
        <v/>
      </c>
      <c r="R66" s="46">
        <f t="shared" si="279"/>
        <v>0.1509666667</v>
      </c>
      <c r="S66" s="46" t="str">
        <f t="shared" si="279"/>
        <v/>
      </c>
      <c r="T66" s="47">
        <f t="shared" si="12"/>
        <v>0.1509666667</v>
      </c>
      <c r="U66" s="42">
        <f t="shared" ref="U66:W66" si="280">SUM(I$13:I66)</f>
        <v>10000</v>
      </c>
      <c r="V66" s="43">
        <f t="shared" si="280"/>
        <v>1600000</v>
      </c>
      <c r="W66" s="43">
        <f t="shared" si="280"/>
        <v>10000</v>
      </c>
      <c r="X66" s="44">
        <f t="shared" si="14"/>
        <v>1620000</v>
      </c>
      <c r="Y66" s="42">
        <f t="shared" ref="Y66:AA66" si="281">SUM(M$13:M66)</f>
        <v>915</v>
      </c>
      <c r="Z66" s="43">
        <f t="shared" si="281"/>
        <v>240505</v>
      </c>
      <c r="AA66" s="43">
        <f t="shared" si="281"/>
        <v>1006</v>
      </c>
      <c r="AB66" s="44">
        <f t="shared" si="16"/>
        <v>242426</v>
      </c>
      <c r="AC66" s="46">
        <f t="shared" ref="AC66:AE66" si="282">IF(U66=0,"",Y66/U66)</f>
        <v>0.0915</v>
      </c>
      <c r="AD66" s="46">
        <f t="shared" si="282"/>
        <v>0.150315625</v>
      </c>
      <c r="AE66" s="46">
        <f t="shared" si="282"/>
        <v>0.1006</v>
      </c>
      <c r="AF66" s="47">
        <f t="shared" si="18"/>
        <v>0.149645679</v>
      </c>
    </row>
    <row r="67" ht="14.25" customHeight="1">
      <c r="A67" s="9">
        <f t="shared" ref="A67:C67" si="283">(AC66/1)+ SQRT(2*LN($X66)/U66)</f>
        <v>0.1449751096</v>
      </c>
      <c r="B67" s="9">
        <f t="shared" si="283"/>
        <v>0.1545432036</v>
      </c>
      <c r="C67" s="102">
        <f t="shared" si="283"/>
        <v>0.1540751096</v>
      </c>
      <c r="D67" s="9" t="str">
        <f t="shared" si="20"/>
        <v>B</v>
      </c>
      <c r="E67" s="38">
        <v>55.0</v>
      </c>
      <c r="F67" s="39">
        <v>0.013340648779700648</v>
      </c>
      <c r="G67" s="40">
        <v>0.49982915942260175</v>
      </c>
      <c r="H67" s="41">
        <v>0.1440601078158471</v>
      </c>
      <c r="I67" s="42">
        <f t="shared" si="21"/>
        <v>0</v>
      </c>
      <c r="J67" s="43">
        <f t="shared" si="22"/>
        <v>30000</v>
      </c>
      <c r="K67" s="43">
        <f t="shared" si="23"/>
        <v>0</v>
      </c>
      <c r="L67" s="44">
        <f t="shared" si="6"/>
        <v>30000</v>
      </c>
      <c r="M67" s="42">
        <f t="shared" si="7"/>
        <v>0</v>
      </c>
      <c r="N67" s="43">
        <f t="shared" si="8"/>
        <v>4500</v>
      </c>
      <c r="O67" s="43">
        <f t="shared" si="9"/>
        <v>0</v>
      </c>
      <c r="P67" s="44">
        <f t="shared" si="10"/>
        <v>4500</v>
      </c>
      <c r="Q67" s="45" t="str">
        <f t="shared" ref="Q67:S67" si="284">IF(I67=0,"",M67/I67)</f>
        <v/>
      </c>
      <c r="R67" s="46">
        <f t="shared" si="284"/>
        <v>0.15</v>
      </c>
      <c r="S67" s="46" t="str">
        <f t="shared" si="284"/>
        <v/>
      </c>
      <c r="T67" s="47">
        <f t="shared" si="12"/>
        <v>0.15</v>
      </c>
      <c r="U67" s="42">
        <f t="shared" ref="U67:W67" si="285">SUM(I$13:I67)</f>
        <v>10000</v>
      </c>
      <c r="V67" s="43">
        <f t="shared" si="285"/>
        <v>1630000</v>
      </c>
      <c r="W67" s="43">
        <f t="shared" si="285"/>
        <v>10000</v>
      </c>
      <c r="X67" s="44">
        <f t="shared" si="14"/>
        <v>1650000</v>
      </c>
      <c r="Y67" s="42">
        <f t="shared" ref="Y67:AA67" si="286">SUM(M$13:M67)</f>
        <v>915</v>
      </c>
      <c r="Z67" s="43">
        <f t="shared" si="286"/>
        <v>245005</v>
      </c>
      <c r="AA67" s="43">
        <f t="shared" si="286"/>
        <v>1006</v>
      </c>
      <c r="AB67" s="44">
        <f t="shared" si="16"/>
        <v>246926</v>
      </c>
      <c r="AC67" s="46">
        <f t="shared" ref="AC67:AE67" si="287">IF(U67=0,"",Y67/U67)</f>
        <v>0.0915</v>
      </c>
      <c r="AD67" s="46">
        <f t="shared" si="287"/>
        <v>0.150309816</v>
      </c>
      <c r="AE67" s="46">
        <f t="shared" si="287"/>
        <v>0.1006</v>
      </c>
      <c r="AF67" s="47">
        <f t="shared" si="18"/>
        <v>0.1496521212</v>
      </c>
    </row>
    <row r="68" ht="14.25" customHeight="1">
      <c r="A68" s="9">
        <f t="shared" ref="A68:C68" si="288">(AC67/1)+ SQRT(2*LN($X67)/U67)</f>
        <v>0.145009412</v>
      </c>
      <c r="B68" s="9">
        <f t="shared" si="288"/>
        <v>0.1545009966</v>
      </c>
      <c r="C68" s="102">
        <f t="shared" si="288"/>
        <v>0.154109412</v>
      </c>
      <c r="D68" s="9" t="str">
        <f t="shared" si="20"/>
        <v>B</v>
      </c>
      <c r="E68" s="38">
        <v>56.0</v>
      </c>
      <c r="F68" s="39">
        <v>0.1236542602056504</v>
      </c>
      <c r="G68" s="40">
        <v>0.4914285913961153</v>
      </c>
      <c r="H68" s="41">
        <v>0.11963361925312777</v>
      </c>
      <c r="I68" s="42">
        <f t="shared" si="21"/>
        <v>0</v>
      </c>
      <c r="J68" s="43">
        <f t="shared" si="22"/>
        <v>30000</v>
      </c>
      <c r="K68" s="43">
        <f t="shared" si="23"/>
        <v>0</v>
      </c>
      <c r="L68" s="44">
        <f t="shared" si="6"/>
        <v>30000</v>
      </c>
      <c r="M68" s="42">
        <f t="shared" si="7"/>
        <v>0</v>
      </c>
      <c r="N68" s="43">
        <f t="shared" si="8"/>
        <v>4499</v>
      </c>
      <c r="O68" s="43">
        <f t="shared" si="9"/>
        <v>0</v>
      </c>
      <c r="P68" s="44">
        <f t="shared" si="10"/>
        <v>4499</v>
      </c>
      <c r="Q68" s="45" t="str">
        <f t="shared" ref="Q68:S68" si="289">IF(I68=0,"",M68/I68)</f>
        <v/>
      </c>
      <c r="R68" s="46">
        <f t="shared" si="289"/>
        <v>0.1499666667</v>
      </c>
      <c r="S68" s="46" t="str">
        <f t="shared" si="289"/>
        <v/>
      </c>
      <c r="T68" s="47">
        <f t="shared" si="12"/>
        <v>0.1499666667</v>
      </c>
      <c r="U68" s="42">
        <f t="shared" ref="U68:W68" si="290">SUM(I$13:I68)</f>
        <v>10000</v>
      </c>
      <c r="V68" s="43">
        <f t="shared" si="290"/>
        <v>1660000</v>
      </c>
      <c r="W68" s="43">
        <f t="shared" si="290"/>
        <v>10000</v>
      </c>
      <c r="X68" s="44">
        <f t="shared" si="14"/>
        <v>1680000</v>
      </c>
      <c r="Y68" s="42">
        <f t="shared" ref="Y68:AA68" si="291">SUM(M$13:M68)</f>
        <v>915</v>
      </c>
      <c r="Z68" s="43">
        <f t="shared" si="291"/>
        <v>249504</v>
      </c>
      <c r="AA68" s="43">
        <f t="shared" si="291"/>
        <v>1006</v>
      </c>
      <c r="AB68" s="44">
        <f t="shared" si="16"/>
        <v>251425</v>
      </c>
      <c r="AC68" s="46">
        <f t="shared" ref="AC68:AE68" si="292">IF(U68=0,"",Y68/U68)</f>
        <v>0.0915</v>
      </c>
      <c r="AD68" s="46">
        <f t="shared" si="292"/>
        <v>0.1503036145</v>
      </c>
      <c r="AE68" s="46">
        <f t="shared" si="292"/>
        <v>0.1006</v>
      </c>
      <c r="AF68" s="47">
        <f t="shared" si="18"/>
        <v>0.1496577381</v>
      </c>
    </row>
    <row r="69" ht="14.25" customHeight="1">
      <c r="A69" s="9">
        <f t="shared" ref="A69:C69" si="293">(AC68/1)+ SQRT(2*LN($X68)/U68)</f>
        <v>0.1450430749</v>
      </c>
      <c r="B69" s="9">
        <f t="shared" si="293"/>
        <v>0.154459363</v>
      </c>
      <c r="C69" s="102">
        <f t="shared" si="293"/>
        <v>0.1541430749</v>
      </c>
      <c r="D69" s="9" t="str">
        <f t="shared" si="20"/>
        <v>B</v>
      </c>
      <c r="E69" s="38">
        <v>57.0</v>
      </c>
      <c r="F69" s="39">
        <v>0.1068913172375765</v>
      </c>
      <c r="G69" s="40">
        <v>0.7502011571520147</v>
      </c>
      <c r="H69" s="41">
        <v>0.333982227482281</v>
      </c>
      <c r="I69" s="42">
        <f t="shared" si="21"/>
        <v>0</v>
      </c>
      <c r="J69" s="43">
        <f t="shared" si="22"/>
        <v>30000</v>
      </c>
      <c r="K69" s="43">
        <f t="shared" si="23"/>
        <v>0</v>
      </c>
      <c r="L69" s="44">
        <f t="shared" si="6"/>
        <v>30000</v>
      </c>
      <c r="M69" s="42">
        <f t="shared" si="7"/>
        <v>0</v>
      </c>
      <c r="N69" s="43">
        <f t="shared" si="8"/>
        <v>4542</v>
      </c>
      <c r="O69" s="43">
        <f t="shared" si="9"/>
        <v>0</v>
      </c>
      <c r="P69" s="44">
        <f t="shared" si="10"/>
        <v>4542</v>
      </c>
      <c r="Q69" s="45" t="str">
        <f t="shared" ref="Q69:S69" si="294">IF(I69=0,"",M69/I69)</f>
        <v/>
      </c>
      <c r="R69" s="46">
        <f t="shared" si="294"/>
        <v>0.1514</v>
      </c>
      <c r="S69" s="46" t="str">
        <f t="shared" si="294"/>
        <v/>
      </c>
      <c r="T69" s="47">
        <f t="shared" si="12"/>
        <v>0.1514</v>
      </c>
      <c r="U69" s="42">
        <f t="shared" ref="U69:W69" si="295">SUM(I$13:I69)</f>
        <v>10000</v>
      </c>
      <c r="V69" s="43">
        <f t="shared" si="295"/>
        <v>1690000</v>
      </c>
      <c r="W69" s="43">
        <f t="shared" si="295"/>
        <v>10000</v>
      </c>
      <c r="X69" s="44">
        <f t="shared" si="14"/>
        <v>1710000</v>
      </c>
      <c r="Y69" s="42">
        <f t="shared" ref="Y69:AA69" si="296">SUM(M$13:M69)</f>
        <v>915</v>
      </c>
      <c r="Z69" s="43">
        <f t="shared" si="296"/>
        <v>254046</v>
      </c>
      <c r="AA69" s="43">
        <f t="shared" si="296"/>
        <v>1006</v>
      </c>
      <c r="AB69" s="44">
        <f t="shared" si="16"/>
        <v>255967</v>
      </c>
      <c r="AC69" s="46">
        <f t="shared" ref="AC69:AE69" si="297">IF(U69=0,"",Y69/U69)</f>
        <v>0.0915</v>
      </c>
      <c r="AD69" s="46">
        <f t="shared" si="297"/>
        <v>0.1503230769</v>
      </c>
      <c r="AE69" s="46">
        <f t="shared" si="297"/>
        <v>0.1006</v>
      </c>
      <c r="AF69" s="47">
        <f t="shared" si="18"/>
        <v>0.1496883041</v>
      </c>
    </row>
    <row r="70" ht="14.25" customHeight="1">
      <c r="A70" s="9">
        <f t="shared" ref="A70:C70" si="298">(AC69/1)+ SQRT(2*LN($X69)/U69)</f>
        <v>0.1450761214</v>
      </c>
      <c r="B70" s="9">
        <f t="shared" si="298"/>
        <v>0.154444317</v>
      </c>
      <c r="C70" s="102">
        <f t="shared" si="298"/>
        <v>0.1541761214</v>
      </c>
      <c r="D70" s="9" t="str">
        <f t="shared" si="20"/>
        <v>B</v>
      </c>
      <c r="E70" s="38">
        <v>58.0</v>
      </c>
      <c r="F70" s="39">
        <v>0.1035172787283326</v>
      </c>
      <c r="G70" s="40">
        <v>0.23134266036686824</v>
      </c>
      <c r="H70" s="41">
        <v>0.9569557807963893</v>
      </c>
      <c r="I70" s="42">
        <f t="shared" si="21"/>
        <v>0</v>
      </c>
      <c r="J70" s="43">
        <f t="shared" si="22"/>
        <v>30000</v>
      </c>
      <c r="K70" s="43">
        <f t="shared" si="23"/>
        <v>0</v>
      </c>
      <c r="L70" s="44">
        <f t="shared" si="6"/>
        <v>30000</v>
      </c>
      <c r="M70" s="42">
        <f t="shared" si="7"/>
        <v>0</v>
      </c>
      <c r="N70" s="43">
        <f t="shared" si="8"/>
        <v>4455</v>
      </c>
      <c r="O70" s="43">
        <f t="shared" si="9"/>
        <v>0</v>
      </c>
      <c r="P70" s="44">
        <f t="shared" si="10"/>
        <v>4455</v>
      </c>
      <c r="Q70" s="45" t="str">
        <f t="shared" ref="Q70:S70" si="299">IF(I70=0,"",M70/I70)</f>
        <v/>
      </c>
      <c r="R70" s="46">
        <f t="shared" si="299"/>
        <v>0.1485</v>
      </c>
      <c r="S70" s="46" t="str">
        <f t="shared" si="299"/>
        <v/>
      </c>
      <c r="T70" s="47">
        <f t="shared" si="12"/>
        <v>0.1485</v>
      </c>
      <c r="U70" s="42">
        <f t="shared" ref="U70:W70" si="300">SUM(I$13:I70)</f>
        <v>10000</v>
      </c>
      <c r="V70" s="43">
        <f t="shared" si="300"/>
        <v>1720000</v>
      </c>
      <c r="W70" s="43">
        <f t="shared" si="300"/>
        <v>10000</v>
      </c>
      <c r="X70" s="44">
        <f t="shared" si="14"/>
        <v>1740000</v>
      </c>
      <c r="Y70" s="42">
        <f t="shared" ref="Y70:AA70" si="301">SUM(M$13:M70)</f>
        <v>915</v>
      </c>
      <c r="Z70" s="43">
        <f t="shared" si="301"/>
        <v>258501</v>
      </c>
      <c r="AA70" s="43">
        <f t="shared" si="301"/>
        <v>1006</v>
      </c>
      <c r="AB70" s="44">
        <f t="shared" si="16"/>
        <v>260422</v>
      </c>
      <c r="AC70" s="46">
        <f t="shared" ref="AC70:AE70" si="302">IF(U70=0,"",Y70/U70)</f>
        <v>0.0915</v>
      </c>
      <c r="AD70" s="46">
        <f t="shared" si="302"/>
        <v>0.1502912791</v>
      </c>
      <c r="AE70" s="46">
        <f t="shared" si="302"/>
        <v>0.1006</v>
      </c>
      <c r="AF70" s="47">
        <f t="shared" si="18"/>
        <v>0.1496678161</v>
      </c>
    </row>
    <row r="71" ht="14.25" customHeight="1">
      <c r="A71" s="9">
        <f t="shared" ref="A71:C71" si="303">(AC70/1)+ SQRT(2*LN($X70)/U70)</f>
        <v>0.1451085733</v>
      </c>
      <c r="B71" s="9">
        <f t="shared" si="303"/>
        <v>0.1543788945</v>
      </c>
      <c r="C71" s="102">
        <f t="shared" si="303"/>
        <v>0.1542085733</v>
      </c>
      <c r="D71" s="9" t="str">
        <f t="shared" si="20"/>
        <v>B</v>
      </c>
      <c r="E71" s="38">
        <v>59.0</v>
      </c>
      <c r="F71" s="39">
        <v>0.4804902732606352</v>
      </c>
      <c r="G71" s="40">
        <v>0.5137663061763984</v>
      </c>
      <c r="H71" s="41">
        <v>0.4530556501391858</v>
      </c>
      <c r="I71" s="42">
        <f t="shared" si="21"/>
        <v>0</v>
      </c>
      <c r="J71" s="43">
        <f t="shared" si="22"/>
        <v>30000</v>
      </c>
      <c r="K71" s="43">
        <f t="shared" si="23"/>
        <v>0</v>
      </c>
      <c r="L71" s="44">
        <f t="shared" si="6"/>
        <v>30000</v>
      </c>
      <c r="M71" s="42">
        <f t="shared" si="7"/>
        <v>0</v>
      </c>
      <c r="N71" s="43">
        <f t="shared" si="8"/>
        <v>4502</v>
      </c>
      <c r="O71" s="43">
        <f t="shared" si="9"/>
        <v>0</v>
      </c>
      <c r="P71" s="44">
        <f t="shared" si="10"/>
        <v>4502</v>
      </c>
      <c r="Q71" s="45" t="str">
        <f t="shared" ref="Q71:S71" si="304">IF(I71=0,"",M71/I71)</f>
        <v/>
      </c>
      <c r="R71" s="46">
        <f t="shared" si="304"/>
        <v>0.1500666667</v>
      </c>
      <c r="S71" s="46" t="str">
        <f t="shared" si="304"/>
        <v/>
      </c>
      <c r="T71" s="47">
        <f t="shared" si="12"/>
        <v>0.1500666667</v>
      </c>
      <c r="U71" s="42">
        <f t="shared" ref="U71:W71" si="305">SUM(I$13:I71)</f>
        <v>10000</v>
      </c>
      <c r="V71" s="43">
        <f t="shared" si="305"/>
        <v>1750000</v>
      </c>
      <c r="W71" s="43">
        <f t="shared" si="305"/>
        <v>10000</v>
      </c>
      <c r="X71" s="44">
        <f t="shared" si="14"/>
        <v>1770000</v>
      </c>
      <c r="Y71" s="42">
        <f t="shared" ref="Y71:AA71" si="306">SUM(M$13:M71)</f>
        <v>915</v>
      </c>
      <c r="Z71" s="43">
        <f t="shared" si="306"/>
        <v>263003</v>
      </c>
      <c r="AA71" s="43">
        <f t="shared" si="306"/>
        <v>1006</v>
      </c>
      <c r="AB71" s="44">
        <f t="shared" si="16"/>
        <v>264924</v>
      </c>
      <c r="AC71" s="46">
        <f t="shared" ref="AC71:AE71" si="307">IF(U71=0,"",Y71/U71)</f>
        <v>0.0915</v>
      </c>
      <c r="AD71" s="46">
        <f t="shared" si="307"/>
        <v>0.1502874286</v>
      </c>
      <c r="AE71" s="46">
        <f t="shared" si="307"/>
        <v>0.1006</v>
      </c>
      <c r="AF71" s="47">
        <f t="shared" si="18"/>
        <v>0.1496745763</v>
      </c>
    </row>
    <row r="72" ht="14.25" customHeight="1">
      <c r="A72" s="9">
        <f t="shared" ref="A72:C72" si="308">(AC71/1)+ SQRT(2*LN($X71)/U71)</f>
        <v>0.1451404513</v>
      </c>
      <c r="B72" s="9">
        <f t="shared" si="308"/>
        <v>0.1543422656</v>
      </c>
      <c r="C72" s="102">
        <f t="shared" si="308"/>
        <v>0.1542404513</v>
      </c>
      <c r="D72" s="9" t="str">
        <f t="shared" si="20"/>
        <v>B</v>
      </c>
      <c r="E72" s="38">
        <v>60.0</v>
      </c>
      <c r="F72" s="39">
        <v>0.06231772853416995</v>
      </c>
      <c r="G72" s="40">
        <v>0.6010548777536038</v>
      </c>
      <c r="H72" s="41">
        <v>0.3315854579555686</v>
      </c>
      <c r="I72" s="42">
        <f t="shared" si="21"/>
        <v>0</v>
      </c>
      <c r="J72" s="43">
        <f t="shared" si="22"/>
        <v>30000</v>
      </c>
      <c r="K72" s="43">
        <f t="shared" si="23"/>
        <v>0</v>
      </c>
      <c r="L72" s="44">
        <f t="shared" si="6"/>
        <v>30000</v>
      </c>
      <c r="M72" s="42">
        <f t="shared" si="7"/>
        <v>0</v>
      </c>
      <c r="N72" s="43">
        <f t="shared" si="8"/>
        <v>4516</v>
      </c>
      <c r="O72" s="43">
        <f t="shared" si="9"/>
        <v>0</v>
      </c>
      <c r="P72" s="44">
        <f t="shared" si="10"/>
        <v>4516</v>
      </c>
      <c r="Q72" s="45" t="str">
        <f t="shared" ref="Q72:S72" si="309">IF(I72=0,"",M72/I72)</f>
        <v/>
      </c>
      <c r="R72" s="46">
        <f t="shared" si="309"/>
        <v>0.1505333333</v>
      </c>
      <c r="S72" s="46" t="str">
        <f t="shared" si="309"/>
        <v/>
      </c>
      <c r="T72" s="47">
        <f t="shared" si="12"/>
        <v>0.1505333333</v>
      </c>
      <c r="U72" s="42">
        <f t="shared" ref="U72:W72" si="310">SUM(I$13:I72)</f>
        <v>10000</v>
      </c>
      <c r="V72" s="43">
        <f t="shared" si="310"/>
        <v>1780000</v>
      </c>
      <c r="W72" s="43">
        <f t="shared" si="310"/>
        <v>10000</v>
      </c>
      <c r="X72" s="44">
        <f t="shared" si="14"/>
        <v>1800000</v>
      </c>
      <c r="Y72" s="42">
        <f t="shared" ref="Y72:AA72" si="311">SUM(M$13:M72)</f>
        <v>915</v>
      </c>
      <c r="Z72" s="43">
        <f t="shared" si="311"/>
        <v>267519</v>
      </c>
      <c r="AA72" s="43">
        <f t="shared" si="311"/>
        <v>1006</v>
      </c>
      <c r="AB72" s="44">
        <f t="shared" si="16"/>
        <v>269440</v>
      </c>
      <c r="AC72" s="46">
        <f t="shared" ref="AC72:AE72" si="312">IF(U72=0,"",Y72/U72)</f>
        <v>0.0915</v>
      </c>
      <c r="AD72" s="46">
        <f t="shared" si="312"/>
        <v>0.150291573</v>
      </c>
      <c r="AE72" s="46">
        <f t="shared" si="312"/>
        <v>0.1006</v>
      </c>
      <c r="AF72" s="47">
        <f t="shared" si="18"/>
        <v>0.1496888889</v>
      </c>
    </row>
    <row r="73" ht="14.25" customHeight="1">
      <c r="A73" s="9">
        <f t="shared" ref="A73:C73" si="313">(AC72/1)+ SQRT(2*LN($X72)/U72)</f>
        <v>0.1451717751</v>
      </c>
      <c r="B73" s="9">
        <f t="shared" si="313"/>
        <v>0.1543144427</v>
      </c>
      <c r="C73" s="102">
        <f t="shared" si="313"/>
        <v>0.1542717751</v>
      </c>
      <c r="D73" s="9" t="str">
        <f t="shared" si="20"/>
        <v>B</v>
      </c>
      <c r="E73" s="38">
        <v>61.0</v>
      </c>
      <c r="F73" s="39">
        <v>0.30040763454036046</v>
      </c>
      <c r="G73" s="40">
        <v>0.7822150592476252</v>
      </c>
      <c r="H73" s="41">
        <v>0.0248736075771403</v>
      </c>
      <c r="I73" s="42">
        <f t="shared" si="21"/>
        <v>0</v>
      </c>
      <c r="J73" s="43">
        <f t="shared" si="22"/>
        <v>30000</v>
      </c>
      <c r="K73" s="43">
        <f t="shared" si="23"/>
        <v>0</v>
      </c>
      <c r="L73" s="44">
        <f t="shared" si="6"/>
        <v>30000</v>
      </c>
      <c r="M73" s="42">
        <f t="shared" si="7"/>
        <v>0</v>
      </c>
      <c r="N73" s="43">
        <f t="shared" si="8"/>
        <v>4548</v>
      </c>
      <c r="O73" s="43">
        <f t="shared" si="9"/>
        <v>0</v>
      </c>
      <c r="P73" s="44">
        <f t="shared" si="10"/>
        <v>4548</v>
      </c>
      <c r="Q73" s="45" t="str">
        <f t="shared" ref="Q73:S73" si="314">IF(I73=0,"",M73/I73)</f>
        <v/>
      </c>
      <c r="R73" s="46">
        <f t="shared" si="314"/>
        <v>0.1516</v>
      </c>
      <c r="S73" s="46" t="str">
        <f t="shared" si="314"/>
        <v/>
      </c>
      <c r="T73" s="47">
        <f t="shared" si="12"/>
        <v>0.1516</v>
      </c>
      <c r="U73" s="42">
        <f t="shared" ref="U73:W73" si="315">SUM(I$13:I73)</f>
        <v>10000</v>
      </c>
      <c r="V73" s="43">
        <f t="shared" si="315"/>
        <v>1810000</v>
      </c>
      <c r="W73" s="43">
        <f t="shared" si="315"/>
        <v>10000</v>
      </c>
      <c r="X73" s="44">
        <f t="shared" si="14"/>
        <v>1830000</v>
      </c>
      <c r="Y73" s="42">
        <f t="shared" ref="Y73:AA73" si="316">SUM(M$13:M73)</f>
        <v>915</v>
      </c>
      <c r="Z73" s="43">
        <f t="shared" si="316"/>
        <v>272067</v>
      </c>
      <c r="AA73" s="43">
        <f t="shared" si="316"/>
        <v>1006</v>
      </c>
      <c r="AB73" s="44">
        <f t="shared" si="16"/>
        <v>273988</v>
      </c>
      <c r="AC73" s="46">
        <f t="shared" ref="AC73:AE73" si="317">IF(U73=0,"",Y73/U73)</f>
        <v>0.0915</v>
      </c>
      <c r="AD73" s="46">
        <f t="shared" si="317"/>
        <v>0.1503132597</v>
      </c>
      <c r="AE73" s="46">
        <f t="shared" si="317"/>
        <v>0.1006</v>
      </c>
      <c r="AF73" s="47">
        <f t="shared" si="18"/>
        <v>0.1497202186</v>
      </c>
    </row>
    <row r="74" ht="14.25" customHeight="1">
      <c r="A74" s="9">
        <f t="shared" ref="A74:C74" si="318">(AC73/1)+ SQRT(2*LN($X73)/U73)</f>
        <v>0.1452025633</v>
      </c>
      <c r="B74" s="9">
        <f t="shared" si="318"/>
        <v>0.1543049398</v>
      </c>
      <c r="C74" s="102">
        <f t="shared" si="318"/>
        <v>0.1543025633</v>
      </c>
      <c r="D74" s="9" t="str">
        <f t="shared" si="20"/>
        <v>B</v>
      </c>
      <c r="E74" s="38">
        <v>62.0</v>
      </c>
      <c r="F74" s="39">
        <v>0.9835777043705373</v>
      </c>
      <c r="G74" s="40">
        <v>0.8760488939401204</v>
      </c>
      <c r="H74" s="41">
        <v>0.6798892823793622</v>
      </c>
      <c r="I74" s="42">
        <f t="shared" si="21"/>
        <v>0</v>
      </c>
      <c r="J74" s="43">
        <f t="shared" si="22"/>
        <v>30000</v>
      </c>
      <c r="K74" s="43">
        <f t="shared" si="23"/>
        <v>0</v>
      </c>
      <c r="L74" s="44">
        <f t="shared" si="6"/>
        <v>30000</v>
      </c>
      <c r="M74" s="42">
        <f t="shared" si="7"/>
        <v>0</v>
      </c>
      <c r="N74" s="43">
        <f t="shared" si="8"/>
        <v>4571</v>
      </c>
      <c r="O74" s="43">
        <f t="shared" si="9"/>
        <v>0</v>
      </c>
      <c r="P74" s="44">
        <f t="shared" si="10"/>
        <v>4571</v>
      </c>
      <c r="Q74" s="45" t="str">
        <f t="shared" ref="Q74:S74" si="319">IF(I74=0,"",M74/I74)</f>
        <v/>
      </c>
      <c r="R74" s="46">
        <f t="shared" si="319"/>
        <v>0.1523666667</v>
      </c>
      <c r="S74" s="46" t="str">
        <f t="shared" si="319"/>
        <v/>
      </c>
      <c r="T74" s="47">
        <f t="shared" si="12"/>
        <v>0.1523666667</v>
      </c>
      <c r="U74" s="42">
        <f t="shared" ref="U74:W74" si="320">SUM(I$13:I74)</f>
        <v>10000</v>
      </c>
      <c r="V74" s="43">
        <f t="shared" si="320"/>
        <v>1840000</v>
      </c>
      <c r="W74" s="43">
        <f t="shared" si="320"/>
        <v>10000</v>
      </c>
      <c r="X74" s="44">
        <f t="shared" si="14"/>
        <v>1860000</v>
      </c>
      <c r="Y74" s="42">
        <f t="shared" ref="Y74:AA74" si="321">SUM(M$13:M74)</f>
        <v>915</v>
      </c>
      <c r="Z74" s="43">
        <f t="shared" si="321"/>
        <v>276638</v>
      </c>
      <c r="AA74" s="43">
        <f t="shared" si="321"/>
        <v>1006</v>
      </c>
      <c r="AB74" s="44">
        <f t="shared" si="16"/>
        <v>278559</v>
      </c>
      <c r="AC74" s="46">
        <f t="shared" ref="AC74:AE74" si="322">IF(U74=0,"",Y74/U74)</f>
        <v>0.0915</v>
      </c>
      <c r="AD74" s="46">
        <f t="shared" si="322"/>
        <v>0.1503467391</v>
      </c>
      <c r="AE74" s="46">
        <f t="shared" si="322"/>
        <v>0.1006</v>
      </c>
      <c r="AF74" s="47">
        <f t="shared" si="18"/>
        <v>0.1497629032</v>
      </c>
    </row>
    <row r="75" ht="14.25" customHeight="1">
      <c r="A75" s="9">
        <f t="shared" ref="A75:C75" si="323">(AC74/1)+ SQRT(2*LN($X74)/U74)</f>
        <v>0.1452328336</v>
      </c>
      <c r="B75" s="9">
        <f t="shared" si="323"/>
        <v>0.1543079762</v>
      </c>
      <c r="C75" s="102">
        <f t="shared" si="323"/>
        <v>0.1543328336</v>
      </c>
      <c r="D75" s="9" t="str">
        <f t="shared" si="20"/>
        <v>C</v>
      </c>
      <c r="E75" s="38">
        <v>63.0</v>
      </c>
      <c r="F75" s="39">
        <v>0.831594799744468</v>
      </c>
      <c r="G75" s="40">
        <v>0.27598501331487124</v>
      </c>
      <c r="H75" s="41">
        <v>0.13111658002056636</v>
      </c>
      <c r="I75" s="42">
        <f t="shared" si="21"/>
        <v>0</v>
      </c>
      <c r="J75" s="43">
        <f t="shared" si="22"/>
        <v>0</v>
      </c>
      <c r="K75" s="43">
        <f t="shared" si="23"/>
        <v>30000</v>
      </c>
      <c r="L75" s="44">
        <f t="shared" si="6"/>
        <v>30000</v>
      </c>
      <c r="M75" s="42">
        <f t="shared" si="7"/>
        <v>0</v>
      </c>
      <c r="N75" s="43">
        <f t="shared" si="8"/>
        <v>0</v>
      </c>
      <c r="O75" s="43">
        <f t="shared" si="9"/>
        <v>2942</v>
      </c>
      <c r="P75" s="44">
        <f t="shared" si="10"/>
        <v>2942</v>
      </c>
      <c r="Q75" s="45" t="str">
        <f t="shared" ref="Q75:S75" si="324">IF(I75=0,"",M75/I75)</f>
        <v/>
      </c>
      <c r="R75" s="46" t="str">
        <f t="shared" si="324"/>
        <v/>
      </c>
      <c r="S75" s="46">
        <f t="shared" si="324"/>
        <v>0.09806666667</v>
      </c>
      <c r="T75" s="47">
        <f t="shared" si="12"/>
        <v>0.09806666667</v>
      </c>
      <c r="U75" s="42">
        <f t="shared" ref="U75:W75" si="325">SUM(I$13:I75)</f>
        <v>10000</v>
      </c>
      <c r="V75" s="43">
        <f t="shared" si="325"/>
        <v>1840000</v>
      </c>
      <c r="W75" s="43">
        <f t="shared" si="325"/>
        <v>40000</v>
      </c>
      <c r="X75" s="44">
        <f t="shared" si="14"/>
        <v>1890000</v>
      </c>
      <c r="Y75" s="42">
        <f t="shared" ref="Y75:AA75" si="326">SUM(M$13:M75)</f>
        <v>915</v>
      </c>
      <c r="Z75" s="43">
        <f t="shared" si="326"/>
        <v>276638</v>
      </c>
      <c r="AA75" s="43">
        <f t="shared" si="326"/>
        <v>3948</v>
      </c>
      <c r="AB75" s="44">
        <f t="shared" si="16"/>
        <v>281501</v>
      </c>
      <c r="AC75" s="46">
        <f t="shared" ref="AC75:AE75" si="327">IF(U75=0,"",Y75/U75)</f>
        <v>0.0915</v>
      </c>
      <c r="AD75" s="46">
        <f t="shared" si="327"/>
        <v>0.1503467391</v>
      </c>
      <c r="AE75" s="46">
        <f t="shared" si="327"/>
        <v>0.0987</v>
      </c>
      <c r="AF75" s="47">
        <f t="shared" si="18"/>
        <v>0.148942328</v>
      </c>
    </row>
    <row r="76" ht="14.25" customHeight="1">
      <c r="A76" s="9">
        <f t="shared" ref="A76:C76" si="328">(AC75/1)+ SQRT(2*LN($X75)/U75)</f>
        <v>0.145262603</v>
      </c>
      <c r="B76" s="9">
        <f t="shared" si="328"/>
        <v>0.1543101708</v>
      </c>
      <c r="C76" s="102">
        <f t="shared" si="328"/>
        <v>0.1255813015</v>
      </c>
      <c r="D76" s="9" t="str">
        <f t="shared" si="20"/>
        <v>B</v>
      </c>
      <c r="E76" s="38">
        <v>64.0</v>
      </c>
      <c r="F76" s="39">
        <v>0.3215603864423917</v>
      </c>
      <c r="G76" s="40">
        <v>0.4021655331796714</v>
      </c>
      <c r="H76" s="41">
        <v>0.3889124103330005</v>
      </c>
      <c r="I76" s="42">
        <f t="shared" si="21"/>
        <v>0</v>
      </c>
      <c r="J76" s="43">
        <f t="shared" si="22"/>
        <v>30000</v>
      </c>
      <c r="K76" s="43">
        <f t="shared" si="23"/>
        <v>0</v>
      </c>
      <c r="L76" s="44">
        <f t="shared" si="6"/>
        <v>30000</v>
      </c>
      <c r="M76" s="42">
        <f t="shared" si="7"/>
        <v>0</v>
      </c>
      <c r="N76" s="43">
        <f t="shared" si="8"/>
        <v>4485</v>
      </c>
      <c r="O76" s="43">
        <f t="shared" si="9"/>
        <v>0</v>
      </c>
      <c r="P76" s="44">
        <f t="shared" si="10"/>
        <v>4485</v>
      </c>
      <c r="Q76" s="45" t="str">
        <f t="shared" ref="Q76:S76" si="329">IF(I76=0,"",M76/I76)</f>
        <v/>
      </c>
      <c r="R76" s="46">
        <f t="shared" si="329"/>
        <v>0.1495</v>
      </c>
      <c r="S76" s="46" t="str">
        <f t="shared" si="329"/>
        <v/>
      </c>
      <c r="T76" s="47">
        <f t="shared" si="12"/>
        <v>0.1495</v>
      </c>
      <c r="U76" s="42">
        <f t="shared" ref="U76:W76" si="330">SUM(I$13:I76)</f>
        <v>10000</v>
      </c>
      <c r="V76" s="43">
        <f t="shared" si="330"/>
        <v>1870000</v>
      </c>
      <c r="W76" s="43">
        <f t="shared" si="330"/>
        <v>40000</v>
      </c>
      <c r="X76" s="44">
        <f t="shared" si="14"/>
        <v>1920000</v>
      </c>
      <c r="Y76" s="42">
        <f t="shared" ref="Y76:AA76" si="331">SUM(M$13:M76)</f>
        <v>915</v>
      </c>
      <c r="Z76" s="43">
        <f t="shared" si="331"/>
        <v>281123</v>
      </c>
      <c r="AA76" s="43">
        <f t="shared" si="331"/>
        <v>3948</v>
      </c>
      <c r="AB76" s="44">
        <f t="shared" si="16"/>
        <v>285986</v>
      </c>
      <c r="AC76" s="46">
        <f t="shared" ref="AC76:AE76" si="332">IF(U76=0,"",Y76/U76)</f>
        <v>0.0915</v>
      </c>
      <c r="AD76" s="46">
        <f t="shared" si="332"/>
        <v>0.1503331551</v>
      </c>
      <c r="AE76" s="46">
        <f t="shared" si="332"/>
        <v>0.0987</v>
      </c>
      <c r="AF76" s="47">
        <f t="shared" si="18"/>
        <v>0.1489510417</v>
      </c>
    </row>
    <row r="77" ht="14.25" customHeight="1">
      <c r="A77" s="9">
        <f t="shared" ref="A77:C77" si="333">(AC76/1)+ SQRT(2*LN($X76)/U76)</f>
        <v>0.1452918874</v>
      </c>
      <c r="B77" s="9">
        <f t="shared" si="333"/>
        <v>0.1542668075</v>
      </c>
      <c r="C77" s="102">
        <f t="shared" si="333"/>
        <v>0.1255959437</v>
      </c>
      <c r="D77" s="9" t="str">
        <f t="shared" si="20"/>
        <v>B</v>
      </c>
      <c r="E77" s="38">
        <v>65.0</v>
      </c>
      <c r="F77" s="39">
        <v>0.7209499255529659</v>
      </c>
      <c r="G77" s="40">
        <v>0.15903684958592934</v>
      </c>
      <c r="H77" s="41">
        <v>0.14706596914284165</v>
      </c>
      <c r="I77" s="42">
        <f t="shared" si="21"/>
        <v>0</v>
      </c>
      <c r="J77" s="43">
        <f t="shared" si="22"/>
        <v>30000</v>
      </c>
      <c r="K77" s="43">
        <f t="shared" si="23"/>
        <v>0</v>
      </c>
      <c r="L77" s="44">
        <f t="shared" si="6"/>
        <v>30000</v>
      </c>
      <c r="M77" s="42">
        <f t="shared" si="7"/>
        <v>0</v>
      </c>
      <c r="N77" s="43">
        <f t="shared" si="8"/>
        <v>4438</v>
      </c>
      <c r="O77" s="43">
        <f t="shared" si="9"/>
        <v>0</v>
      </c>
      <c r="P77" s="44">
        <f t="shared" si="10"/>
        <v>4438</v>
      </c>
      <c r="Q77" s="45" t="str">
        <f t="shared" ref="Q77:S77" si="334">IF(I77=0,"",M77/I77)</f>
        <v/>
      </c>
      <c r="R77" s="46">
        <f t="shared" si="334"/>
        <v>0.1479333333</v>
      </c>
      <c r="S77" s="46" t="str">
        <f t="shared" si="334"/>
        <v/>
      </c>
      <c r="T77" s="47">
        <f t="shared" si="12"/>
        <v>0.1479333333</v>
      </c>
      <c r="U77" s="42">
        <f t="shared" ref="U77:W77" si="335">SUM(I$13:I77)</f>
        <v>10000</v>
      </c>
      <c r="V77" s="43">
        <f t="shared" si="335"/>
        <v>1900000</v>
      </c>
      <c r="W77" s="43">
        <f t="shared" si="335"/>
        <v>40000</v>
      </c>
      <c r="X77" s="44">
        <f t="shared" si="14"/>
        <v>1950000</v>
      </c>
      <c r="Y77" s="42">
        <f t="shared" ref="Y77:AA77" si="336">SUM(M$13:M77)</f>
        <v>915</v>
      </c>
      <c r="Z77" s="43">
        <f t="shared" si="336"/>
        <v>285561</v>
      </c>
      <c r="AA77" s="43">
        <f t="shared" si="336"/>
        <v>3948</v>
      </c>
      <c r="AB77" s="44">
        <f t="shared" si="16"/>
        <v>290424</v>
      </c>
      <c r="AC77" s="46">
        <f t="shared" ref="AC77:AE77" si="337">IF(U77=0,"",Y77/U77)</f>
        <v>0.0915</v>
      </c>
      <c r="AD77" s="46">
        <f t="shared" si="337"/>
        <v>0.1502952632</v>
      </c>
      <c r="AE77" s="46">
        <f t="shared" si="337"/>
        <v>0.0987</v>
      </c>
      <c r="AF77" s="47">
        <f t="shared" si="18"/>
        <v>0.1489353846</v>
      </c>
    </row>
    <row r="78" ht="14.25" customHeight="1">
      <c r="A78" s="9">
        <f t="shared" ref="A78:C78" si="338">(AC77/1)+ SQRT(2*LN($X77)/U77)</f>
        <v>0.1453207022</v>
      </c>
      <c r="B78" s="9">
        <f t="shared" si="338"/>
        <v>0.1541998273</v>
      </c>
      <c r="C78" s="102">
        <f t="shared" si="338"/>
        <v>0.1256103511</v>
      </c>
      <c r="D78" s="9" t="str">
        <f t="shared" si="20"/>
        <v>B</v>
      </c>
      <c r="E78" s="38">
        <v>66.0</v>
      </c>
      <c r="F78" s="39">
        <v>0.4348611950843516</v>
      </c>
      <c r="G78" s="40">
        <v>0.09238915923123958</v>
      </c>
      <c r="H78" s="41">
        <v>0.1278941396424369</v>
      </c>
      <c r="I78" s="42">
        <f t="shared" si="21"/>
        <v>0</v>
      </c>
      <c r="J78" s="43">
        <f t="shared" si="22"/>
        <v>30000</v>
      </c>
      <c r="K78" s="43">
        <f t="shared" si="23"/>
        <v>0</v>
      </c>
      <c r="L78" s="44">
        <f t="shared" si="6"/>
        <v>30000</v>
      </c>
      <c r="M78" s="42">
        <f t="shared" si="7"/>
        <v>0</v>
      </c>
      <c r="N78" s="43">
        <f t="shared" si="8"/>
        <v>4418</v>
      </c>
      <c r="O78" s="43">
        <f t="shared" si="9"/>
        <v>0</v>
      </c>
      <c r="P78" s="44">
        <f t="shared" si="10"/>
        <v>4418</v>
      </c>
      <c r="Q78" s="45" t="str">
        <f t="shared" ref="Q78:S78" si="339">IF(I78=0,"",M78/I78)</f>
        <v/>
      </c>
      <c r="R78" s="46">
        <f t="shared" si="339"/>
        <v>0.1472666667</v>
      </c>
      <c r="S78" s="46" t="str">
        <f t="shared" si="339"/>
        <v/>
      </c>
      <c r="T78" s="47">
        <f t="shared" si="12"/>
        <v>0.1472666667</v>
      </c>
      <c r="U78" s="42">
        <f t="shared" ref="U78:W78" si="340">SUM(I$13:I78)</f>
        <v>10000</v>
      </c>
      <c r="V78" s="43">
        <f t="shared" si="340"/>
        <v>1930000</v>
      </c>
      <c r="W78" s="43">
        <f t="shared" si="340"/>
        <v>40000</v>
      </c>
      <c r="X78" s="44">
        <f t="shared" si="14"/>
        <v>1980000</v>
      </c>
      <c r="Y78" s="42">
        <f t="shared" ref="Y78:AA78" si="341">SUM(M$13:M78)</f>
        <v>915</v>
      </c>
      <c r="Z78" s="43">
        <f t="shared" si="341"/>
        <v>289979</v>
      </c>
      <c r="AA78" s="43">
        <f t="shared" si="341"/>
        <v>3948</v>
      </c>
      <c r="AB78" s="44">
        <f t="shared" si="16"/>
        <v>294842</v>
      </c>
      <c r="AC78" s="46">
        <f t="shared" ref="AC78:AE78" si="342">IF(U78=0,"",Y78/U78)</f>
        <v>0.0915</v>
      </c>
      <c r="AD78" s="46">
        <f t="shared" si="342"/>
        <v>0.1502481865</v>
      </c>
      <c r="AE78" s="46">
        <f t="shared" si="342"/>
        <v>0.0987</v>
      </c>
      <c r="AF78" s="47">
        <f t="shared" si="18"/>
        <v>0.148910101</v>
      </c>
    </row>
    <row r="79" ht="14.25" customHeight="1">
      <c r="A79" s="9">
        <f t="shared" ref="A79:C79" si="343">(AC78/1)+ SQRT(2*LN($X78)/U78)</f>
        <v>0.145349062</v>
      </c>
      <c r="B79" s="9">
        <f t="shared" si="343"/>
        <v>0.1541243268</v>
      </c>
      <c r="C79" s="102">
        <f t="shared" si="343"/>
        <v>0.125624531</v>
      </c>
      <c r="D79" s="9" t="str">
        <f t="shared" si="20"/>
        <v>B</v>
      </c>
      <c r="E79" s="38">
        <v>67.0</v>
      </c>
      <c r="F79" s="39">
        <v>0.7625941793183313</v>
      </c>
      <c r="G79" s="40">
        <v>0.5442003564761905</v>
      </c>
      <c r="H79" s="41">
        <v>0.8038646462077546</v>
      </c>
      <c r="I79" s="42">
        <f t="shared" si="21"/>
        <v>0</v>
      </c>
      <c r="J79" s="43">
        <f t="shared" si="22"/>
        <v>30000</v>
      </c>
      <c r="K79" s="43">
        <f t="shared" si="23"/>
        <v>0</v>
      </c>
      <c r="L79" s="44">
        <f t="shared" si="6"/>
        <v>30000</v>
      </c>
      <c r="M79" s="42">
        <f t="shared" si="7"/>
        <v>0</v>
      </c>
      <c r="N79" s="43">
        <f t="shared" si="8"/>
        <v>4507</v>
      </c>
      <c r="O79" s="43">
        <f t="shared" si="9"/>
        <v>0</v>
      </c>
      <c r="P79" s="44">
        <f t="shared" si="10"/>
        <v>4507</v>
      </c>
      <c r="Q79" s="45" t="str">
        <f t="shared" ref="Q79:S79" si="344">IF(I79=0,"",M79/I79)</f>
        <v/>
      </c>
      <c r="R79" s="46">
        <f t="shared" si="344"/>
        <v>0.1502333333</v>
      </c>
      <c r="S79" s="46" t="str">
        <f t="shared" si="344"/>
        <v/>
      </c>
      <c r="T79" s="47">
        <f t="shared" si="12"/>
        <v>0.1502333333</v>
      </c>
      <c r="U79" s="42">
        <f t="shared" ref="U79:W79" si="345">SUM(I$13:I79)</f>
        <v>10000</v>
      </c>
      <c r="V79" s="43">
        <f t="shared" si="345"/>
        <v>1960000</v>
      </c>
      <c r="W79" s="43">
        <f t="shared" si="345"/>
        <v>40000</v>
      </c>
      <c r="X79" s="44">
        <f t="shared" si="14"/>
        <v>2010000</v>
      </c>
      <c r="Y79" s="42">
        <f t="shared" ref="Y79:AA79" si="346">SUM(M$13:M79)</f>
        <v>915</v>
      </c>
      <c r="Z79" s="43">
        <f t="shared" si="346"/>
        <v>294486</v>
      </c>
      <c r="AA79" s="43">
        <f t="shared" si="346"/>
        <v>3948</v>
      </c>
      <c r="AB79" s="44">
        <f t="shared" si="16"/>
        <v>299349</v>
      </c>
      <c r="AC79" s="46">
        <f t="shared" ref="AC79:AE79" si="347">IF(U79=0,"",Y79/U79)</f>
        <v>0.0915</v>
      </c>
      <c r="AD79" s="46">
        <f t="shared" si="347"/>
        <v>0.1502479592</v>
      </c>
      <c r="AE79" s="46">
        <f t="shared" si="347"/>
        <v>0.0987</v>
      </c>
      <c r="AF79" s="47">
        <f t="shared" si="18"/>
        <v>0.1489298507</v>
      </c>
    </row>
    <row r="80" ht="14.25" customHeight="1">
      <c r="A80" s="9">
        <f t="shared" ref="A80:C80" si="348">(AC79/1)+ SQRT(2*LN($X79)/U79)</f>
        <v>0.1453769808</v>
      </c>
      <c r="B80" s="9">
        <f t="shared" si="348"/>
        <v>0.154096315</v>
      </c>
      <c r="C80" s="102">
        <f t="shared" si="348"/>
        <v>0.1256384904</v>
      </c>
      <c r="D80" s="9" t="str">
        <f t="shared" si="20"/>
        <v>B</v>
      </c>
      <c r="E80" s="38">
        <v>68.0</v>
      </c>
      <c r="F80" s="39">
        <v>0.9188914639977601</v>
      </c>
      <c r="G80" s="40">
        <v>0.05965515463271254</v>
      </c>
      <c r="H80" s="41">
        <v>0.06348212944296971</v>
      </c>
      <c r="I80" s="42">
        <f t="shared" si="21"/>
        <v>0</v>
      </c>
      <c r="J80" s="43">
        <f t="shared" si="22"/>
        <v>30000</v>
      </c>
      <c r="K80" s="43">
        <f t="shared" si="23"/>
        <v>0</v>
      </c>
      <c r="L80" s="44">
        <f t="shared" si="6"/>
        <v>30000</v>
      </c>
      <c r="M80" s="42">
        <f t="shared" si="7"/>
        <v>0</v>
      </c>
      <c r="N80" s="43">
        <f t="shared" si="8"/>
        <v>4404</v>
      </c>
      <c r="O80" s="43">
        <f t="shared" si="9"/>
        <v>0</v>
      </c>
      <c r="P80" s="44">
        <f t="shared" si="10"/>
        <v>4404</v>
      </c>
      <c r="Q80" s="45" t="str">
        <f t="shared" ref="Q80:S80" si="349">IF(I80=0,"",M80/I80)</f>
        <v/>
      </c>
      <c r="R80" s="46">
        <f t="shared" si="349"/>
        <v>0.1468</v>
      </c>
      <c r="S80" s="46" t="str">
        <f t="shared" si="349"/>
        <v/>
      </c>
      <c r="T80" s="47">
        <f t="shared" si="12"/>
        <v>0.1468</v>
      </c>
      <c r="U80" s="42">
        <f t="shared" ref="U80:W80" si="350">SUM(I$13:I80)</f>
        <v>10000</v>
      </c>
      <c r="V80" s="43">
        <f t="shared" si="350"/>
        <v>1990000</v>
      </c>
      <c r="W80" s="43">
        <f t="shared" si="350"/>
        <v>40000</v>
      </c>
      <c r="X80" s="44">
        <f t="shared" si="14"/>
        <v>2040000</v>
      </c>
      <c r="Y80" s="42">
        <f t="shared" ref="Y80:AA80" si="351">SUM(M$13:M80)</f>
        <v>915</v>
      </c>
      <c r="Z80" s="43">
        <f t="shared" si="351"/>
        <v>298890</v>
      </c>
      <c r="AA80" s="43">
        <f t="shared" si="351"/>
        <v>3948</v>
      </c>
      <c r="AB80" s="44">
        <f t="shared" si="16"/>
        <v>303753</v>
      </c>
      <c r="AC80" s="46">
        <f t="shared" ref="AC80:AE80" si="352">IF(U80=0,"",Y80/U80)</f>
        <v>0.0915</v>
      </c>
      <c r="AD80" s="46">
        <f t="shared" si="352"/>
        <v>0.1501959799</v>
      </c>
      <c r="AE80" s="46">
        <f t="shared" si="352"/>
        <v>0.0987</v>
      </c>
      <c r="AF80" s="47">
        <f t="shared" si="18"/>
        <v>0.1488985294</v>
      </c>
    </row>
    <row r="81" ht="14.25" customHeight="1">
      <c r="A81" s="9">
        <f t="shared" ref="A81:C81" si="353">(AC80/1)+ SQRT(2*LN($X80)/U80)</f>
        <v>0.1454044717</v>
      </c>
      <c r="B81" s="9">
        <f t="shared" si="353"/>
        <v>0.1540171666</v>
      </c>
      <c r="C81" s="102">
        <f t="shared" si="353"/>
        <v>0.1256522359</v>
      </c>
      <c r="D81" s="9" t="str">
        <f t="shared" si="20"/>
        <v>B</v>
      </c>
      <c r="E81" s="38">
        <v>69.0</v>
      </c>
      <c r="F81" s="39">
        <v>0.4470724792911973</v>
      </c>
      <c r="G81" s="40">
        <v>0.3764961772408515</v>
      </c>
      <c r="H81" s="41">
        <v>0.9323025222748664</v>
      </c>
      <c r="I81" s="42">
        <f t="shared" si="21"/>
        <v>0</v>
      </c>
      <c r="J81" s="43">
        <f t="shared" si="22"/>
        <v>30000</v>
      </c>
      <c r="K81" s="43">
        <f t="shared" si="23"/>
        <v>0</v>
      </c>
      <c r="L81" s="44">
        <f t="shared" si="6"/>
        <v>30000</v>
      </c>
      <c r="M81" s="42">
        <f t="shared" si="7"/>
        <v>0</v>
      </c>
      <c r="N81" s="43">
        <f t="shared" si="8"/>
        <v>4480</v>
      </c>
      <c r="O81" s="43">
        <f t="shared" si="9"/>
        <v>0</v>
      </c>
      <c r="P81" s="44">
        <f t="shared" si="10"/>
        <v>4480</v>
      </c>
      <c r="Q81" s="45" t="str">
        <f t="shared" ref="Q81:S81" si="354">IF(I81=0,"",M81/I81)</f>
        <v/>
      </c>
      <c r="R81" s="46">
        <f t="shared" si="354"/>
        <v>0.1493333333</v>
      </c>
      <c r="S81" s="46" t="str">
        <f t="shared" si="354"/>
        <v/>
      </c>
      <c r="T81" s="47">
        <f t="shared" si="12"/>
        <v>0.1493333333</v>
      </c>
      <c r="U81" s="42">
        <f t="shared" ref="U81:W81" si="355">SUM(I$13:I81)</f>
        <v>10000</v>
      </c>
      <c r="V81" s="43">
        <f t="shared" si="355"/>
        <v>2020000</v>
      </c>
      <c r="W81" s="43">
        <f t="shared" si="355"/>
        <v>40000</v>
      </c>
      <c r="X81" s="44">
        <f t="shared" si="14"/>
        <v>2070000</v>
      </c>
      <c r="Y81" s="42">
        <f t="shared" ref="Y81:AA81" si="356">SUM(M$13:M81)</f>
        <v>915</v>
      </c>
      <c r="Z81" s="43">
        <f t="shared" si="356"/>
        <v>303370</v>
      </c>
      <c r="AA81" s="43">
        <f t="shared" si="356"/>
        <v>3948</v>
      </c>
      <c r="AB81" s="44">
        <f t="shared" si="16"/>
        <v>308233</v>
      </c>
      <c r="AC81" s="46">
        <f t="shared" ref="AC81:AE81" si="357">IF(U81=0,"",Y81/U81)</f>
        <v>0.0915</v>
      </c>
      <c r="AD81" s="46">
        <f t="shared" si="357"/>
        <v>0.1501831683</v>
      </c>
      <c r="AE81" s="46">
        <f t="shared" si="357"/>
        <v>0.0987</v>
      </c>
      <c r="AF81" s="47">
        <f t="shared" si="18"/>
        <v>0.1489048309</v>
      </c>
    </row>
    <row r="82" ht="14.25" customHeight="1">
      <c r="A82" s="9">
        <f t="shared" ref="A82:C82" si="358">(AC81/1)+ SQRT(2*LN($X81)/U81)</f>
        <v>0.1454315477</v>
      </c>
      <c r="B82" s="9">
        <f t="shared" si="358"/>
        <v>0.1539777788</v>
      </c>
      <c r="C82" s="102">
        <f t="shared" si="358"/>
        <v>0.1256657738</v>
      </c>
      <c r="D82" s="9" t="str">
        <f t="shared" si="20"/>
        <v>B</v>
      </c>
      <c r="E82" s="38">
        <v>70.0</v>
      </c>
      <c r="F82" s="39">
        <v>0.28690392077845417</v>
      </c>
      <c r="G82" s="40">
        <v>0.28563895088705793</v>
      </c>
      <c r="H82" s="41">
        <v>0.007956121685617101</v>
      </c>
      <c r="I82" s="42">
        <f t="shared" si="21"/>
        <v>0</v>
      </c>
      <c r="J82" s="43">
        <f t="shared" si="22"/>
        <v>30000</v>
      </c>
      <c r="K82" s="43">
        <f t="shared" si="23"/>
        <v>0</v>
      </c>
      <c r="L82" s="44">
        <f t="shared" si="6"/>
        <v>30000</v>
      </c>
      <c r="M82" s="42">
        <f t="shared" si="7"/>
        <v>0</v>
      </c>
      <c r="N82" s="43">
        <f t="shared" si="8"/>
        <v>4465</v>
      </c>
      <c r="O82" s="43">
        <f t="shared" si="9"/>
        <v>0</v>
      </c>
      <c r="P82" s="44">
        <f t="shared" si="10"/>
        <v>4465</v>
      </c>
      <c r="Q82" s="45" t="str">
        <f t="shared" ref="Q82:S82" si="359">IF(I82=0,"",M82/I82)</f>
        <v/>
      </c>
      <c r="R82" s="46">
        <f t="shared" si="359"/>
        <v>0.1488333333</v>
      </c>
      <c r="S82" s="46" t="str">
        <f t="shared" si="359"/>
        <v/>
      </c>
      <c r="T82" s="47">
        <f t="shared" si="12"/>
        <v>0.1488333333</v>
      </c>
      <c r="U82" s="42">
        <f t="shared" ref="U82:W82" si="360">SUM(I$13:I82)</f>
        <v>10000</v>
      </c>
      <c r="V82" s="43">
        <f t="shared" si="360"/>
        <v>2050000</v>
      </c>
      <c r="W82" s="43">
        <f t="shared" si="360"/>
        <v>40000</v>
      </c>
      <c r="X82" s="44">
        <f t="shared" si="14"/>
        <v>2100000</v>
      </c>
      <c r="Y82" s="42">
        <f t="shared" ref="Y82:AA82" si="361">SUM(M$13:M82)</f>
        <v>915</v>
      </c>
      <c r="Z82" s="43">
        <f t="shared" si="361"/>
        <v>307835</v>
      </c>
      <c r="AA82" s="43">
        <f t="shared" si="361"/>
        <v>3948</v>
      </c>
      <c r="AB82" s="44">
        <f t="shared" si="16"/>
        <v>312698</v>
      </c>
      <c r="AC82" s="46">
        <f t="shared" ref="AC82:AE82" si="362">IF(U82=0,"",Y82/U82)</f>
        <v>0.0915</v>
      </c>
      <c r="AD82" s="46">
        <f t="shared" si="362"/>
        <v>0.1501634146</v>
      </c>
      <c r="AE82" s="46">
        <f t="shared" si="362"/>
        <v>0.0987</v>
      </c>
      <c r="AF82" s="47">
        <f t="shared" si="18"/>
        <v>0.1489038095</v>
      </c>
    </row>
    <row r="83" ht="14.25" customHeight="1">
      <c r="A83" s="9">
        <f t="shared" ref="A83:C83" si="363">(AC82/1)+ SQRT(2*LN($X82)/U82)</f>
        <v>0.1454582207</v>
      </c>
      <c r="B83" s="9">
        <f t="shared" si="363"/>
        <v>0.1539320202</v>
      </c>
      <c r="C83" s="102">
        <f t="shared" si="363"/>
        <v>0.1256791103</v>
      </c>
      <c r="D83" s="9" t="str">
        <f t="shared" si="20"/>
        <v>B</v>
      </c>
      <c r="E83" s="38">
        <v>71.0</v>
      </c>
      <c r="F83" s="39">
        <v>0.7691213527431149</v>
      </c>
      <c r="G83" s="40">
        <v>0.9760032019919544</v>
      </c>
      <c r="H83" s="41">
        <v>0.5845156527878</v>
      </c>
      <c r="I83" s="42">
        <f t="shared" si="21"/>
        <v>0</v>
      </c>
      <c r="J83" s="43">
        <f t="shared" si="22"/>
        <v>30000</v>
      </c>
      <c r="K83" s="43">
        <f t="shared" si="23"/>
        <v>0</v>
      </c>
      <c r="L83" s="44">
        <f t="shared" si="6"/>
        <v>30000</v>
      </c>
      <c r="M83" s="42">
        <f t="shared" si="7"/>
        <v>0</v>
      </c>
      <c r="N83" s="43">
        <f t="shared" si="8"/>
        <v>4623</v>
      </c>
      <c r="O83" s="43">
        <f t="shared" si="9"/>
        <v>0</v>
      </c>
      <c r="P83" s="44">
        <f t="shared" si="10"/>
        <v>4623</v>
      </c>
      <c r="Q83" s="45" t="str">
        <f t="shared" ref="Q83:S83" si="364">IF(I83=0,"",M83/I83)</f>
        <v/>
      </c>
      <c r="R83" s="46">
        <f t="shared" si="364"/>
        <v>0.1541</v>
      </c>
      <c r="S83" s="46" t="str">
        <f t="shared" si="364"/>
        <v/>
      </c>
      <c r="T83" s="47">
        <f t="shared" si="12"/>
        <v>0.1541</v>
      </c>
      <c r="U83" s="42">
        <f t="shared" ref="U83:W83" si="365">SUM(I$13:I83)</f>
        <v>10000</v>
      </c>
      <c r="V83" s="43">
        <f t="shared" si="365"/>
        <v>2080000</v>
      </c>
      <c r="W83" s="43">
        <f t="shared" si="365"/>
        <v>40000</v>
      </c>
      <c r="X83" s="44">
        <f t="shared" si="14"/>
        <v>2130000</v>
      </c>
      <c r="Y83" s="42">
        <f t="shared" ref="Y83:AA83" si="366">SUM(M$13:M83)</f>
        <v>915</v>
      </c>
      <c r="Z83" s="43">
        <f t="shared" si="366"/>
        <v>312458</v>
      </c>
      <c r="AA83" s="43">
        <f t="shared" si="366"/>
        <v>3948</v>
      </c>
      <c r="AB83" s="44">
        <f t="shared" si="16"/>
        <v>317321</v>
      </c>
      <c r="AC83" s="46">
        <f t="shared" ref="AC83:AE83" si="367">IF(U83=0,"",Y83/U83)</f>
        <v>0.0915</v>
      </c>
      <c r="AD83" s="46">
        <f t="shared" si="367"/>
        <v>0.1502201923</v>
      </c>
      <c r="AE83" s="46">
        <f t="shared" si="367"/>
        <v>0.0987</v>
      </c>
      <c r="AF83" s="47">
        <f t="shared" si="18"/>
        <v>0.1489769953</v>
      </c>
    </row>
    <row r="84" ht="14.25" customHeight="1">
      <c r="A84" s="9">
        <f t="shared" ref="A84:C84" si="368">(AC83/1)+ SQRT(2*LN($X83)/U83)</f>
        <v>0.1454845025</v>
      </c>
      <c r="B84" s="9">
        <f t="shared" si="368"/>
        <v>0.1539633441</v>
      </c>
      <c r="C84" s="102">
        <f t="shared" si="368"/>
        <v>0.1256922512</v>
      </c>
      <c r="D84" s="9" t="str">
        <f t="shared" si="20"/>
        <v>B</v>
      </c>
      <c r="E84" s="38">
        <v>72.0</v>
      </c>
      <c r="F84" s="39">
        <v>0.5914840869932004</v>
      </c>
      <c r="G84" s="40">
        <v>0.8857365428599546</v>
      </c>
      <c r="H84" s="41">
        <v>0.20147625269824476</v>
      </c>
      <c r="I84" s="42">
        <f t="shared" si="21"/>
        <v>0</v>
      </c>
      <c r="J84" s="43">
        <f t="shared" si="22"/>
        <v>30000</v>
      </c>
      <c r="K84" s="43">
        <f t="shared" si="23"/>
        <v>0</v>
      </c>
      <c r="L84" s="44">
        <f t="shared" si="6"/>
        <v>30000</v>
      </c>
      <c r="M84" s="42">
        <f t="shared" si="7"/>
        <v>0</v>
      </c>
      <c r="N84" s="43">
        <f t="shared" si="8"/>
        <v>4575</v>
      </c>
      <c r="O84" s="43">
        <f t="shared" si="9"/>
        <v>0</v>
      </c>
      <c r="P84" s="44">
        <f t="shared" si="10"/>
        <v>4575</v>
      </c>
      <c r="Q84" s="45" t="str">
        <f t="shared" ref="Q84:S84" si="369">IF(I84=0,"",M84/I84)</f>
        <v/>
      </c>
      <c r="R84" s="46">
        <f t="shared" si="369"/>
        <v>0.1525</v>
      </c>
      <c r="S84" s="46" t="str">
        <f t="shared" si="369"/>
        <v/>
      </c>
      <c r="T84" s="47">
        <f t="shared" si="12"/>
        <v>0.1525</v>
      </c>
      <c r="U84" s="42">
        <f t="shared" ref="U84:W84" si="370">SUM(I$13:I84)</f>
        <v>10000</v>
      </c>
      <c r="V84" s="43">
        <f t="shared" si="370"/>
        <v>2110000</v>
      </c>
      <c r="W84" s="43">
        <f t="shared" si="370"/>
        <v>40000</v>
      </c>
      <c r="X84" s="44">
        <f t="shared" si="14"/>
        <v>2160000</v>
      </c>
      <c r="Y84" s="42">
        <f t="shared" ref="Y84:AA84" si="371">SUM(M$13:M84)</f>
        <v>915</v>
      </c>
      <c r="Z84" s="43">
        <f t="shared" si="371"/>
        <v>317033</v>
      </c>
      <c r="AA84" s="43">
        <f t="shared" si="371"/>
        <v>3948</v>
      </c>
      <c r="AB84" s="44">
        <f t="shared" si="16"/>
        <v>321896</v>
      </c>
      <c r="AC84" s="46">
        <f t="shared" ref="AC84:AE84" si="372">IF(U84=0,"",Y84/U84)</f>
        <v>0.0915</v>
      </c>
      <c r="AD84" s="46">
        <f t="shared" si="372"/>
        <v>0.1502526066</v>
      </c>
      <c r="AE84" s="46">
        <f t="shared" si="372"/>
        <v>0.0987</v>
      </c>
      <c r="AF84" s="47">
        <f t="shared" si="18"/>
        <v>0.1490259259</v>
      </c>
    </row>
    <row r="85" ht="14.25" customHeight="1">
      <c r="A85" s="9">
        <f t="shared" ref="A85:C85" si="373">(AC84/1)+ SQRT(2*LN($X84)/U84)</f>
        <v>0.1455104041</v>
      </c>
      <c r="B85" s="9">
        <f t="shared" si="373"/>
        <v>0.1539708362</v>
      </c>
      <c r="C85" s="102">
        <f t="shared" si="373"/>
        <v>0.1257052021</v>
      </c>
      <c r="D85" s="9" t="str">
        <f t="shared" si="20"/>
        <v>B</v>
      </c>
      <c r="E85" s="38">
        <v>73.0</v>
      </c>
      <c r="F85" s="39">
        <v>0.7750420686607433</v>
      </c>
      <c r="G85" s="40">
        <v>0.3345936294382724</v>
      </c>
      <c r="H85" s="41">
        <v>0.0027230057953294695</v>
      </c>
      <c r="I85" s="42">
        <f t="shared" si="21"/>
        <v>0</v>
      </c>
      <c r="J85" s="43">
        <f t="shared" si="22"/>
        <v>30000</v>
      </c>
      <c r="K85" s="43">
        <f t="shared" si="23"/>
        <v>0</v>
      </c>
      <c r="L85" s="44">
        <f t="shared" si="6"/>
        <v>30000</v>
      </c>
      <c r="M85" s="42">
        <f t="shared" si="7"/>
        <v>0</v>
      </c>
      <c r="N85" s="43">
        <f t="shared" si="8"/>
        <v>4473</v>
      </c>
      <c r="O85" s="43">
        <f t="shared" si="9"/>
        <v>0</v>
      </c>
      <c r="P85" s="44">
        <f t="shared" si="10"/>
        <v>4473</v>
      </c>
      <c r="Q85" s="45" t="str">
        <f t="shared" ref="Q85:S85" si="374">IF(I85=0,"",M85/I85)</f>
        <v/>
      </c>
      <c r="R85" s="46">
        <f t="shared" si="374"/>
        <v>0.1491</v>
      </c>
      <c r="S85" s="46" t="str">
        <f t="shared" si="374"/>
        <v/>
      </c>
      <c r="T85" s="47">
        <f t="shared" si="12"/>
        <v>0.1491</v>
      </c>
      <c r="U85" s="42">
        <f t="shared" ref="U85:W85" si="375">SUM(I$13:I85)</f>
        <v>10000</v>
      </c>
      <c r="V85" s="43">
        <f t="shared" si="375"/>
        <v>2140000</v>
      </c>
      <c r="W85" s="43">
        <f t="shared" si="375"/>
        <v>40000</v>
      </c>
      <c r="X85" s="44">
        <f t="shared" si="14"/>
        <v>2190000</v>
      </c>
      <c r="Y85" s="42">
        <f t="shared" ref="Y85:AA85" si="376">SUM(M$13:M85)</f>
        <v>915</v>
      </c>
      <c r="Z85" s="43">
        <f t="shared" si="376"/>
        <v>321506</v>
      </c>
      <c r="AA85" s="43">
        <f t="shared" si="376"/>
        <v>3948</v>
      </c>
      <c r="AB85" s="44">
        <f t="shared" si="16"/>
        <v>326369</v>
      </c>
      <c r="AC85" s="46">
        <f t="shared" ref="AC85:AE85" si="377">IF(U85=0,"",Y85/U85)</f>
        <v>0.0915</v>
      </c>
      <c r="AD85" s="46">
        <f t="shared" si="377"/>
        <v>0.1502364486</v>
      </c>
      <c r="AE85" s="46">
        <f t="shared" si="377"/>
        <v>0.0987</v>
      </c>
      <c r="AF85" s="47">
        <f t="shared" si="18"/>
        <v>0.1490269406</v>
      </c>
    </row>
    <row r="86" ht="14.25" customHeight="1">
      <c r="A86" s="9">
        <f t="shared" ref="A86:C86" si="378">(AC85/1)+ SQRT(2*LN($X85)/U85)</f>
        <v>0.1455359364</v>
      </c>
      <c r="B86" s="9">
        <f t="shared" si="378"/>
        <v>0.1539302692</v>
      </c>
      <c r="C86" s="102">
        <f t="shared" si="378"/>
        <v>0.1257179682</v>
      </c>
      <c r="D86" s="9" t="str">
        <f t="shared" si="20"/>
        <v>B</v>
      </c>
      <c r="E86" s="38">
        <v>74.0</v>
      </c>
      <c r="F86" s="39">
        <v>0.030755585543528752</v>
      </c>
      <c r="G86" s="40">
        <v>0.39571796271561144</v>
      </c>
      <c r="H86" s="41">
        <v>0.2865256321571824</v>
      </c>
      <c r="I86" s="42">
        <f t="shared" si="21"/>
        <v>0</v>
      </c>
      <c r="J86" s="43">
        <f t="shared" si="22"/>
        <v>30000</v>
      </c>
      <c r="K86" s="43">
        <f t="shared" si="23"/>
        <v>0</v>
      </c>
      <c r="L86" s="44">
        <f t="shared" si="6"/>
        <v>30000</v>
      </c>
      <c r="M86" s="42">
        <f t="shared" si="7"/>
        <v>0</v>
      </c>
      <c r="N86" s="43">
        <f t="shared" si="8"/>
        <v>4484</v>
      </c>
      <c r="O86" s="43">
        <f t="shared" si="9"/>
        <v>0</v>
      </c>
      <c r="P86" s="44">
        <f t="shared" si="10"/>
        <v>4484</v>
      </c>
      <c r="Q86" s="45" t="str">
        <f t="shared" ref="Q86:S86" si="379">IF(I86=0,"",M86/I86)</f>
        <v/>
      </c>
      <c r="R86" s="46">
        <f t="shared" si="379"/>
        <v>0.1494666667</v>
      </c>
      <c r="S86" s="46" t="str">
        <f t="shared" si="379"/>
        <v/>
      </c>
      <c r="T86" s="47">
        <f t="shared" si="12"/>
        <v>0.1494666667</v>
      </c>
      <c r="U86" s="42">
        <f t="shared" ref="U86:W86" si="380">SUM(I$13:I86)</f>
        <v>10000</v>
      </c>
      <c r="V86" s="43">
        <f t="shared" si="380"/>
        <v>2170000</v>
      </c>
      <c r="W86" s="43">
        <f t="shared" si="380"/>
        <v>40000</v>
      </c>
      <c r="X86" s="44">
        <f t="shared" si="14"/>
        <v>2220000</v>
      </c>
      <c r="Y86" s="42">
        <f t="shared" ref="Y86:AA86" si="381">SUM(M$13:M86)</f>
        <v>915</v>
      </c>
      <c r="Z86" s="43">
        <f t="shared" si="381"/>
        <v>325990</v>
      </c>
      <c r="AA86" s="43">
        <f t="shared" si="381"/>
        <v>3948</v>
      </c>
      <c r="AB86" s="44">
        <f t="shared" si="16"/>
        <v>330853</v>
      </c>
      <c r="AC86" s="46">
        <f t="shared" ref="AC86:AE86" si="382">IF(U86=0,"",Y86/U86)</f>
        <v>0.0915</v>
      </c>
      <c r="AD86" s="46">
        <f t="shared" si="382"/>
        <v>0.1502258065</v>
      </c>
      <c r="AE86" s="46">
        <f t="shared" si="382"/>
        <v>0.0987</v>
      </c>
      <c r="AF86" s="47">
        <f t="shared" si="18"/>
        <v>0.1490328829</v>
      </c>
    </row>
    <row r="87" ht="14.25" customHeight="1">
      <c r="A87" s="9">
        <f t="shared" ref="A87:C87" si="383">(AC86/1)+ SQRT(2*LN($X86)/U86)</f>
        <v>0.1455611094</v>
      </c>
      <c r="B87" s="9">
        <f t="shared" si="383"/>
        <v>0.1538957137</v>
      </c>
      <c r="C87" s="102">
        <f t="shared" si="383"/>
        <v>0.1257305547</v>
      </c>
      <c r="D87" s="9" t="str">
        <f t="shared" si="20"/>
        <v>B</v>
      </c>
      <c r="E87" s="38">
        <v>75.0</v>
      </c>
      <c r="F87" s="39">
        <v>0.9302776812386134</v>
      </c>
      <c r="G87" s="40">
        <v>0.9428551914183632</v>
      </c>
      <c r="H87" s="41">
        <v>0.3351762103211616</v>
      </c>
      <c r="I87" s="42">
        <f t="shared" si="21"/>
        <v>0</v>
      </c>
      <c r="J87" s="43">
        <f t="shared" si="22"/>
        <v>30000</v>
      </c>
      <c r="K87" s="43">
        <f t="shared" si="23"/>
        <v>0</v>
      </c>
      <c r="L87" s="44">
        <f t="shared" si="6"/>
        <v>30000</v>
      </c>
      <c r="M87" s="42">
        <f t="shared" si="7"/>
        <v>0</v>
      </c>
      <c r="N87" s="43">
        <f t="shared" si="8"/>
        <v>4598</v>
      </c>
      <c r="O87" s="43">
        <f t="shared" si="9"/>
        <v>0</v>
      </c>
      <c r="P87" s="44">
        <f t="shared" si="10"/>
        <v>4598</v>
      </c>
      <c r="Q87" s="45" t="str">
        <f t="shared" ref="Q87:S87" si="384">IF(I87=0,"",M87/I87)</f>
        <v/>
      </c>
      <c r="R87" s="46">
        <f t="shared" si="384"/>
        <v>0.1532666667</v>
      </c>
      <c r="S87" s="46" t="str">
        <f t="shared" si="384"/>
        <v/>
      </c>
      <c r="T87" s="47">
        <f t="shared" si="12"/>
        <v>0.1532666667</v>
      </c>
      <c r="U87" s="42">
        <f t="shared" ref="U87:W87" si="385">SUM(I$13:I87)</f>
        <v>10000</v>
      </c>
      <c r="V87" s="43">
        <f t="shared" si="385"/>
        <v>2200000</v>
      </c>
      <c r="W87" s="43">
        <f t="shared" si="385"/>
        <v>40000</v>
      </c>
      <c r="X87" s="44">
        <f t="shared" si="14"/>
        <v>2250000</v>
      </c>
      <c r="Y87" s="42">
        <f t="shared" ref="Y87:AA87" si="386">SUM(M$13:M87)</f>
        <v>915</v>
      </c>
      <c r="Z87" s="43">
        <f t="shared" si="386"/>
        <v>330588</v>
      </c>
      <c r="AA87" s="43">
        <f t="shared" si="386"/>
        <v>3948</v>
      </c>
      <c r="AB87" s="44">
        <f t="shared" si="16"/>
        <v>335451</v>
      </c>
      <c r="AC87" s="46">
        <f t="shared" ref="AC87:AE87" si="387">IF(U87=0,"",Y87/U87)</f>
        <v>0.0915</v>
      </c>
      <c r="AD87" s="46">
        <f t="shared" si="387"/>
        <v>0.1502672727</v>
      </c>
      <c r="AE87" s="46">
        <f t="shared" si="387"/>
        <v>0.0987</v>
      </c>
      <c r="AF87" s="47">
        <f t="shared" si="18"/>
        <v>0.1490893333</v>
      </c>
    </row>
    <row r="88" ht="14.25" customHeight="1">
      <c r="A88" s="9">
        <f t="shared" ref="A88:C88" si="388">(AC87/1)+ SQRT(2*LN($X87)/U87)</f>
        <v>0.1455859331</v>
      </c>
      <c r="B88" s="9">
        <f t="shared" si="388"/>
        <v>0.1539137456</v>
      </c>
      <c r="C88" s="102">
        <f t="shared" si="388"/>
        <v>0.1257429665</v>
      </c>
      <c r="D88" s="9" t="str">
        <f t="shared" si="20"/>
        <v>B</v>
      </c>
      <c r="E88" s="38">
        <v>76.0</v>
      </c>
      <c r="F88" s="39">
        <v>0.05862788760377635</v>
      </c>
      <c r="G88" s="40">
        <v>0.21280194718457168</v>
      </c>
      <c r="H88" s="41">
        <v>0.7997929825278602</v>
      </c>
      <c r="I88" s="42">
        <f t="shared" si="21"/>
        <v>0</v>
      </c>
      <c r="J88" s="43">
        <f t="shared" si="22"/>
        <v>30000</v>
      </c>
      <c r="K88" s="43">
        <f t="shared" si="23"/>
        <v>0</v>
      </c>
      <c r="L88" s="44">
        <f t="shared" si="6"/>
        <v>30000</v>
      </c>
      <c r="M88" s="42">
        <f t="shared" si="7"/>
        <v>0</v>
      </c>
      <c r="N88" s="43">
        <f t="shared" si="8"/>
        <v>4451</v>
      </c>
      <c r="O88" s="43">
        <f t="shared" si="9"/>
        <v>0</v>
      </c>
      <c r="P88" s="44">
        <f t="shared" si="10"/>
        <v>4451</v>
      </c>
      <c r="Q88" s="45" t="str">
        <f t="shared" ref="Q88:S88" si="389">IF(I88=0,"",M88/I88)</f>
        <v/>
      </c>
      <c r="R88" s="46">
        <f t="shared" si="389"/>
        <v>0.1483666667</v>
      </c>
      <c r="S88" s="46" t="str">
        <f t="shared" si="389"/>
        <v/>
      </c>
      <c r="T88" s="47">
        <f t="shared" si="12"/>
        <v>0.1483666667</v>
      </c>
      <c r="U88" s="42">
        <f t="shared" ref="U88:W88" si="390">SUM(I$13:I88)</f>
        <v>10000</v>
      </c>
      <c r="V88" s="43">
        <f t="shared" si="390"/>
        <v>2230000</v>
      </c>
      <c r="W88" s="43">
        <f t="shared" si="390"/>
        <v>40000</v>
      </c>
      <c r="X88" s="44">
        <f t="shared" si="14"/>
        <v>2280000</v>
      </c>
      <c r="Y88" s="42">
        <f t="shared" ref="Y88:AA88" si="391">SUM(M$13:M88)</f>
        <v>915</v>
      </c>
      <c r="Z88" s="43">
        <f t="shared" si="391"/>
        <v>335039</v>
      </c>
      <c r="AA88" s="43">
        <f t="shared" si="391"/>
        <v>3948</v>
      </c>
      <c r="AB88" s="44">
        <f t="shared" si="16"/>
        <v>339902</v>
      </c>
      <c r="AC88" s="46">
        <f t="shared" ref="AC88:AE88" si="392">IF(U88=0,"",Y88/U88)</f>
        <v>0.0915</v>
      </c>
      <c r="AD88" s="46">
        <f t="shared" si="392"/>
        <v>0.150241704</v>
      </c>
      <c r="AE88" s="46">
        <f t="shared" si="392"/>
        <v>0.0987</v>
      </c>
      <c r="AF88" s="47">
        <f t="shared" si="18"/>
        <v>0.1490798246</v>
      </c>
    </row>
    <row r="89" ht="14.25" customHeight="1">
      <c r="A89" s="9">
        <f t="shared" ref="A89:C89" si="393">(AC88/1)+ SQRT(2*LN($X88)/U88)</f>
        <v>0.1456104167</v>
      </c>
      <c r="B89" s="9">
        <f t="shared" si="393"/>
        <v>0.1538652056</v>
      </c>
      <c r="C89" s="102">
        <f t="shared" si="393"/>
        <v>0.1257552084</v>
      </c>
      <c r="D89" s="9" t="str">
        <f t="shared" si="20"/>
        <v>B</v>
      </c>
      <c r="E89" s="38">
        <v>77.0</v>
      </c>
      <c r="F89" s="39">
        <v>0.729004441743013</v>
      </c>
      <c r="G89" s="40">
        <v>0.7405598646373969</v>
      </c>
      <c r="H89" s="41">
        <v>0.9667856050832465</v>
      </c>
      <c r="I89" s="42">
        <f t="shared" si="21"/>
        <v>0</v>
      </c>
      <c r="J89" s="43">
        <f t="shared" si="22"/>
        <v>30000</v>
      </c>
      <c r="K89" s="43">
        <f t="shared" si="23"/>
        <v>0</v>
      </c>
      <c r="L89" s="44">
        <f t="shared" si="6"/>
        <v>30000</v>
      </c>
      <c r="M89" s="42">
        <f t="shared" si="7"/>
        <v>0</v>
      </c>
      <c r="N89" s="43">
        <f t="shared" si="8"/>
        <v>4540</v>
      </c>
      <c r="O89" s="43">
        <f t="shared" si="9"/>
        <v>0</v>
      </c>
      <c r="P89" s="44">
        <f t="shared" si="10"/>
        <v>4540</v>
      </c>
      <c r="Q89" s="45" t="str">
        <f t="shared" ref="Q89:S89" si="394">IF(I89=0,"",M89/I89)</f>
        <v/>
      </c>
      <c r="R89" s="46">
        <f t="shared" si="394"/>
        <v>0.1513333333</v>
      </c>
      <c r="S89" s="46" t="str">
        <f t="shared" si="394"/>
        <v/>
      </c>
      <c r="T89" s="47">
        <f t="shared" si="12"/>
        <v>0.1513333333</v>
      </c>
      <c r="U89" s="42">
        <f t="shared" ref="U89:W89" si="395">SUM(I$13:I89)</f>
        <v>10000</v>
      </c>
      <c r="V89" s="43">
        <f t="shared" si="395"/>
        <v>2260000</v>
      </c>
      <c r="W89" s="43">
        <f t="shared" si="395"/>
        <v>40000</v>
      </c>
      <c r="X89" s="44">
        <f t="shared" si="14"/>
        <v>2310000</v>
      </c>
      <c r="Y89" s="42">
        <f t="shared" ref="Y89:AA89" si="396">SUM(M$13:M89)</f>
        <v>915</v>
      </c>
      <c r="Z89" s="43">
        <f t="shared" si="396"/>
        <v>339579</v>
      </c>
      <c r="AA89" s="43">
        <f t="shared" si="396"/>
        <v>3948</v>
      </c>
      <c r="AB89" s="44">
        <f t="shared" si="16"/>
        <v>344442</v>
      </c>
      <c r="AC89" s="46">
        <f t="shared" ref="AC89:AE89" si="397">IF(U89=0,"",Y89/U89)</f>
        <v>0.0915</v>
      </c>
      <c r="AD89" s="46">
        <f t="shared" si="397"/>
        <v>0.1502561947</v>
      </c>
      <c r="AE89" s="46">
        <f t="shared" si="397"/>
        <v>0.0987</v>
      </c>
      <c r="AF89" s="47">
        <f t="shared" si="18"/>
        <v>0.1491090909</v>
      </c>
    </row>
    <row r="90" ht="14.25" customHeight="1">
      <c r="A90" s="9">
        <f t="shared" ref="A90:C90" si="398">(AC89/1)+ SQRT(2*LN($X89)/U89)</f>
        <v>0.1456345695</v>
      </c>
      <c r="B90" s="9">
        <f t="shared" si="398"/>
        <v>0.1538571727</v>
      </c>
      <c r="C90" s="102">
        <f t="shared" si="398"/>
        <v>0.1257672848</v>
      </c>
      <c r="D90" s="9" t="str">
        <f t="shared" si="20"/>
        <v>B</v>
      </c>
      <c r="E90" s="38">
        <v>78.0</v>
      </c>
      <c r="F90" s="39">
        <v>0.3463101017834438</v>
      </c>
      <c r="G90" s="40">
        <v>0.3006129387091636</v>
      </c>
      <c r="H90" s="41">
        <v>0.4547583111761614</v>
      </c>
      <c r="I90" s="42">
        <f t="shared" si="21"/>
        <v>0</v>
      </c>
      <c r="J90" s="43">
        <f t="shared" si="22"/>
        <v>30000</v>
      </c>
      <c r="K90" s="43">
        <f t="shared" si="23"/>
        <v>0</v>
      </c>
      <c r="L90" s="44">
        <f t="shared" si="6"/>
        <v>30000</v>
      </c>
      <c r="M90" s="42">
        <f t="shared" si="7"/>
        <v>0</v>
      </c>
      <c r="N90" s="43">
        <f t="shared" si="8"/>
        <v>4468</v>
      </c>
      <c r="O90" s="43">
        <f t="shared" si="9"/>
        <v>0</v>
      </c>
      <c r="P90" s="44">
        <f t="shared" si="10"/>
        <v>4468</v>
      </c>
      <c r="Q90" s="45" t="str">
        <f t="shared" ref="Q90:S90" si="399">IF(I90=0,"",M90/I90)</f>
        <v/>
      </c>
      <c r="R90" s="46">
        <f t="shared" si="399"/>
        <v>0.1489333333</v>
      </c>
      <c r="S90" s="46" t="str">
        <f t="shared" si="399"/>
        <v/>
      </c>
      <c r="T90" s="47">
        <f t="shared" si="12"/>
        <v>0.1489333333</v>
      </c>
      <c r="U90" s="42">
        <f t="shared" ref="U90:W90" si="400">SUM(I$13:I90)</f>
        <v>10000</v>
      </c>
      <c r="V90" s="43">
        <f t="shared" si="400"/>
        <v>2290000</v>
      </c>
      <c r="W90" s="43">
        <f t="shared" si="400"/>
        <v>40000</v>
      </c>
      <c r="X90" s="44">
        <f t="shared" si="14"/>
        <v>2340000</v>
      </c>
      <c r="Y90" s="42">
        <f t="shared" ref="Y90:AA90" si="401">SUM(M$13:M90)</f>
        <v>915</v>
      </c>
      <c r="Z90" s="43">
        <f t="shared" si="401"/>
        <v>344047</v>
      </c>
      <c r="AA90" s="43">
        <f t="shared" si="401"/>
        <v>3948</v>
      </c>
      <c r="AB90" s="44">
        <f t="shared" si="16"/>
        <v>348910</v>
      </c>
      <c r="AC90" s="46">
        <f t="shared" ref="AC90:AE90" si="402">IF(U90=0,"",Y90/U90)</f>
        <v>0.0915</v>
      </c>
      <c r="AD90" s="46">
        <f t="shared" si="402"/>
        <v>0.1502388646</v>
      </c>
      <c r="AE90" s="46">
        <f t="shared" si="402"/>
        <v>0.0987</v>
      </c>
      <c r="AF90" s="47">
        <f t="shared" si="18"/>
        <v>0.1491068376</v>
      </c>
    </row>
    <row r="91" ht="14.25" customHeight="1">
      <c r="A91" s="9">
        <f t="shared" ref="A91:C91" si="403">(AC90/1)+ SQRT(2*LN($X90)/U90)</f>
        <v>0.1456584001</v>
      </c>
      <c r="B91" s="9">
        <f t="shared" si="403"/>
        <v>0.1538177524</v>
      </c>
      <c r="C91" s="102">
        <f t="shared" si="403"/>
        <v>0.1257792</v>
      </c>
      <c r="D91" s="9" t="str">
        <f t="shared" si="20"/>
        <v>B</v>
      </c>
      <c r="E91" s="38">
        <v>79.0</v>
      </c>
      <c r="F91" s="39">
        <v>0.9783490568034963</v>
      </c>
      <c r="G91" s="40">
        <v>0.8097442875590116</v>
      </c>
      <c r="H91" s="41">
        <v>0.7831396403165001</v>
      </c>
      <c r="I91" s="42">
        <f t="shared" si="21"/>
        <v>0</v>
      </c>
      <c r="J91" s="43">
        <f t="shared" si="22"/>
        <v>30000</v>
      </c>
      <c r="K91" s="43">
        <f t="shared" si="23"/>
        <v>0</v>
      </c>
      <c r="L91" s="44">
        <f t="shared" si="6"/>
        <v>30000</v>
      </c>
      <c r="M91" s="42">
        <f t="shared" si="7"/>
        <v>0</v>
      </c>
      <c r="N91" s="43">
        <f t="shared" si="8"/>
        <v>4554</v>
      </c>
      <c r="O91" s="43">
        <f t="shared" si="9"/>
        <v>0</v>
      </c>
      <c r="P91" s="44">
        <f t="shared" si="10"/>
        <v>4554</v>
      </c>
      <c r="Q91" s="45" t="str">
        <f t="shared" ref="Q91:S91" si="404">IF(I91=0,"",M91/I91)</f>
        <v/>
      </c>
      <c r="R91" s="46">
        <f t="shared" si="404"/>
        <v>0.1518</v>
      </c>
      <c r="S91" s="46" t="str">
        <f t="shared" si="404"/>
        <v/>
      </c>
      <c r="T91" s="47">
        <f t="shared" si="12"/>
        <v>0.1518</v>
      </c>
      <c r="U91" s="42">
        <f t="shared" ref="U91:W91" si="405">SUM(I$13:I91)</f>
        <v>10000</v>
      </c>
      <c r="V91" s="43">
        <f t="shared" si="405"/>
        <v>2320000</v>
      </c>
      <c r="W91" s="43">
        <f t="shared" si="405"/>
        <v>40000</v>
      </c>
      <c r="X91" s="44">
        <f t="shared" si="14"/>
        <v>2370000</v>
      </c>
      <c r="Y91" s="42">
        <f t="shared" ref="Y91:AA91" si="406">SUM(M$13:M91)</f>
        <v>915</v>
      </c>
      <c r="Z91" s="43">
        <f t="shared" si="406"/>
        <v>348601</v>
      </c>
      <c r="AA91" s="43">
        <f t="shared" si="406"/>
        <v>3948</v>
      </c>
      <c r="AB91" s="44">
        <f t="shared" si="16"/>
        <v>353464</v>
      </c>
      <c r="AC91" s="46">
        <f t="shared" ref="AC91:AE91" si="407">IF(U91=0,"",Y91/U91)</f>
        <v>0.0915</v>
      </c>
      <c r="AD91" s="46">
        <f t="shared" si="407"/>
        <v>0.1502590517</v>
      </c>
      <c r="AE91" s="46">
        <f t="shared" si="407"/>
        <v>0.0987</v>
      </c>
      <c r="AF91" s="47">
        <f t="shared" si="18"/>
        <v>0.1491409283</v>
      </c>
    </row>
    <row r="92" ht="14.25" customHeight="1">
      <c r="A92" s="9">
        <f t="shared" ref="A92:C92" si="408">(AC91/1)+ SQRT(2*LN($X91)/U91)</f>
        <v>0.1456819167</v>
      </c>
      <c r="B92" s="9">
        <f t="shared" si="408"/>
        <v>0.1538162688</v>
      </c>
      <c r="C92" s="102">
        <f t="shared" si="408"/>
        <v>0.1257909584</v>
      </c>
      <c r="D92" s="9" t="str">
        <f t="shared" si="20"/>
        <v>B</v>
      </c>
      <c r="E92" s="38">
        <v>80.0</v>
      </c>
      <c r="F92" s="39">
        <v>0.48597469435809215</v>
      </c>
      <c r="G92" s="40">
        <v>0.603973455323388</v>
      </c>
      <c r="H92" s="41">
        <v>0.6503377239467175</v>
      </c>
      <c r="I92" s="42">
        <f t="shared" si="21"/>
        <v>0</v>
      </c>
      <c r="J92" s="43">
        <f t="shared" si="22"/>
        <v>30000</v>
      </c>
      <c r="K92" s="43">
        <f t="shared" si="23"/>
        <v>0</v>
      </c>
      <c r="L92" s="44">
        <f t="shared" si="6"/>
        <v>30000</v>
      </c>
      <c r="M92" s="42">
        <f t="shared" si="7"/>
        <v>0</v>
      </c>
      <c r="N92" s="43">
        <f t="shared" si="8"/>
        <v>4516</v>
      </c>
      <c r="O92" s="43">
        <f t="shared" si="9"/>
        <v>0</v>
      </c>
      <c r="P92" s="44">
        <f t="shared" si="10"/>
        <v>4516</v>
      </c>
      <c r="Q92" s="45" t="str">
        <f t="shared" ref="Q92:S92" si="409">IF(I92=0,"",M92/I92)</f>
        <v/>
      </c>
      <c r="R92" s="46">
        <f t="shared" si="409"/>
        <v>0.1505333333</v>
      </c>
      <c r="S92" s="46" t="str">
        <f t="shared" si="409"/>
        <v/>
      </c>
      <c r="T92" s="47">
        <f t="shared" si="12"/>
        <v>0.1505333333</v>
      </c>
      <c r="U92" s="42">
        <f t="shared" ref="U92:W92" si="410">SUM(I$13:I92)</f>
        <v>10000</v>
      </c>
      <c r="V92" s="43">
        <f t="shared" si="410"/>
        <v>2350000</v>
      </c>
      <c r="W92" s="43">
        <f t="shared" si="410"/>
        <v>40000</v>
      </c>
      <c r="X92" s="44">
        <f t="shared" si="14"/>
        <v>2400000</v>
      </c>
      <c r="Y92" s="42">
        <f t="shared" ref="Y92:AA92" si="411">SUM(M$13:M92)</f>
        <v>915</v>
      </c>
      <c r="Z92" s="43">
        <f t="shared" si="411"/>
        <v>353117</v>
      </c>
      <c r="AA92" s="43">
        <f t="shared" si="411"/>
        <v>3948</v>
      </c>
      <c r="AB92" s="44">
        <f t="shared" si="16"/>
        <v>357980</v>
      </c>
      <c r="AC92" s="46">
        <f t="shared" ref="AC92:AE92" si="412">IF(U92=0,"",Y92/U92)</f>
        <v>0.0915</v>
      </c>
      <c r="AD92" s="46">
        <f t="shared" si="412"/>
        <v>0.1502625532</v>
      </c>
      <c r="AE92" s="46">
        <f t="shared" si="412"/>
        <v>0.0987</v>
      </c>
      <c r="AF92" s="47">
        <f t="shared" si="18"/>
        <v>0.1491583333</v>
      </c>
    </row>
    <row r="93" ht="14.25" customHeight="1">
      <c r="A93" s="9">
        <f t="shared" ref="A93:C93" si="413">(AC92/1)+ SQRT(2*LN($X92)/U92)</f>
        <v>0.1457051276</v>
      </c>
      <c r="B93" s="9">
        <f t="shared" si="413"/>
        <v>0.1537985058</v>
      </c>
      <c r="C93" s="102">
        <f t="shared" si="413"/>
        <v>0.1258025638</v>
      </c>
      <c r="D93" s="9" t="str">
        <f t="shared" si="20"/>
        <v>B</v>
      </c>
      <c r="E93" s="38">
        <v>81.0</v>
      </c>
      <c r="F93" s="39">
        <v>0.26995315516255525</v>
      </c>
      <c r="G93" s="40">
        <v>0.8172372800555963</v>
      </c>
      <c r="H93" s="41">
        <v>0.6921976638657823</v>
      </c>
      <c r="I93" s="42">
        <f t="shared" si="21"/>
        <v>0</v>
      </c>
      <c r="J93" s="43">
        <f t="shared" si="22"/>
        <v>30000</v>
      </c>
      <c r="K93" s="43">
        <f t="shared" si="23"/>
        <v>0</v>
      </c>
      <c r="L93" s="44">
        <f t="shared" si="6"/>
        <v>30000</v>
      </c>
      <c r="M93" s="42">
        <f t="shared" si="7"/>
        <v>0</v>
      </c>
      <c r="N93" s="43">
        <f t="shared" si="8"/>
        <v>4556</v>
      </c>
      <c r="O93" s="43">
        <f t="shared" si="9"/>
        <v>0</v>
      </c>
      <c r="P93" s="44">
        <f t="shared" si="10"/>
        <v>4556</v>
      </c>
      <c r="Q93" s="45" t="str">
        <f t="shared" ref="Q93:S93" si="414">IF(I93=0,"",M93/I93)</f>
        <v/>
      </c>
      <c r="R93" s="46">
        <f t="shared" si="414"/>
        <v>0.1518666667</v>
      </c>
      <c r="S93" s="46" t="str">
        <f t="shared" si="414"/>
        <v/>
      </c>
      <c r="T93" s="47">
        <f t="shared" si="12"/>
        <v>0.1518666667</v>
      </c>
      <c r="U93" s="42">
        <f t="shared" ref="U93:W93" si="415">SUM(I$13:I93)</f>
        <v>10000</v>
      </c>
      <c r="V93" s="43">
        <f t="shared" si="415"/>
        <v>2380000</v>
      </c>
      <c r="W93" s="43">
        <f t="shared" si="415"/>
        <v>40000</v>
      </c>
      <c r="X93" s="44">
        <f t="shared" si="14"/>
        <v>2430000</v>
      </c>
      <c r="Y93" s="42">
        <f t="shared" ref="Y93:AA93" si="416">SUM(M$13:M93)</f>
        <v>915</v>
      </c>
      <c r="Z93" s="43">
        <f t="shared" si="416"/>
        <v>357673</v>
      </c>
      <c r="AA93" s="43">
        <f t="shared" si="416"/>
        <v>3948</v>
      </c>
      <c r="AB93" s="44">
        <f t="shared" si="16"/>
        <v>362536</v>
      </c>
      <c r="AC93" s="46">
        <f t="shared" ref="AC93:AE93" si="417">IF(U93=0,"",Y93/U93)</f>
        <v>0.0915</v>
      </c>
      <c r="AD93" s="46">
        <f t="shared" si="417"/>
        <v>0.1502827731</v>
      </c>
      <c r="AE93" s="46">
        <f t="shared" si="417"/>
        <v>0.0987</v>
      </c>
      <c r="AF93" s="47">
        <f t="shared" si="18"/>
        <v>0.1491917695</v>
      </c>
    </row>
    <row r="94" ht="14.25" customHeight="1">
      <c r="A94" s="9">
        <f t="shared" ref="A94:C94" si="418">(AC93/1)+ SQRT(2*LN($X93)/U93)</f>
        <v>0.1457280404</v>
      </c>
      <c r="B94" s="9">
        <f t="shared" si="418"/>
        <v>0.1537978549</v>
      </c>
      <c r="C94" s="102">
        <f t="shared" si="418"/>
        <v>0.1258140202</v>
      </c>
      <c r="D94" s="9" t="str">
        <f t="shared" si="20"/>
        <v>B</v>
      </c>
      <c r="E94" s="38">
        <v>82.0</v>
      </c>
      <c r="F94" s="39">
        <v>0.006028274373808595</v>
      </c>
      <c r="G94" s="40">
        <v>0.2509300471073196</v>
      </c>
      <c r="H94" s="41">
        <v>0.20751681311193138</v>
      </c>
      <c r="I94" s="42">
        <f t="shared" si="21"/>
        <v>0</v>
      </c>
      <c r="J94" s="43">
        <f t="shared" si="22"/>
        <v>30000</v>
      </c>
      <c r="K94" s="43">
        <f t="shared" si="23"/>
        <v>0</v>
      </c>
      <c r="L94" s="44">
        <f t="shared" si="6"/>
        <v>30000</v>
      </c>
      <c r="M94" s="42">
        <f t="shared" si="7"/>
        <v>0</v>
      </c>
      <c r="N94" s="43">
        <f t="shared" si="8"/>
        <v>4458</v>
      </c>
      <c r="O94" s="43">
        <f t="shared" si="9"/>
        <v>0</v>
      </c>
      <c r="P94" s="44">
        <f t="shared" si="10"/>
        <v>4458</v>
      </c>
      <c r="Q94" s="45" t="str">
        <f t="shared" ref="Q94:S94" si="419">IF(I94=0,"",M94/I94)</f>
        <v/>
      </c>
      <c r="R94" s="46">
        <f t="shared" si="419"/>
        <v>0.1486</v>
      </c>
      <c r="S94" s="46" t="str">
        <f t="shared" si="419"/>
        <v/>
      </c>
      <c r="T94" s="47">
        <f t="shared" si="12"/>
        <v>0.1486</v>
      </c>
      <c r="U94" s="42">
        <f t="shared" ref="U94:W94" si="420">SUM(I$13:I94)</f>
        <v>10000</v>
      </c>
      <c r="V94" s="43">
        <f t="shared" si="420"/>
        <v>2410000</v>
      </c>
      <c r="W94" s="43">
        <f t="shared" si="420"/>
        <v>40000</v>
      </c>
      <c r="X94" s="44">
        <f t="shared" si="14"/>
        <v>2460000</v>
      </c>
      <c r="Y94" s="42">
        <f t="shared" ref="Y94:AA94" si="421">SUM(M$13:M94)</f>
        <v>915</v>
      </c>
      <c r="Z94" s="43">
        <f t="shared" si="421"/>
        <v>362131</v>
      </c>
      <c r="AA94" s="43">
        <f t="shared" si="421"/>
        <v>3948</v>
      </c>
      <c r="AB94" s="44">
        <f t="shared" si="16"/>
        <v>366994</v>
      </c>
      <c r="AC94" s="46">
        <f t="shared" ref="AC94:AE94" si="422">IF(U94=0,"",Y94/U94)</f>
        <v>0.0915</v>
      </c>
      <c r="AD94" s="46">
        <f t="shared" si="422"/>
        <v>0.1502618257</v>
      </c>
      <c r="AE94" s="46">
        <f t="shared" si="422"/>
        <v>0.0987</v>
      </c>
      <c r="AF94" s="47">
        <f t="shared" si="18"/>
        <v>0.1491845528</v>
      </c>
    </row>
    <row r="95" ht="14.25" customHeight="1">
      <c r="A95" s="9">
        <f t="shared" ref="A95:C95" si="423">(AC94/1)+ SQRT(2*LN($X94)/U94)</f>
        <v>0.1457506625</v>
      </c>
      <c r="B95" s="9">
        <f t="shared" si="423"/>
        <v>0.1537564181</v>
      </c>
      <c r="C95" s="102">
        <f t="shared" si="423"/>
        <v>0.1258253312</v>
      </c>
      <c r="D95" s="9" t="str">
        <f t="shared" si="20"/>
        <v>B</v>
      </c>
      <c r="E95" s="38">
        <v>83.0</v>
      </c>
      <c r="F95" s="39">
        <v>0.30816333775697613</v>
      </c>
      <c r="G95" s="40">
        <v>0.5374489513926297</v>
      </c>
      <c r="H95" s="41">
        <v>0.764998448707744</v>
      </c>
      <c r="I95" s="42">
        <f t="shared" si="21"/>
        <v>0</v>
      </c>
      <c r="J95" s="43">
        <f t="shared" si="22"/>
        <v>30000</v>
      </c>
      <c r="K95" s="43">
        <f t="shared" si="23"/>
        <v>0</v>
      </c>
      <c r="L95" s="44">
        <f t="shared" si="6"/>
        <v>30000</v>
      </c>
      <c r="M95" s="42">
        <f t="shared" si="7"/>
        <v>0</v>
      </c>
      <c r="N95" s="43">
        <f t="shared" si="8"/>
        <v>4506</v>
      </c>
      <c r="O95" s="43">
        <f t="shared" si="9"/>
        <v>0</v>
      </c>
      <c r="P95" s="44">
        <f t="shared" si="10"/>
        <v>4506</v>
      </c>
      <c r="Q95" s="45" t="str">
        <f t="shared" ref="Q95:S95" si="424">IF(I95=0,"",M95/I95)</f>
        <v/>
      </c>
      <c r="R95" s="46">
        <f t="shared" si="424"/>
        <v>0.1502</v>
      </c>
      <c r="S95" s="46" t="str">
        <f t="shared" si="424"/>
        <v/>
      </c>
      <c r="T95" s="47">
        <f t="shared" si="12"/>
        <v>0.1502</v>
      </c>
      <c r="U95" s="42">
        <f t="shared" ref="U95:W95" si="425">SUM(I$13:I95)</f>
        <v>10000</v>
      </c>
      <c r="V95" s="43">
        <f t="shared" si="425"/>
        <v>2440000</v>
      </c>
      <c r="W95" s="43">
        <f t="shared" si="425"/>
        <v>40000</v>
      </c>
      <c r="X95" s="44">
        <f t="shared" si="14"/>
        <v>2490000</v>
      </c>
      <c r="Y95" s="42">
        <f t="shared" ref="Y95:AA95" si="426">SUM(M$13:M95)</f>
        <v>915</v>
      </c>
      <c r="Z95" s="43">
        <f t="shared" si="426"/>
        <v>366637</v>
      </c>
      <c r="AA95" s="43">
        <f t="shared" si="426"/>
        <v>3948</v>
      </c>
      <c r="AB95" s="44">
        <f t="shared" si="16"/>
        <v>371500</v>
      </c>
      <c r="AC95" s="46">
        <f t="shared" ref="AC95:AE95" si="427">IF(U95=0,"",Y95/U95)</f>
        <v>0.0915</v>
      </c>
      <c r="AD95" s="46">
        <f t="shared" si="427"/>
        <v>0.1502610656</v>
      </c>
      <c r="AE95" s="46">
        <f t="shared" si="427"/>
        <v>0.0987</v>
      </c>
      <c r="AF95" s="47">
        <f t="shared" si="18"/>
        <v>0.1491967871</v>
      </c>
    </row>
    <row r="96" ht="14.25" customHeight="1">
      <c r="A96" s="9">
        <f t="shared" ref="A96:C96" si="428">(AC95/1)+ SQRT(2*LN($X95)/U95)</f>
        <v>0.1457730011</v>
      </c>
      <c r="B96" s="9">
        <f t="shared" si="428"/>
        <v>0.1537355384</v>
      </c>
      <c r="C96" s="102">
        <f t="shared" si="428"/>
        <v>0.1258365006</v>
      </c>
      <c r="D96" s="9" t="str">
        <f t="shared" si="20"/>
        <v>B</v>
      </c>
      <c r="E96" s="38">
        <v>84.0</v>
      </c>
      <c r="F96" s="39">
        <v>0.024018343509170204</v>
      </c>
      <c r="G96" s="40">
        <v>0.1392857603966262</v>
      </c>
      <c r="H96" s="41">
        <v>0.835601419464208</v>
      </c>
      <c r="I96" s="42">
        <f t="shared" si="21"/>
        <v>0</v>
      </c>
      <c r="J96" s="43">
        <f t="shared" si="22"/>
        <v>30000</v>
      </c>
      <c r="K96" s="43">
        <f t="shared" si="23"/>
        <v>0</v>
      </c>
      <c r="L96" s="44">
        <f t="shared" si="6"/>
        <v>30000</v>
      </c>
      <c r="M96" s="42">
        <f t="shared" si="7"/>
        <v>0</v>
      </c>
      <c r="N96" s="43">
        <f t="shared" si="8"/>
        <v>4433</v>
      </c>
      <c r="O96" s="43">
        <f t="shared" si="9"/>
        <v>0</v>
      </c>
      <c r="P96" s="44">
        <f t="shared" si="10"/>
        <v>4433</v>
      </c>
      <c r="Q96" s="45" t="str">
        <f t="shared" ref="Q96:S96" si="429">IF(I96=0,"",M96/I96)</f>
        <v/>
      </c>
      <c r="R96" s="46">
        <f t="shared" si="429"/>
        <v>0.1477666667</v>
      </c>
      <c r="S96" s="46" t="str">
        <f t="shared" si="429"/>
        <v/>
      </c>
      <c r="T96" s="47">
        <f t="shared" si="12"/>
        <v>0.1477666667</v>
      </c>
      <c r="U96" s="42">
        <f t="shared" ref="U96:W96" si="430">SUM(I$13:I96)</f>
        <v>10000</v>
      </c>
      <c r="V96" s="43">
        <f t="shared" si="430"/>
        <v>2470000</v>
      </c>
      <c r="W96" s="43">
        <f t="shared" si="430"/>
        <v>40000</v>
      </c>
      <c r="X96" s="44">
        <f t="shared" si="14"/>
        <v>2520000</v>
      </c>
      <c r="Y96" s="42">
        <f t="shared" ref="Y96:AA96" si="431">SUM(M$13:M96)</f>
        <v>915</v>
      </c>
      <c r="Z96" s="43">
        <f t="shared" si="431"/>
        <v>371070</v>
      </c>
      <c r="AA96" s="43">
        <f t="shared" si="431"/>
        <v>3948</v>
      </c>
      <c r="AB96" s="44">
        <f t="shared" si="16"/>
        <v>375933</v>
      </c>
      <c r="AC96" s="46">
        <f t="shared" ref="AC96:AE96" si="432">IF(U96=0,"",Y96/U96)</f>
        <v>0.0915</v>
      </c>
      <c r="AD96" s="46">
        <f t="shared" si="432"/>
        <v>0.1502307692</v>
      </c>
      <c r="AE96" s="46">
        <f t="shared" si="432"/>
        <v>0.0987</v>
      </c>
      <c r="AF96" s="47">
        <f t="shared" si="18"/>
        <v>0.1491797619</v>
      </c>
    </row>
    <row r="97" ht="14.25" customHeight="1">
      <c r="A97" s="9">
        <f t="shared" ref="A97:C97" si="433">(AC96/1)+ SQRT(2*LN($X96)/U96)</f>
        <v>0.1457950632</v>
      </c>
      <c r="B97" s="9">
        <f t="shared" si="433"/>
        <v>0.1536854814</v>
      </c>
      <c r="C97" s="102">
        <f t="shared" si="433"/>
        <v>0.1258475316</v>
      </c>
      <c r="D97" s="9" t="str">
        <f t="shared" si="20"/>
        <v>B</v>
      </c>
      <c r="E97" s="38">
        <v>85.0</v>
      </c>
      <c r="F97" s="39">
        <v>0.3181416917428195</v>
      </c>
      <c r="G97" s="40">
        <v>0.2351072569789161</v>
      </c>
      <c r="H97" s="41">
        <v>0.029852004744422178</v>
      </c>
      <c r="I97" s="42">
        <f t="shared" si="21"/>
        <v>0</v>
      </c>
      <c r="J97" s="43">
        <f t="shared" si="22"/>
        <v>30000</v>
      </c>
      <c r="K97" s="43">
        <f t="shared" si="23"/>
        <v>0</v>
      </c>
      <c r="L97" s="44">
        <f t="shared" si="6"/>
        <v>30000</v>
      </c>
      <c r="M97" s="42">
        <f t="shared" si="7"/>
        <v>0</v>
      </c>
      <c r="N97" s="43">
        <f t="shared" si="8"/>
        <v>4455</v>
      </c>
      <c r="O97" s="43">
        <f t="shared" si="9"/>
        <v>0</v>
      </c>
      <c r="P97" s="44">
        <f t="shared" si="10"/>
        <v>4455</v>
      </c>
      <c r="Q97" s="45" t="str">
        <f t="shared" ref="Q97:S97" si="434">IF(I97=0,"",M97/I97)</f>
        <v/>
      </c>
      <c r="R97" s="46">
        <f t="shared" si="434"/>
        <v>0.1485</v>
      </c>
      <c r="S97" s="46" t="str">
        <f t="shared" si="434"/>
        <v/>
      </c>
      <c r="T97" s="47">
        <f t="shared" si="12"/>
        <v>0.1485</v>
      </c>
      <c r="U97" s="42">
        <f t="shared" ref="U97:W97" si="435">SUM(I$13:I97)</f>
        <v>10000</v>
      </c>
      <c r="V97" s="43">
        <f t="shared" si="435"/>
        <v>2500000</v>
      </c>
      <c r="W97" s="43">
        <f t="shared" si="435"/>
        <v>40000</v>
      </c>
      <c r="X97" s="44">
        <f t="shared" si="14"/>
        <v>2550000</v>
      </c>
      <c r="Y97" s="42">
        <f t="shared" ref="Y97:AA97" si="436">SUM(M$13:M97)</f>
        <v>915</v>
      </c>
      <c r="Z97" s="43">
        <f t="shared" si="436"/>
        <v>375525</v>
      </c>
      <c r="AA97" s="43">
        <f t="shared" si="436"/>
        <v>3948</v>
      </c>
      <c r="AB97" s="44">
        <f t="shared" si="16"/>
        <v>380388</v>
      </c>
      <c r="AC97" s="46">
        <f t="shared" ref="AC97:AE97" si="437">IF(U97=0,"",Y97/U97)</f>
        <v>0.0915</v>
      </c>
      <c r="AD97" s="46">
        <f t="shared" si="437"/>
        <v>0.15021</v>
      </c>
      <c r="AE97" s="46">
        <f t="shared" si="437"/>
        <v>0.0987</v>
      </c>
      <c r="AF97" s="47">
        <f t="shared" si="18"/>
        <v>0.1491717647</v>
      </c>
    </row>
    <row r="98" ht="14.25" customHeight="1">
      <c r="A98" s="9">
        <f t="shared" ref="A98:C98" si="438">(AC97/1)+ SQRT(2*LN($X97)/U97)</f>
        <v>0.1458168554</v>
      </c>
      <c r="B98" s="9">
        <f t="shared" si="438"/>
        <v>0.1536452996</v>
      </c>
      <c r="C98" s="102">
        <f t="shared" si="438"/>
        <v>0.1258584277</v>
      </c>
      <c r="D98" s="9" t="str">
        <f t="shared" si="20"/>
        <v>B</v>
      </c>
      <c r="E98" s="38">
        <v>86.0</v>
      </c>
      <c r="F98" s="39">
        <v>0.8885010343526113</v>
      </c>
      <c r="G98" s="40">
        <v>0.5167547738215845</v>
      </c>
      <c r="H98" s="41">
        <v>0.23468028359458015</v>
      </c>
      <c r="I98" s="42">
        <f t="shared" si="21"/>
        <v>0</v>
      </c>
      <c r="J98" s="43">
        <f t="shared" si="22"/>
        <v>30000</v>
      </c>
      <c r="K98" s="43">
        <f t="shared" si="23"/>
        <v>0</v>
      </c>
      <c r="L98" s="44">
        <f t="shared" si="6"/>
        <v>30000</v>
      </c>
      <c r="M98" s="42">
        <f t="shared" si="7"/>
        <v>0</v>
      </c>
      <c r="N98" s="43">
        <f t="shared" si="8"/>
        <v>4502</v>
      </c>
      <c r="O98" s="43">
        <f t="shared" si="9"/>
        <v>0</v>
      </c>
      <c r="P98" s="44">
        <f t="shared" si="10"/>
        <v>4502</v>
      </c>
      <c r="Q98" s="45" t="str">
        <f t="shared" ref="Q98:S98" si="439">IF(I98=0,"",M98/I98)</f>
        <v/>
      </c>
      <c r="R98" s="46">
        <f t="shared" si="439"/>
        <v>0.1500666667</v>
      </c>
      <c r="S98" s="46" t="str">
        <f t="shared" si="439"/>
        <v/>
      </c>
      <c r="T98" s="47">
        <f t="shared" si="12"/>
        <v>0.1500666667</v>
      </c>
      <c r="U98" s="42">
        <f t="shared" ref="U98:W98" si="440">SUM(I$13:I98)</f>
        <v>10000</v>
      </c>
      <c r="V98" s="43">
        <f t="shared" si="440"/>
        <v>2530000</v>
      </c>
      <c r="W98" s="43">
        <f t="shared" si="440"/>
        <v>40000</v>
      </c>
      <c r="X98" s="44">
        <f t="shared" si="14"/>
        <v>2580000</v>
      </c>
      <c r="Y98" s="42">
        <f t="shared" ref="Y98:AA98" si="441">SUM(M$13:M98)</f>
        <v>915</v>
      </c>
      <c r="Z98" s="43">
        <f t="shared" si="441"/>
        <v>380027</v>
      </c>
      <c r="AA98" s="43">
        <f t="shared" si="441"/>
        <v>3948</v>
      </c>
      <c r="AB98" s="44">
        <f t="shared" si="16"/>
        <v>384890</v>
      </c>
      <c r="AC98" s="46">
        <f t="shared" ref="AC98:AE98" si="442">IF(U98=0,"",Y98/U98)</f>
        <v>0.0915</v>
      </c>
      <c r="AD98" s="46">
        <f t="shared" si="442"/>
        <v>0.1502083004</v>
      </c>
      <c r="AE98" s="46">
        <f t="shared" si="442"/>
        <v>0.0987</v>
      </c>
      <c r="AF98" s="47">
        <f t="shared" si="18"/>
        <v>0.1491821705</v>
      </c>
    </row>
    <row r="99" ht="14.25" customHeight="1">
      <c r="A99" s="9">
        <f t="shared" ref="A99:C99" si="443">(AC98/1)+ SQRT(2*LN($X98)/U98)</f>
        <v>0.1458383841</v>
      </c>
      <c r="B99" s="9">
        <f t="shared" si="443"/>
        <v>0.1536245253</v>
      </c>
      <c r="C99" s="102">
        <f t="shared" si="443"/>
        <v>0.1258691921</v>
      </c>
      <c r="D99" s="9" t="str">
        <f t="shared" si="20"/>
        <v>B</v>
      </c>
      <c r="E99" s="38">
        <v>87.0</v>
      </c>
      <c r="F99" s="39">
        <v>0.6485793799093615</v>
      </c>
      <c r="G99" s="40">
        <v>0.4930525626798289</v>
      </c>
      <c r="H99" s="41">
        <v>0.3126389750117887</v>
      </c>
      <c r="I99" s="42">
        <f t="shared" si="21"/>
        <v>0</v>
      </c>
      <c r="J99" s="43">
        <f t="shared" si="22"/>
        <v>30000</v>
      </c>
      <c r="K99" s="43">
        <f t="shared" si="23"/>
        <v>0</v>
      </c>
      <c r="L99" s="44">
        <f t="shared" si="6"/>
        <v>30000</v>
      </c>
      <c r="M99" s="42">
        <f t="shared" si="7"/>
        <v>0</v>
      </c>
      <c r="N99" s="43">
        <f t="shared" si="8"/>
        <v>4499</v>
      </c>
      <c r="O99" s="43">
        <f t="shared" si="9"/>
        <v>0</v>
      </c>
      <c r="P99" s="44">
        <f t="shared" si="10"/>
        <v>4499</v>
      </c>
      <c r="Q99" s="45" t="str">
        <f t="shared" ref="Q99:S99" si="444">IF(I99=0,"",M99/I99)</f>
        <v/>
      </c>
      <c r="R99" s="46">
        <f t="shared" si="444"/>
        <v>0.1499666667</v>
      </c>
      <c r="S99" s="46" t="str">
        <f t="shared" si="444"/>
        <v/>
      </c>
      <c r="T99" s="47">
        <f t="shared" si="12"/>
        <v>0.1499666667</v>
      </c>
      <c r="U99" s="42">
        <f t="shared" ref="U99:W99" si="445">SUM(I$13:I99)</f>
        <v>10000</v>
      </c>
      <c r="V99" s="43">
        <f t="shared" si="445"/>
        <v>2560000</v>
      </c>
      <c r="W99" s="43">
        <f t="shared" si="445"/>
        <v>40000</v>
      </c>
      <c r="X99" s="44">
        <f t="shared" si="14"/>
        <v>2610000</v>
      </c>
      <c r="Y99" s="42">
        <f t="shared" ref="Y99:AA99" si="446">SUM(M$13:M99)</f>
        <v>915</v>
      </c>
      <c r="Z99" s="43">
        <f t="shared" si="446"/>
        <v>384526</v>
      </c>
      <c r="AA99" s="43">
        <f t="shared" si="446"/>
        <v>3948</v>
      </c>
      <c r="AB99" s="44">
        <f t="shared" si="16"/>
        <v>389389</v>
      </c>
      <c r="AC99" s="46">
        <f t="shared" ref="AC99:AE99" si="447">IF(U99=0,"",Y99/U99)</f>
        <v>0.0915</v>
      </c>
      <c r="AD99" s="46">
        <f t="shared" si="447"/>
        <v>0.1502054688</v>
      </c>
      <c r="AE99" s="46">
        <f t="shared" si="447"/>
        <v>0.0987</v>
      </c>
      <c r="AF99" s="47">
        <f t="shared" si="18"/>
        <v>0.1491911877</v>
      </c>
    </row>
    <row r="100" ht="14.25" customHeight="1">
      <c r="A100" s="9">
        <f t="shared" ref="A100:C100" si="448">(AC99/1)+ SQRT(2*LN($X99)/U99)</f>
        <v>0.1458596556</v>
      </c>
      <c r="B100" s="9">
        <f t="shared" si="448"/>
        <v>0.1536029472</v>
      </c>
      <c r="C100" s="102">
        <f t="shared" si="448"/>
        <v>0.1258798278</v>
      </c>
      <c r="D100" s="9" t="str">
        <f t="shared" si="20"/>
        <v>B</v>
      </c>
      <c r="E100" s="38">
        <v>88.0</v>
      </c>
      <c r="F100" s="39">
        <v>0.10046354405298519</v>
      </c>
      <c r="G100" s="40">
        <v>0.6983177256961565</v>
      </c>
      <c r="H100" s="41">
        <v>0.33135131823650465</v>
      </c>
      <c r="I100" s="42">
        <f t="shared" si="21"/>
        <v>0</v>
      </c>
      <c r="J100" s="43">
        <f t="shared" si="22"/>
        <v>30000</v>
      </c>
      <c r="K100" s="43">
        <f t="shared" si="23"/>
        <v>0</v>
      </c>
      <c r="L100" s="44">
        <f t="shared" si="6"/>
        <v>30000</v>
      </c>
      <c r="M100" s="42">
        <f t="shared" si="7"/>
        <v>0</v>
      </c>
      <c r="N100" s="43">
        <f t="shared" si="8"/>
        <v>4532</v>
      </c>
      <c r="O100" s="43">
        <f t="shared" si="9"/>
        <v>0</v>
      </c>
      <c r="P100" s="44">
        <f t="shared" si="10"/>
        <v>4532</v>
      </c>
      <c r="Q100" s="45" t="str">
        <f t="shared" ref="Q100:S100" si="449">IF(I100=0,"",M100/I100)</f>
        <v/>
      </c>
      <c r="R100" s="46">
        <f t="shared" si="449"/>
        <v>0.1510666667</v>
      </c>
      <c r="S100" s="46" t="str">
        <f t="shared" si="449"/>
        <v/>
      </c>
      <c r="T100" s="47">
        <f t="shared" si="12"/>
        <v>0.1510666667</v>
      </c>
      <c r="U100" s="42">
        <f t="shared" ref="U100:W100" si="450">SUM(I$13:I100)</f>
        <v>10000</v>
      </c>
      <c r="V100" s="43">
        <f t="shared" si="450"/>
        <v>2590000</v>
      </c>
      <c r="W100" s="43">
        <f t="shared" si="450"/>
        <v>40000</v>
      </c>
      <c r="X100" s="44">
        <f t="shared" si="14"/>
        <v>2640000</v>
      </c>
      <c r="Y100" s="42">
        <f t="shared" ref="Y100:AA100" si="451">SUM(M$13:M100)</f>
        <v>915</v>
      </c>
      <c r="Z100" s="43">
        <f t="shared" si="451"/>
        <v>389058</v>
      </c>
      <c r="AA100" s="43">
        <f t="shared" si="451"/>
        <v>3948</v>
      </c>
      <c r="AB100" s="44">
        <f t="shared" si="16"/>
        <v>393921</v>
      </c>
      <c r="AC100" s="46">
        <f t="shared" ref="AC100:AE100" si="452">IF(U100=0,"",Y100/U100)</f>
        <v>0.0915</v>
      </c>
      <c r="AD100" s="46">
        <f t="shared" si="452"/>
        <v>0.150215444</v>
      </c>
      <c r="AE100" s="46">
        <f t="shared" si="452"/>
        <v>0.0987</v>
      </c>
      <c r="AF100" s="47">
        <f t="shared" si="18"/>
        <v>0.1492125</v>
      </c>
    </row>
    <row r="101" ht="14.25" customHeight="1">
      <c r="A101" s="9">
        <f t="shared" ref="A101:C101" si="453">(AC100/1)+ SQRT(2*LN($X100)/U100)</f>
        <v>0.1458806757</v>
      </c>
      <c r="B101" s="9">
        <f t="shared" si="453"/>
        <v>0.1535944948</v>
      </c>
      <c r="C101" s="102">
        <f t="shared" si="453"/>
        <v>0.1258903379</v>
      </c>
      <c r="D101" s="9" t="str">
        <f t="shared" si="20"/>
        <v>B</v>
      </c>
      <c r="E101" s="38">
        <v>89.0</v>
      </c>
      <c r="F101" s="39">
        <v>0.8052717113250777</v>
      </c>
      <c r="G101" s="40">
        <v>0.4691241927639589</v>
      </c>
      <c r="H101" s="41">
        <v>0.15508711917457563</v>
      </c>
      <c r="I101" s="42">
        <f t="shared" si="21"/>
        <v>0</v>
      </c>
      <c r="J101" s="43">
        <f t="shared" si="22"/>
        <v>30000</v>
      </c>
      <c r="K101" s="43">
        <f t="shared" si="23"/>
        <v>0</v>
      </c>
      <c r="L101" s="44">
        <f t="shared" si="6"/>
        <v>30000</v>
      </c>
      <c r="M101" s="42">
        <f t="shared" si="7"/>
        <v>0</v>
      </c>
      <c r="N101" s="43">
        <f t="shared" si="8"/>
        <v>4495</v>
      </c>
      <c r="O101" s="43">
        <f t="shared" si="9"/>
        <v>0</v>
      </c>
      <c r="P101" s="44">
        <f t="shared" si="10"/>
        <v>4495</v>
      </c>
      <c r="Q101" s="45" t="str">
        <f t="shared" ref="Q101:S101" si="454">IF(I101=0,"",M101/I101)</f>
        <v/>
      </c>
      <c r="R101" s="46">
        <f t="shared" si="454"/>
        <v>0.1498333333</v>
      </c>
      <c r="S101" s="46" t="str">
        <f t="shared" si="454"/>
        <v/>
      </c>
      <c r="T101" s="47">
        <f t="shared" si="12"/>
        <v>0.1498333333</v>
      </c>
      <c r="U101" s="42">
        <f t="shared" ref="U101:W101" si="455">SUM(I$13:I101)</f>
        <v>10000</v>
      </c>
      <c r="V101" s="43">
        <f t="shared" si="455"/>
        <v>2620000</v>
      </c>
      <c r="W101" s="43">
        <f t="shared" si="455"/>
        <v>40000</v>
      </c>
      <c r="X101" s="44">
        <f t="shared" si="14"/>
        <v>2670000</v>
      </c>
      <c r="Y101" s="42">
        <f t="shared" ref="Y101:AA101" si="456">SUM(M$13:M101)</f>
        <v>915</v>
      </c>
      <c r="Z101" s="43">
        <f t="shared" si="456"/>
        <v>393553</v>
      </c>
      <c r="AA101" s="43">
        <f t="shared" si="456"/>
        <v>3948</v>
      </c>
      <c r="AB101" s="44">
        <f t="shared" si="16"/>
        <v>398416</v>
      </c>
      <c r="AC101" s="46">
        <f t="shared" ref="AC101:AE101" si="457">IF(U101=0,"",Y101/U101)</f>
        <v>0.0915</v>
      </c>
      <c r="AD101" s="46">
        <f t="shared" si="457"/>
        <v>0.1502110687</v>
      </c>
      <c r="AE101" s="46">
        <f t="shared" si="457"/>
        <v>0.0987</v>
      </c>
      <c r="AF101" s="47">
        <f t="shared" si="18"/>
        <v>0.1492194757</v>
      </c>
    </row>
    <row r="102" ht="14.25" customHeight="1">
      <c r="A102" s="9">
        <f t="shared" ref="A102:C102" si="458">(AC101/1)+ SQRT(2*LN($X101)/U101)</f>
        <v>0.1459014504</v>
      </c>
      <c r="B102" s="9">
        <f t="shared" si="458"/>
        <v>0.1535720015</v>
      </c>
      <c r="C102" s="102">
        <f t="shared" si="458"/>
        <v>0.1259007252</v>
      </c>
      <c r="D102" s="9" t="str">
        <f t="shared" si="20"/>
        <v>B</v>
      </c>
      <c r="E102" s="38">
        <v>90.0</v>
      </c>
      <c r="F102" s="39">
        <v>0.7152278057455254</v>
      </c>
      <c r="G102" s="40">
        <v>0.926336892730871</v>
      </c>
      <c r="H102" s="41">
        <v>0.6181866132084343</v>
      </c>
      <c r="I102" s="42">
        <f t="shared" si="21"/>
        <v>0</v>
      </c>
      <c r="J102" s="43">
        <f t="shared" si="22"/>
        <v>30000</v>
      </c>
      <c r="K102" s="43">
        <f t="shared" si="23"/>
        <v>0</v>
      </c>
      <c r="L102" s="44">
        <f t="shared" si="6"/>
        <v>30000</v>
      </c>
      <c r="M102" s="42">
        <f t="shared" si="7"/>
        <v>0</v>
      </c>
      <c r="N102" s="43">
        <f t="shared" si="8"/>
        <v>4590</v>
      </c>
      <c r="O102" s="43">
        <f t="shared" si="9"/>
        <v>0</v>
      </c>
      <c r="P102" s="44">
        <f t="shared" si="10"/>
        <v>4590</v>
      </c>
      <c r="Q102" s="45" t="str">
        <f t="shared" ref="Q102:S102" si="459">IF(I102=0,"",M102/I102)</f>
        <v/>
      </c>
      <c r="R102" s="46">
        <f t="shared" si="459"/>
        <v>0.153</v>
      </c>
      <c r="S102" s="46" t="str">
        <f t="shared" si="459"/>
        <v/>
      </c>
      <c r="T102" s="47">
        <f t="shared" si="12"/>
        <v>0.153</v>
      </c>
      <c r="U102" s="42">
        <f t="shared" ref="U102:W102" si="460">SUM(I$13:I102)</f>
        <v>10000</v>
      </c>
      <c r="V102" s="43">
        <f t="shared" si="460"/>
        <v>2650000</v>
      </c>
      <c r="W102" s="43">
        <f t="shared" si="460"/>
        <v>40000</v>
      </c>
      <c r="X102" s="44">
        <f t="shared" si="14"/>
        <v>2700000</v>
      </c>
      <c r="Y102" s="42">
        <f t="shared" ref="Y102:AA102" si="461">SUM(M$13:M102)</f>
        <v>915</v>
      </c>
      <c r="Z102" s="43">
        <f t="shared" si="461"/>
        <v>398143</v>
      </c>
      <c r="AA102" s="43">
        <f t="shared" si="461"/>
        <v>3948</v>
      </c>
      <c r="AB102" s="44">
        <f t="shared" si="16"/>
        <v>403006</v>
      </c>
      <c r="AC102" s="46">
        <f t="shared" ref="AC102:AE102" si="462">IF(U102=0,"",Y102/U102)</f>
        <v>0.0915</v>
      </c>
      <c r="AD102" s="46">
        <f t="shared" si="462"/>
        <v>0.1502426415</v>
      </c>
      <c r="AE102" s="46">
        <f t="shared" si="462"/>
        <v>0.0987</v>
      </c>
      <c r="AF102" s="47">
        <f t="shared" si="18"/>
        <v>0.1492614815</v>
      </c>
    </row>
    <row r="103" ht="14.25" customHeight="1">
      <c r="A103" s="9">
        <f t="shared" ref="A103:C103" si="463">(AC102/1)+ SQRT(2*LN($X102)/U102)</f>
        <v>0.1459219851</v>
      </c>
      <c r="B103" s="9">
        <f t="shared" si="463"/>
        <v>0.1535857575</v>
      </c>
      <c r="C103" s="102">
        <f t="shared" si="463"/>
        <v>0.1259109926</v>
      </c>
      <c r="D103" s="9" t="str">
        <f t="shared" si="20"/>
        <v>B</v>
      </c>
      <c r="E103" s="38">
        <v>91.0</v>
      </c>
      <c r="F103" s="39">
        <v>0.5654722184162289</v>
      </c>
      <c r="G103" s="40">
        <v>0.29672057058124457</v>
      </c>
      <c r="H103" s="41">
        <v>0.7309646799016747</v>
      </c>
      <c r="I103" s="42">
        <f t="shared" si="21"/>
        <v>0</v>
      </c>
      <c r="J103" s="43">
        <f t="shared" si="22"/>
        <v>30000</v>
      </c>
      <c r="K103" s="43">
        <f t="shared" si="23"/>
        <v>0</v>
      </c>
      <c r="L103" s="44">
        <f t="shared" si="6"/>
        <v>30000</v>
      </c>
      <c r="M103" s="42">
        <f t="shared" si="7"/>
        <v>0</v>
      </c>
      <c r="N103" s="43">
        <f t="shared" si="8"/>
        <v>4467</v>
      </c>
      <c r="O103" s="43">
        <f t="shared" si="9"/>
        <v>0</v>
      </c>
      <c r="P103" s="44">
        <f t="shared" si="10"/>
        <v>4467</v>
      </c>
      <c r="Q103" s="45" t="str">
        <f t="shared" ref="Q103:S103" si="464">IF(I103=0,"",M103/I103)</f>
        <v/>
      </c>
      <c r="R103" s="46">
        <f t="shared" si="464"/>
        <v>0.1489</v>
      </c>
      <c r="S103" s="46" t="str">
        <f t="shared" si="464"/>
        <v/>
      </c>
      <c r="T103" s="47">
        <f t="shared" si="12"/>
        <v>0.1489</v>
      </c>
      <c r="U103" s="42">
        <f t="shared" ref="U103:W103" si="465">SUM(I$13:I103)</f>
        <v>10000</v>
      </c>
      <c r="V103" s="43">
        <f t="shared" si="465"/>
        <v>2680000</v>
      </c>
      <c r="W103" s="43">
        <f t="shared" si="465"/>
        <v>40000</v>
      </c>
      <c r="X103" s="44">
        <f t="shared" si="14"/>
        <v>2730000</v>
      </c>
      <c r="Y103" s="42">
        <f t="shared" ref="Y103:AA103" si="466">SUM(M$13:M103)</f>
        <v>915</v>
      </c>
      <c r="Z103" s="43">
        <f t="shared" si="466"/>
        <v>402610</v>
      </c>
      <c r="AA103" s="43">
        <f t="shared" si="466"/>
        <v>3948</v>
      </c>
      <c r="AB103" s="44">
        <f t="shared" si="16"/>
        <v>407473</v>
      </c>
      <c r="AC103" s="46">
        <f t="shared" ref="AC103:AE103" si="467">IF(U103=0,"",Y103/U103)</f>
        <v>0.0915</v>
      </c>
      <c r="AD103" s="46">
        <f t="shared" si="467"/>
        <v>0.1502276119</v>
      </c>
      <c r="AE103" s="46">
        <f t="shared" si="467"/>
        <v>0.0987</v>
      </c>
      <c r="AF103" s="47">
        <f t="shared" si="18"/>
        <v>0.1492575092</v>
      </c>
    </row>
    <row r="104" ht="14.25" customHeight="1">
      <c r="A104" s="9">
        <f t="shared" ref="A104:C104" si="468">(AC103/1)+ SQRT(2*LN($X103)/U103)</f>
        <v>0.1459422853</v>
      </c>
      <c r="B104" s="9">
        <f t="shared" si="468"/>
        <v>0.1535532038</v>
      </c>
      <c r="C104" s="102">
        <f t="shared" si="468"/>
        <v>0.1259211427</v>
      </c>
      <c r="D104" s="9" t="str">
        <f t="shared" si="20"/>
        <v>B</v>
      </c>
      <c r="E104" s="38">
        <v>92.0</v>
      </c>
      <c r="F104" s="39">
        <v>0.5867373998797978</v>
      </c>
      <c r="G104" s="40">
        <v>0.9262766764916484</v>
      </c>
      <c r="H104" s="41">
        <v>0.7071793822123724</v>
      </c>
      <c r="I104" s="42">
        <f t="shared" si="21"/>
        <v>0</v>
      </c>
      <c r="J104" s="43">
        <f t="shared" si="22"/>
        <v>30000</v>
      </c>
      <c r="K104" s="43">
        <f t="shared" si="23"/>
        <v>0</v>
      </c>
      <c r="L104" s="44">
        <f t="shared" si="6"/>
        <v>30000</v>
      </c>
      <c r="M104" s="42">
        <f t="shared" si="7"/>
        <v>0</v>
      </c>
      <c r="N104" s="43">
        <f t="shared" si="8"/>
        <v>4590</v>
      </c>
      <c r="O104" s="43">
        <f t="shared" si="9"/>
        <v>0</v>
      </c>
      <c r="P104" s="44">
        <f t="shared" si="10"/>
        <v>4590</v>
      </c>
      <c r="Q104" s="45" t="str">
        <f t="shared" ref="Q104:S104" si="469">IF(I104=0,"",M104/I104)</f>
        <v/>
      </c>
      <c r="R104" s="46">
        <f t="shared" si="469"/>
        <v>0.153</v>
      </c>
      <c r="S104" s="46" t="str">
        <f t="shared" si="469"/>
        <v/>
      </c>
      <c r="T104" s="47">
        <f t="shared" si="12"/>
        <v>0.153</v>
      </c>
      <c r="U104" s="42">
        <f t="shared" ref="U104:W104" si="470">SUM(I$13:I104)</f>
        <v>10000</v>
      </c>
      <c r="V104" s="43">
        <f t="shared" si="470"/>
        <v>2710000</v>
      </c>
      <c r="W104" s="43">
        <f t="shared" si="470"/>
        <v>40000</v>
      </c>
      <c r="X104" s="44">
        <f t="shared" si="14"/>
        <v>2760000</v>
      </c>
      <c r="Y104" s="42">
        <f t="shared" ref="Y104:AA104" si="471">SUM(M$13:M104)</f>
        <v>915</v>
      </c>
      <c r="Z104" s="43">
        <f t="shared" si="471"/>
        <v>407200</v>
      </c>
      <c r="AA104" s="43">
        <f t="shared" si="471"/>
        <v>3948</v>
      </c>
      <c r="AB104" s="44">
        <f t="shared" si="16"/>
        <v>412063</v>
      </c>
      <c r="AC104" s="46">
        <f t="shared" ref="AC104:AE104" si="472">IF(U104=0,"",Y104/U104)</f>
        <v>0.0915</v>
      </c>
      <c r="AD104" s="46">
        <f t="shared" si="472"/>
        <v>0.1502583026</v>
      </c>
      <c r="AE104" s="46">
        <f t="shared" si="472"/>
        <v>0.0987</v>
      </c>
      <c r="AF104" s="47">
        <f t="shared" si="18"/>
        <v>0.1492981884</v>
      </c>
    </row>
    <row r="105" ht="14.25" customHeight="1">
      <c r="A105" s="9">
        <f t="shared" ref="A105:C105" si="473">(AC104/1)+ SQRT(2*LN($X104)/U104)</f>
        <v>0.1459623562</v>
      </c>
      <c r="B105" s="9">
        <f t="shared" si="473"/>
        <v>0.1535666551</v>
      </c>
      <c r="C105" s="102">
        <f t="shared" si="473"/>
        <v>0.1259311781</v>
      </c>
      <c r="D105" s="9" t="str">
        <f t="shared" si="20"/>
        <v>B</v>
      </c>
      <c r="E105" s="38">
        <v>93.0</v>
      </c>
      <c r="F105" s="39">
        <v>0.9089122897301941</v>
      </c>
      <c r="G105" s="40">
        <v>0.11383310303295957</v>
      </c>
      <c r="H105" s="41">
        <v>0.5805723401547492</v>
      </c>
      <c r="I105" s="42">
        <f t="shared" si="21"/>
        <v>0</v>
      </c>
      <c r="J105" s="43">
        <f t="shared" si="22"/>
        <v>30000</v>
      </c>
      <c r="K105" s="43">
        <f t="shared" si="23"/>
        <v>0</v>
      </c>
      <c r="L105" s="44">
        <f t="shared" si="6"/>
        <v>30000</v>
      </c>
      <c r="M105" s="42">
        <f t="shared" si="7"/>
        <v>0</v>
      </c>
      <c r="N105" s="43">
        <f t="shared" si="8"/>
        <v>4425</v>
      </c>
      <c r="O105" s="43">
        <f t="shared" si="9"/>
        <v>0</v>
      </c>
      <c r="P105" s="44">
        <f t="shared" si="10"/>
        <v>4425</v>
      </c>
      <c r="Q105" s="45" t="str">
        <f t="shared" ref="Q105:S105" si="474">IF(I105=0,"",M105/I105)</f>
        <v/>
      </c>
      <c r="R105" s="46">
        <f t="shared" si="474"/>
        <v>0.1475</v>
      </c>
      <c r="S105" s="46" t="str">
        <f t="shared" si="474"/>
        <v/>
      </c>
      <c r="T105" s="47">
        <f t="shared" si="12"/>
        <v>0.1475</v>
      </c>
      <c r="U105" s="42">
        <f t="shared" ref="U105:W105" si="475">SUM(I$13:I105)</f>
        <v>10000</v>
      </c>
      <c r="V105" s="43">
        <f t="shared" si="475"/>
        <v>2740000</v>
      </c>
      <c r="W105" s="43">
        <f t="shared" si="475"/>
        <v>40000</v>
      </c>
      <c r="X105" s="44">
        <f t="shared" si="14"/>
        <v>2790000</v>
      </c>
      <c r="Y105" s="42">
        <f t="shared" ref="Y105:AA105" si="476">SUM(M$13:M105)</f>
        <v>915</v>
      </c>
      <c r="Z105" s="43">
        <f t="shared" si="476"/>
        <v>411625</v>
      </c>
      <c r="AA105" s="43">
        <f t="shared" si="476"/>
        <v>3948</v>
      </c>
      <c r="AB105" s="44">
        <f t="shared" si="16"/>
        <v>416488</v>
      </c>
      <c r="AC105" s="46">
        <f t="shared" ref="AC105:AE105" si="477">IF(U105=0,"",Y105/U105)</f>
        <v>0.0915</v>
      </c>
      <c r="AD105" s="46">
        <f t="shared" si="477"/>
        <v>0.1502281022</v>
      </c>
      <c r="AE105" s="46">
        <f t="shared" si="477"/>
        <v>0.0987</v>
      </c>
      <c r="AF105" s="47">
        <f t="shared" si="18"/>
        <v>0.149278853</v>
      </c>
    </row>
    <row r="106" ht="14.25" customHeight="1">
      <c r="A106" s="9">
        <f t="shared" ref="A106:C106" si="478">(AC105/1)+ SQRT(2*LN($X105)/U105)</f>
        <v>0.1459822029</v>
      </c>
      <c r="B106" s="9">
        <f t="shared" si="478"/>
        <v>0.1535194924</v>
      </c>
      <c r="C106" s="102">
        <f t="shared" si="478"/>
        <v>0.1259411014</v>
      </c>
      <c r="D106" s="9" t="str">
        <f t="shared" si="20"/>
        <v>B</v>
      </c>
      <c r="E106" s="38">
        <v>94.0</v>
      </c>
      <c r="F106" s="39">
        <v>0.4038675260830822</v>
      </c>
      <c r="G106" s="40">
        <v>0.37599147345760264</v>
      </c>
      <c r="H106" s="41">
        <v>0.5421154094497416</v>
      </c>
      <c r="I106" s="42">
        <f t="shared" si="21"/>
        <v>0</v>
      </c>
      <c r="J106" s="43">
        <f t="shared" si="22"/>
        <v>30000</v>
      </c>
      <c r="K106" s="43">
        <f t="shared" si="23"/>
        <v>0</v>
      </c>
      <c r="L106" s="44">
        <f t="shared" si="6"/>
        <v>30000</v>
      </c>
      <c r="M106" s="42">
        <f t="shared" si="7"/>
        <v>0</v>
      </c>
      <c r="N106" s="43">
        <f t="shared" si="8"/>
        <v>4480</v>
      </c>
      <c r="O106" s="43">
        <f t="shared" si="9"/>
        <v>0</v>
      </c>
      <c r="P106" s="44">
        <f t="shared" si="10"/>
        <v>4480</v>
      </c>
      <c r="Q106" s="45" t="str">
        <f t="shared" ref="Q106:S106" si="479">IF(I106=0,"",M106/I106)</f>
        <v/>
      </c>
      <c r="R106" s="46">
        <f t="shared" si="479"/>
        <v>0.1493333333</v>
      </c>
      <c r="S106" s="46" t="str">
        <f t="shared" si="479"/>
        <v/>
      </c>
      <c r="T106" s="47">
        <f t="shared" si="12"/>
        <v>0.1493333333</v>
      </c>
      <c r="U106" s="42">
        <f t="shared" ref="U106:W106" si="480">SUM(I$13:I106)</f>
        <v>10000</v>
      </c>
      <c r="V106" s="43">
        <f t="shared" si="480"/>
        <v>2770000</v>
      </c>
      <c r="W106" s="43">
        <f t="shared" si="480"/>
        <v>40000</v>
      </c>
      <c r="X106" s="44">
        <f t="shared" si="14"/>
        <v>2820000</v>
      </c>
      <c r="Y106" s="42">
        <f t="shared" ref="Y106:AA106" si="481">SUM(M$13:M106)</f>
        <v>915</v>
      </c>
      <c r="Z106" s="43">
        <f t="shared" si="481"/>
        <v>416105</v>
      </c>
      <c r="AA106" s="43">
        <f t="shared" si="481"/>
        <v>3948</v>
      </c>
      <c r="AB106" s="44">
        <f t="shared" si="16"/>
        <v>420968</v>
      </c>
      <c r="AC106" s="46">
        <f t="shared" ref="AC106:AE106" si="482">IF(U106=0,"",Y106/U106)</f>
        <v>0.0915</v>
      </c>
      <c r="AD106" s="46">
        <f t="shared" si="482"/>
        <v>0.1502184116</v>
      </c>
      <c r="AE106" s="46">
        <f t="shared" si="482"/>
        <v>0.0987</v>
      </c>
      <c r="AF106" s="47">
        <f t="shared" si="18"/>
        <v>0.1492794326</v>
      </c>
    </row>
    <row r="107" ht="14.25" customHeight="1">
      <c r="A107" s="9">
        <f t="shared" ref="A107:C107" si="483">(AC106/1)+ SQRT(2*LN($X106)/U106)</f>
        <v>0.1460018301</v>
      </c>
      <c r="B107" s="9">
        <f t="shared" si="483"/>
        <v>0.1534931092</v>
      </c>
      <c r="C107" s="102">
        <f t="shared" si="483"/>
        <v>0.1259509151</v>
      </c>
      <c r="D107" s="9" t="str">
        <f t="shared" si="20"/>
        <v>B</v>
      </c>
      <c r="E107" s="38">
        <v>95.0</v>
      </c>
      <c r="F107" s="39">
        <v>0.9999454944102402</v>
      </c>
      <c r="G107" s="40">
        <v>0.46122937684378496</v>
      </c>
      <c r="H107" s="41">
        <v>0.34434699734304997</v>
      </c>
      <c r="I107" s="42">
        <f t="shared" si="21"/>
        <v>0</v>
      </c>
      <c r="J107" s="43">
        <f t="shared" si="22"/>
        <v>30000</v>
      </c>
      <c r="K107" s="43">
        <f t="shared" si="23"/>
        <v>0</v>
      </c>
      <c r="L107" s="44">
        <f t="shared" si="6"/>
        <v>30000</v>
      </c>
      <c r="M107" s="42">
        <f t="shared" si="7"/>
        <v>0</v>
      </c>
      <c r="N107" s="43">
        <f t="shared" si="8"/>
        <v>4494</v>
      </c>
      <c r="O107" s="43">
        <f t="shared" si="9"/>
        <v>0</v>
      </c>
      <c r="P107" s="44">
        <f t="shared" si="10"/>
        <v>4494</v>
      </c>
      <c r="Q107" s="45" t="str">
        <f t="shared" ref="Q107:S107" si="484">IF(I107=0,"",M107/I107)</f>
        <v/>
      </c>
      <c r="R107" s="46">
        <f t="shared" si="484"/>
        <v>0.1498</v>
      </c>
      <c r="S107" s="46" t="str">
        <f t="shared" si="484"/>
        <v/>
      </c>
      <c r="T107" s="47">
        <f t="shared" si="12"/>
        <v>0.1498</v>
      </c>
      <c r="U107" s="42">
        <f t="shared" ref="U107:W107" si="485">SUM(I$13:I107)</f>
        <v>10000</v>
      </c>
      <c r="V107" s="43">
        <f t="shared" si="485"/>
        <v>2800000</v>
      </c>
      <c r="W107" s="43">
        <f t="shared" si="485"/>
        <v>40000</v>
      </c>
      <c r="X107" s="44">
        <f t="shared" si="14"/>
        <v>2850000</v>
      </c>
      <c r="Y107" s="42">
        <f t="shared" ref="Y107:AA107" si="486">SUM(M$13:M107)</f>
        <v>915</v>
      </c>
      <c r="Z107" s="43">
        <f t="shared" si="486"/>
        <v>420599</v>
      </c>
      <c r="AA107" s="43">
        <f t="shared" si="486"/>
        <v>3948</v>
      </c>
      <c r="AB107" s="44">
        <f t="shared" si="16"/>
        <v>425462</v>
      </c>
      <c r="AC107" s="46">
        <f t="shared" ref="AC107:AE107" si="487">IF(U107=0,"",Y107/U107)</f>
        <v>0.0915</v>
      </c>
      <c r="AD107" s="46">
        <f t="shared" si="487"/>
        <v>0.1502139286</v>
      </c>
      <c r="AE107" s="46">
        <f t="shared" si="487"/>
        <v>0.0987</v>
      </c>
      <c r="AF107" s="47">
        <f t="shared" si="18"/>
        <v>0.1492849123</v>
      </c>
    </row>
    <row r="108" ht="14.25" customHeight="1">
      <c r="A108" s="9">
        <f t="shared" ref="A108:C108" si="488">(AC107/1)+ SQRT(2*LN($X107)/U107)</f>
        <v>0.1460212427</v>
      </c>
      <c r="B108" s="9">
        <f t="shared" si="488"/>
        <v>0.153472196</v>
      </c>
      <c r="C108" s="102">
        <f t="shared" si="488"/>
        <v>0.1259606214</v>
      </c>
      <c r="D108" s="9" t="str">
        <f t="shared" si="20"/>
        <v>B</v>
      </c>
      <c r="E108" s="38">
        <v>96.0</v>
      </c>
      <c r="F108" s="39">
        <v>0.01540699729919115</v>
      </c>
      <c r="G108" s="40">
        <v>0.8118659273458014</v>
      </c>
      <c r="H108" s="41">
        <v>0.7172780764125252</v>
      </c>
      <c r="I108" s="42">
        <f t="shared" si="21"/>
        <v>0</v>
      </c>
      <c r="J108" s="43">
        <f t="shared" si="22"/>
        <v>30000</v>
      </c>
      <c r="K108" s="43">
        <f t="shared" si="23"/>
        <v>0</v>
      </c>
      <c r="L108" s="44">
        <f t="shared" si="6"/>
        <v>30000</v>
      </c>
      <c r="M108" s="42">
        <f t="shared" si="7"/>
        <v>0</v>
      </c>
      <c r="N108" s="43">
        <f t="shared" si="8"/>
        <v>4555</v>
      </c>
      <c r="O108" s="43">
        <f t="shared" si="9"/>
        <v>0</v>
      </c>
      <c r="P108" s="44">
        <f t="shared" si="10"/>
        <v>4555</v>
      </c>
      <c r="Q108" s="45" t="str">
        <f t="shared" ref="Q108:S108" si="489">IF(I108=0,"",M108/I108)</f>
        <v/>
      </c>
      <c r="R108" s="46">
        <f t="shared" si="489"/>
        <v>0.1518333333</v>
      </c>
      <c r="S108" s="46" t="str">
        <f t="shared" si="489"/>
        <v/>
      </c>
      <c r="T108" s="47">
        <f t="shared" si="12"/>
        <v>0.1518333333</v>
      </c>
      <c r="U108" s="42">
        <f t="shared" ref="U108:W108" si="490">SUM(I$13:I108)</f>
        <v>10000</v>
      </c>
      <c r="V108" s="43">
        <f t="shared" si="490"/>
        <v>2830000</v>
      </c>
      <c r="W108" s="43">
        <f t="shared" si="490"/>
        <v>40000</v>
      </c>
      <c r="X108" s="44">
        <f t="shared" si="14"/>
        <v>2880000</v>
      </c>
      <c r="Y108" s="42">
        <f t="shared" ref="Y108:AA108" si="491">SUM(M$13:M108)</f>
        <v>915</v>
      </c>
      <c r="Z108" s="43">
        <f t="shared" si="491"/>
        <v>425154</v>
      </c>
      <c r="AA108" s="43">
        <f t="shared" si="491"/>
        <v>3948</v>
      </c>
      <c r="AB108" s="44">
        <f t="shared" si="16"/>
        <v>430017</v>
      </c>
      <c r="AC108" s="46">
        <f t="shared" ref="AC108:AE108" si="492">IF(U108=0,"",Y108/U108)</f>
        <v>0.0915</v>
      </c>
      <c r="AD108" s="46">
        <f t="shared" si="492"/>
        <v>0.1502310954</v>
      </c>
      <c r="AE108" s="46">
        <f t="shared" si="492"/>
        <v>0.0987</v>
      </c>
      <c r="AF108" s="47">
        <f t="shared" si="18"/>
        <v>0.1493114583</v>
      </c>
    </row>
    <row r="109" ht="14.25" customHeight="1">
      <c r="A109" s="9">
        <f t="shared" ref="A109:C109" si="493">(AC108/1)+ SQRT(2*LN($X108)/U108)</f>
        <v>0.1460404453</v>
      </c>
      <c r="B109" s="9">
        <f t="shared" si="493"/>
        <v>0.1534731884</v>
      </c>
      <c r="C109" s="102">
        <f t="shared" si="493"/>
        <v>0.1259702226</v>
      </c>
      <c r="D109" s="9" t="str">
        <f t="shared" si="20"/>
        <v>B</v>
      </c>
      <c r="E109" s="38">
        <v>97.0</v>
      </c>
      <c r="F109" s="39">
        <v>0.44863320658864525</v>
      </c>
      <c r="G109" s="40">
        <v>0.7269412893488993</v>
      </c>
      <c r="H109" s="41">
        <v>0.8031274720846726</v>
      </c>
      <c r="I109" s="42">
        <f t="shared" si="21"/>
        <v>0</v>
      </c>
      <c r="J109" s="43">
        <f t="shared" si="22"/>
        <v>30000</v>
      </c>
      <c r="K109" s="43">
        <f t="shared" si="23"/>
        <v>0</v>
      </c>
      <c r="L109" s="44">
        <f t="shared" si="6"/>
        <v>30000</v>
      </c>
      <c r="M109" s="42">
        <f t="shared" si="7"/>
        <v>0</v>
      </c>
      <c r="N109" s="43">
        <f t="shared" si="8"/>
        <v>4537</v>
      </c>
      <c r="O109" s="43">
        <f t="shared" si="9"/>
        <v>0</v>
      </c>
      <c r="P109" s="44">
        <f t="shared" si="10"/>
        <v>4537</v>
      </c>
      <c r="Q109" s="45" t="str">
        <f t="shared" ref="Q109:S109" si="494">IF(I109=0,"",M109/I109)</f>
        <v/>
      </c>
      <c r="R109" s="46">
        <f t="shared" si="494"/>
        <v>0.1512333333</v>
      </c>
      <c r="S109" s="46" t="str">
        <f t="shared" si="494"/>
        <v/>
      </c>
      <c r="T109" s="47">
        <f t="shared" si="12"/>
        <v>0.1512333333</v>
      </c>
      <c r="U109" s="42">
        <f t="shared" ref="U109:W109" si="495">SUM(I$13:I109)</f>
        <v>10000</v>
      </c>
      <c r="V109" s="43">
        <f t="shared" si="495"/>
        <v>2860000</v>
      </c>
      <c r="W109" s="43">
        <f t="shared" si="495"/>
        <v>40000</v>
      </c>
      <c r="X109" s="44">
        <f t="shared" si="14"/>
        <v>2910000</v>
      </c>
      <c r="Y109" s="42">
        <f t="shared" ref="Y109:AA109" si="496">SUM(M$13:M109)</f>
        <v>915</v>
      </c>
      <c r="Z109" s="43">
        <f t="shared" si="496"/>
        <v>429691</v>
      </c>
      <c r="AA109" s="43">
        <f t="shared" si="496"/>
        <v>3948</v>
      </c>
      <c r="AB109" s="44">
        <f t="shared" si="16"/>
        <v>434554</v>
      </c>
      <c r="AC109" s="46">
        <f t="shared" ref="AC109:AE109" si="497">IF(U109=0,"",Y109/U109)</f>
        <v>0.0915</v>
      </c>
      <c r="AD109" s="46">
        <f t="shared" si="497"/>
        <v>0.1502416084</v>
      </c>
      <c r="AE109" s="46">
        <f t="shared" si="497"/>
        <v>0.0987</v>
      </c>
      <c r="AF109" s="47">
        <f t="shared" si="18"/>
        <v>0.1493312715</v>
      </c>
    </row>
    <row r="110" ht="14.25" customHeight="1">
      <c r="A110" s="9">
        <f t="shared" ref="A110:C110" si="498">(AC109/1)+ SQRT(2*LN($X109)/U109)</f>
        <v>0.1460594422</v>
      </c>
      <c r="B110" s="9">
        <f t="shared" si="498"/>
        <v>0.1534677758</v>
      </c>
      <c r="C110" s="102">
        <f t="shared" si="498"/>
        <v>0.1259797211</v>
      </c>
      <c r="D110" s="9" t="str">
        <f t="shared" si="20"/>
        <v>B</v>
      </c>
      <c r="E110" s="38">
        <v>98.0</v>
      </c>
      <c r="F110" s="39">
        <v>0.3639248785843745</v>
      </c>
      <c r="G110" s="40">
        <v>0.021605342652735837</v>
      </c>
      <c r="H110" s="41">
        <v>0.042592682877134025</v>
      </c>
      <c r="I110" s="42">
        <f t="shared" si="21"/>
        <v>0</v>
      </c>
      <c r="J110" s="43">
        <f t="shared" si="22"/>
        <v>30000</v>
      </c>
      <c r="K110" s="43">
        <f t="shared" si="23"/>
        <v>0</v>
      </c>
      <c r="L110" s="44">
        <f t="shared" si="6"/>
        <v>30000</v>
      </c>
      <c r="M110" s="42">
        <f t="shared" si="7"/>
        <v>0</v>
      </c>
      <c r="N110" s="43">
        <f t="shared" si="8"/>
        <v>4375</v>
      </c>
      <c r="O110" s="43">
        <f t="shared" si="9"/>
        <v>0</v>
      </c>
      <c r="P110" s="44">
        <f t="shared" si="10"/>
        <v>4375</v>
      </c>
      <c r="Q110" s="45" t="str">
        <f t="shared" ref="Q110:S110" si="499">IF(I110=0,"",M110/I110)</f>
        <v/>
      </c>
      <c r="R110" s="46">
        <f t="shared" si="499"/>
        <v>0.1458333333</v>
      </c>
      <c r="S110" s="46" t="str">
        <f t="shared" si="499"/>
        <v/>
      </c>
      <c r="T110" s="47">
        <f t="shared" si="12"/>
        <v>0.1458333333</v>
      </c>
      <c r="U110" s="42">
        <f t="shared" ref="U110:W110" si="500">SUM(I$13:I110)</f>
        <v>10000</v>
      </c>
      <c r="V110" s="43">
        <f t="shared" si="500"/>
        <v>2890000</v>
      </c>
      <c r="W110" s="43">
        <f t="shared" si="500"/>
        <v>40000</v>
      </c>
      <c r="X110" s="44">
        <f t="shared" si="14"/>
        <v>2940000</v>
      </c>
      <c r="Y110" s="42">
        <f t="shared" ref="Y110:AA110" si="501">SUM(M$13:M110)</f>
        <v>915</v>
      </c>
      <c r="Z110" s="43">
        <f t="shared" si="501"/>
        <v>434066</v>
      </c>
      <c r="AA110" s="43">
        <f t="shared" si="501"/>
        <v>3948</v>
      </c>
      <c r="AB110" s="44">
        <f t="shared" si="16"/>
        <v>438929</v>
      </c>
      <c r="AC110" s="46">
        <f t="shared" ref="AC110:AE110" si="502">IF(U110=0,"",Y110/U110)</f>
        <v>0.0915</v>
      </c>
      <c r="AD110" s="46">
        <f t="shared" si="502"/>
        <v>0.1501958478</v>
      </c>
      <c r="AE110" s="46">
        <f t="shared" si="502"/>
        <v>0.0987</v>
      </c>
      <c r="AF110" s="47">
        <f t="shared" si="18"/>
        <v>0.1492955782</v>
      </c>
    </row>
    <row r="111" ht="14.25" customHeight="1">
      <c r="A111" s="9">
        <f t="shared" ref="A111:C111" si="503">(AC110/1)+ SQRT(2*LN($X110)/U110)</f>
        <v>0.1460782377</v>
      </c>
      <c r="B111" s="9">
        <f t="shared" si="503"/>
        <v>0.1534063323</v>
      </c>
      <c r="C111" s="102">
        <f t="shared" si="503"/>
        <v>0.1259891188</v>
      </c>
      <c r="D111" s="9" t="str">
        <f t="shared" si="20"/>
        <v>B</v>
      </c>
      <c r="E111" s="38">
        <v>99.0</v>
      </c>
      <c r="F111" s="39">
        <v>0.259076022288833</v>
      </c>
      <c r="G111" s="40">
        <v>0.8775147900035113</v>
      </c>
      <c r="H111" s="41">
        <v>0.6279368569442003</v>
      </c>
      <c r="I111" s="42">
        <f t="shared" si="21"/>
        <v>0</v>
      </c>
      <c r="J111" s="43">
        <f t="shared" si="22"/>
        <v>30000</v>
      </c>
      <c r="K111" s="43">
        <f t="shared" si="23"/>
        <v>0</v>
      </c>
      <c r="L111" s="44">
        <f t="shared" si="6"/>
        <v>30000</v>
      </c>
      <c r="M111" s="42">
        <f t="shared" si="7"/>
        <v>0</v>
      </c>
      <c r="N111" s="43">
        <f t="shared" si="8"/>
        <v>4572</v>
      </c>
      <c r="O111" s="43">
        <f t="shared" si="9"/>
        <v>0</v>
      </c>
      <c r="P111" s="44">
        <f t="shared" si="10"/>
        <v>4572</v>
      </c>
      <c r="Q111" s="45" t="str">
        <f t="shared" ref="Q111:S111" si="504">IF(I111=0,"",M111/I111)</f>
        <v/>
      </c>
      <c r="R111" s="46">
        <f t="shared" si="504"/>
        <v>0.1524</v>
      </c>
      <c r="S111" s="46" t="str">
        <f t="shared" si="504"/>
        <v/>
      </c>
      <c r="T111" s="47">
        <f t="shared" si="12"/>
        <v>0.1524</v>
      </c>
      <c r="U111" s="42">
        <f t="shared" ref="U111:W111" si="505">SUM(I$13:I111)</f>
        <v>10000</v>
      </c>
      <c r="V111" s="43">
        <f t="shared" si="505"/>
        <v>2920000</v>
      </c>
      <c r="W111" s="43">
        <f t="shared" si="505"/>
        <v>40000</v>
      </c>
      <c r="X111" s="44">
        <f t="shared" si="14"/>
        <v>2970000</v>
      </c>
      <c r="Y111" s="42">
        <f t="shared" ref="Y111:AA111" si="506">SUM(M$13:M111)</f>
        <v>915</v>
      </c>
      <c r="Z111" s="43">
        <f t="shared" si="506"/>
        <v>438638</v>
      </c>
      <c r="AA111" s="43">
        <f t="shared" si="506"/>
        <v>3948</v>
      </c>
      <c r="AB111" s="44">
        <f t="shared" si="16"/>
        <v>443501</v>
      </c>
      <c r="AC111" s="46">
        <f t="shared" ref="AC111:AE111" si="507">IF(U111=0,"",Y111/U111)</f>
        <v>0.0915</v>
      </c>
      <c r="AD111" s="46">
        <f t="shared" si="507"/>
        <v>0.1502184932</v>
      </c>
      <c r="AE111" s="46">
        <f t="shared" si="507"/>
        <v>0.0987</v>
      </c>
      <c r="AF111" s="47">
        <f t="shared" si="18"/>
        <v>0.149326936</v>
      </c>
    </row>
    <row r="112" ht="14.25" customHeight="1">
      <c r="A112" s="105">
        <f t="shared" ref="A112:C112" si="508">(AC111/1)+ SQRT(2*LN($X111)/U111)</f>
        <v>0.146096836</v>
      </c>
      <c r="B112" s="105">
        <f t="shared" si="508"/>
        <v>0.1534135313</v>
      </c>
      <c r="C112" s="104">
        <f t="shared" si="508"/>
        <v>0.125998418</v>
      </c>
      <c r="D112" s="105" t="str">
        <f t="shared" si="20"/>
        <v>B</v>
      </c>
      <c r="E112" s="48">
        <v>100.0</v>
      </c>
      <c r="F112" s="49">
        <v>0.7953174061759334</v>
      </c>
      <c r="G112" s="50">
        <v>0.5381926733624928</v>
      </c>
      <c r="H112" s="51">
        <v>0.45843732587333197</v>
      </c>
      <c r="I112" s="52">
        <f t="shared" si="21"/>
        <v>0</v>
      </c>
      <c r="J112" s="53">
        <f t="shared" si="22"/>
        <v>30000</v>
      </c>
      <c r="K112" s="53">
        <f t="shared" si="23"/>
        <v>0</v>
      </c>
      <c r="L112" s="54">
        <f t="shared" si="6"/>
        <v>30000</v>
      </c>
      <c r="M112" s="52">
        <f t="shared" si="7"/>
        <v>0</v>
      </c>
      <c r="N112" s="53">
        <f t="shared" si="8"/>
        <v>4506</v>
      </c>
      <c r="O112" s="53">
        <f t="shared" si="9"/>
        <v>0</v>
      </c>
      <c r="P112" s="54">
        <f t="shared" si="10"/>
        <v>4506</v>
      </c>
      <c r="Q112" s="55" t="str">
        <f t="shared" ref="Q112:S112" si="509">IF(I112=0,"",M112/I112)</f>
        <v/>
      </c>
      <c r="R112" s="56">
        <f t="shared" si="509"/>
        <v>0.1502</v>
      </c>
      <c r="S112" s="56" t="str">
        <f t="shared" si="509"/>
        <v/>
      </c>
      <c r="T112" s="57">
        <f t="shared" si="12"/>
        <v>0.1502</v>
      </c>
      <c r="U112" s="52">
        <f t="shared" ref="U112:W112" si="510">SUM(I$13:I112)</f>
        <v>10000</v>
      </c>
      <c r="V112" s="53">
        <f t="shared" si="510"/>
        <v>2950000</v>
      </c>
      <c r="W112" s="53">
        <f t="shared" si="510"/>
        <v>40000</v>
      </c>
      <c r="X112" s="54">
        <f t="shared" si="14"/>
        <v>3000000</v>
      </c>
      <c r="Y112" s="52">
        <f t="shared" ref="Y112:AA112" si="511">SUM(M$13:M112)</f>
        <v>915</v>
      </c>
      <c r="Z112" s="53">
        <f t="shared" si="511"/>
        <v>443144</v>
      </c>
      <c r="AA112" s="53">
        <f t="shared" si="511"/>
        <v>3948</v>
      </c>
      <c r="AB112" s="54">
        <f t="shared" si="16"/>
        <v>448007</v>
      </c>
      <c r="AC112" s="56">
        <f t="shared" ref="AC112:AE112" si="512">IF(U112=0,"",Y112/U112)</f>
        <v>0.0915</v>
      </c>
      <c r="AD112" s="56">
        <f t="shared" si="512"/>
        <v>0.1502183051</v>
      </c>
      <c r="AE112" s="56">
        <f t="shared" si="512"/>
        <v>0.0987</v>
      </c>
      <c r="AF112" s="57">
        <f t="shared" si="18"/>
        <v>0.1493356667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1:C1"/>
    <mergeCell ref="E1:G1"/>
    <mergeCell ref="J1:K1"/>
    <mergeCell ref="A2:C4"/>
    <mergeCell ref="E2:F2"/>
    <mergeCell ref="E3:F3"/>
    <mergeCell ref="E4:E6"/>
    <mergeCell ref="Y11:AB11"/>
    <mergeCell ref="AC11:AF11"/>
    <mergeCell ref="I10:T10"/>
    <mergeCell ref="U10:AF10"/>
    <mergeCell ref="F11:H11"/>
    <mergeCell ref="I11:L11"/>
    <mergeCell ref="M11:P11"/>
    <mergeCell ref="Q11:T11"/>
    <mergeCell ref="U11:X11"/>
    <mergeCell ref="A12:C1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42.14"/>
    <col customWidth="1" min="3" max="3" width="40.71"/>
    <col customWidth="1" min="4" max="4" width="10.86"/>
    <col customWidth="1" min="5" max="5" width="9.71"/>
    <col customWidth="1" min="6" max="7" width="10.29"/>
    <col customWidth="1" min="8" max="8" width="8.71"/>
    <col customWidth="1" min="9" max="9" width="11.86"/>
    <col customWidth="1" min="10" max="10" width="10.71"/>
    <col customWidth="1" min="11" max="11" width="9.71"/>
    <col customWidth="1" min="12" max="19" width="8.71"/>
    <col customWidth="1" min="20" max="23" width="9.71"/>
    <col customWidth="1" min="24" max="31" width="8.71"/>
  </cols>
  <sheetData>
    <row r="1" ht="14.25" customHeight="1">
      <c r="A1" s="90" t="s">
        <v>23</v>
      </c>
      <c r="C1" s="91"/>
      <c r="D1" s="1" t="s">
        <v>0</v>
      </c>
      <c r="E1" s="2"/>
      <c r="F1" s="3"/>
      <c r="I1" s="4" t="s">
        <v>1</v>
      </c>
      <c r="J1" s="3"/>
    </row>
    <row r="2" ht="14.25" customHeight="1">
      <c r="A2" s="92" t="s">
        <v>39</v>
      </c>
      <c r="B2" s="26"/>
      <c r="C2" s="93"/>
      <c r="D2" s="5" t="s">
        <v>2</v>
      </c>
      <c r="E2" s="3"/>
      <c r="F2" s="6">
        <v>30000.0</v>
      </c>
      <c r="I2" s="7" t="s">
        <v>3</v>
      </c>
      <c r="J2" s="8">
        <f>SUM(T112:V112)</f>
        <v>3000000</v>
      </c>
      <c r="M2" s="9"/>
      <c r="N2" s="9"/>
      <c r="O2" s="9"/>
    </row>
    <row r="3" ht="14.25" customHeight="1">
      <c r="A3" s="64"/>
      <c r="B3" s="65"/>
      <c r="C3" s="93"/>
      <c r="D3" s="5" t="s">
        <v>4</v>
      </c>
      <c r="E3" s="3"/>
      <c r="F3" s="6">
        <v>3.0</v>
      </c>
      <c r="I3" s="7" t="s">
        <v>5</v>
      </c>
      <c r="J3" s="8">
        <f>SUM(X112:Z112)</f>
        <v>403313</v>
      </c>
    </row>
    <row r="4" ht="14.25" customHeight="1">
      <c r="A4" s="64"/>
      <c r="B4" s="65"/>
      <c r="C4" s="94"/>
      <c r="D4" s="10" t="s">
        <v>6</v>
      </c>
      <c r="E4" s="11" t="s">
        <v>7</v>
      </c>
      <c r="F4" s="12">
        <v>0.09</v>
      </c>
      <c r="I4" s="7" t="s">
        <v>8</v>
      </c>
      <c r="J4" s="13">
        <f>J3/J2</f>
        <v>0.1344376667</v>
      </c>
      <c r="M4" s="9"/>
      <c r="N4" s="9"/>
      <c r="O4" s="9"/>
    </row>
    <row r="5" ht="14.25" customHeight="1">
      <c r="A5" s="67"/>
      <c r="B5" s="69"/>
      <c r="C5" s="94"/>
      <c r="D5" s="14"/>
      <c r="E5" s="6" t="s">
        <v>9</v>
      </c>
      <c r="F5" s="70">
        <v>0.15</v>
      </c>
    </row>
    <row r="6" ht="14.25" customHeight="1">
      <c r="A6" s="94"/>
      <c r="B6" s="94"/>
      <c r="C6" s="94"/>
      <c r="D6" s="16"/>
      <c r="E6" s="17" t="s">
        <v>10</v>
      </c>
      <c r="F6" s="18">
        <v>0.1</v>
      </c>
    </row>
    <row r="7" ht="14.25" customHeight="1">
      <c r="A7" s="93"/>
      <c r="B7" s="93"/>
      <c r="C7" s="93"/>
      <c r="D7" s="19" t="s">
        <v>11</v>
      </c>
      <c r="E7" s="95">
        <v>0.5</v>
      </c>
      <c r="F7" s="20"/>
    </row>
    <row r="8" ht="14.25" customHeight="1">
      <c r="A8" s="96" t="s">
        <v>40</v>
      </c>
      <c r="C8" s="93"/>
      <c r="D8" s="19" t="s">
        <v>12</v>
      </c>
      <c r="E8" s="20"/>
      <c r="F8" s="20"/>
    </row>
    <row r="9" ht="14.25" customHeight="1">
      <c r="A9" s="97"/>
      <c r="B9" s="97"/>
      <c r="C9" s="97"/>
    </row>
    <row r="10" ht="14.25" customHeight="1">
      <c r="A10" s="9"/>
      <c r="B10" s="9"/>
      <c r="C10" s="9"/>
      <c r="D10" s="9"/>
      <c r="G10" s="9"/>
      <c r="H10" s="21" t="s">
        <v>13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21" t="s">
        <v>14</v>
      </c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3"/>
    </row>
    <row r="11" ht="14.25" customHeight="1">
      <c r="A11" s="9"/>
      <c r="B11" s="9"/>
      <c r="C11" s="9"/>
      <c r="D11" s="9"/>
      <c r="E11" s="24" t="s">
        <v>15</v>
      </c>
      <c r="F11" s="25"/>
      <c r="G11" s="26"/>
      <c r="H11" s="21" t="s">
        <v>16</v>
      </c>
      <c r="I11" s="22"/>
      <c r="J11" s="22"/>
      <c r="K11" s="23"/>
      <c r="L11" s="21" t="s">
        <v>5</v>
      </c>
      <c r="M11" s="22"/>
      <c r="N11" s="22"/>
      <c r="O11" s="22"/>
      <c r="P11" s="21" t="s">
        <v>17</v>
      </c>
      <c r="Q11" s="22"/>
      <c r="R11" s="22"/>
      <c r="S11" s="23"/>
      <c r="T11" s="21" t="s">
        <v>16</v>
      </c>
      <c r="U11" s="22"/>
      <c r="V11" s="22"/>
      <c r="W11" s="23"/>
      <c r="X11" s="21" t="s">
        <v>5</v>
      </c>
      <c r="Y11" s="22"/>
      <c r="Z11" s="22"/>
      <c r="AA11" s="22"/>
      <c r="AB11" s="21" t="s">
        <v>17</v>
      </c>
      <c r="AC11" s="22"/>
      <c r="AD11" s="22"/>
      <c r="AE11" s="23"/>
    </row>
    <row r="12" ht="14.25" customHeight="1">
      <c r="A12" s="9"/>
      <c r="B12" s="9"/>
      <c r="C12" s="9"/>
      <c r="D12" s="21" t="s">
        <v>18</v>
      </c>
      <c r="E12" s="21" t="s">
        <v>7</v>
      </c>
      <c r="F12" s="98" t="s">
        <v>9</v>
      </c>
      <c r="G12" s="28" t="s">
        <v>10</v>
      </c>
      <c r="H12" s="21" t="s">
        <v>7</v>
      </c>
      <c r="I12" s="27" t="s">
        <v>9</v>
      </c>
      <c r="J12" s="27" t="s">
        <v>10</v>
      </c>
      <c r="K12" s="28" t="s">
        <v>19</v>
      </c>
      <c r="L12" s="21" t="s">
        <v>7</v>
      </c>
      <c r="M12" s="27" t="s">
        <v>9</v>
      </c>
      <c r="N12" s="27" t="s">
        <v>10</v>
      </c>
      <c r="O12" s="28" t="s">
        <v>19</v>
      </c>
      <c r="P12" s="21" t="s">
        <v>7</v>
      </c>
      <c r="Q12" s="27" t="s">
        <v>9</v>
      </c>
      <c r="R12" s="27" t="s">
        <v>10</v>
      </c>
      <c r="S12" s="28" t="s">
        <v>19</v>
      </c>
      <c r="T12" s="21" t="s">
        <v>7</v>
      </c>
      <c r="U12" s="27" t="s">
        <v>9</v>
      </c>
      <c r="V12" s="27" t="s">
        <v>10</v>
      </c>
      <c r="W12" s="28" t="s">
        <v>19</v>
      </c>
      <c r="X12" s="21" t="s">
        <v>7</v>
      </c>
      <c r="Y12" s="27" t="s">
        <v>9</v>
      </c>
      <c r="Z12" s="27" t="s">
        <v>10</v>
      </c>
      <c r="AA12" s="28" t="s">
        <v>19</v>
      </c>
      <c r="AB12" s="27" t="s">
        <v>7</v>
      </c>
      <c r="AC12" s="27" t="s">
        <v>9</v>
      </c>
      <c r="AD12" s="27" t="s">
        <v>10</v>
      </c>
      <c r="AE12" s="28" t="s">
        <v>19</v>
      </c>
    </row>
    <row r="13" ht="14.25" customHeight="1">
      <c r="A13" s="99" t="s">
        <v>26</v>
      </c>
      <c r="B13" s="100" t="s">
        <v>27</v>
      </c>
      <c r="C13" s="99" t="s">
        <v>28</v>
      </c>
      <c r="D13" s="24">
        <v>1.0</v>
      </c>
      <c r="E13" s="29">
        <v>0.7019803129346603</v>
      </c>
      <c r="F13" s="101">
        <v>0.7570540171529068</v>
      </c>
      <c r="G13" s="31">
        <v>0.5817869358502132</v>
      </c>
      <c r="H13" s="32">
        <f>$F$2/$F$3</f>
        <v>10000</v>
      </c>
      <c r="I13" s="33">
        <v>10000.0</v>
      </c>
      <c r="J13" s="33">
        <v>10000.0</v>
      </c>
      <c r="K13" s="34">
        <f t="shared" ref="K13:K112" si="5">SUM(H13:J13)</f>
        <v>30000</v>
      </c>
      <c r="L13" s="32">
        <f t="shared" ref="L13:L112" si="6">IFERROR(_xlfn.BINOM.INV(H13,$F$4,E13),0)</f>
        <v>915</v>
      </c>
      <c r="M13" s="33">
        <f t="shared" ref="M13:M112" si="7">IFERROR(_xlfn.BINOM.INV(I13,$F$5,F13),0)</f>
        <v>1525</v>
      </c>
      <c r="N13" s="33">
        <f t="shared" ref="N13:N112" si="8">IFERROR(_xlfn.BINOM.INV(J13,$F$6,G13),0)</f>
        <v>1006</v>
      </c>
      <c r="O13" s="34">
        <f t="shared" ref="O13:O112" si="9">SUM(L13:N13)</f>
        <v>3446</v>
      </c>
      <c r="P13" s="35">
        <f t="shared" ref="P13:R13" si="1">IF(H13=0,"",L13/H13)</f>
        <v>0.0915</v>
      </c>
      <c r="Q13" s="36">
        <f t="shared" si="1"/>
        <v>0.1525</v>
      </c>
      <c r="R13" s="36">
        <f t="shared" si="1"/>
        <v>0.1006</v>
      </c>
      <c r="S13" s="37">
        <f t="shared" ref="S13:S112" si="11">O13/K13</f>
        <v>0.1148666667</v>
      </c>
      <c r="T13" s="32">
        <f t="shared" ref="T13:V13" si="2">SUM(H$13:H13)</f>
        <v>10000</v>
      </c>
      <c r="U13" s="33">
        <f t="shared" si="2"/>
        <v>10000</v>
      </c>
      <c r="V13" s="33">
        <f t="shared" si="2"/>
        <v>10000</v>
      </c>
      <c r="W13" s="34">
        <f t="shared" ref="W13:W112" si="13">SUM(T13:V13)</f>
        <v>30000</v>
      </c>
      <c r="X13" s="32">
        <f t="shared" ref="X13:Z13" si="3">SUM(L$13:L13)</f>
        <v>915</v>
      </c>
      <c r="Y13" s="33">
        <f t="shared" si="3"/>
        <v>1525</v>
      </c>
      <c r="Z13" s="33">
        <f t="shared" si="3"/>
        <v>1006</v>
      </c>
      <c r="AA13" s="34">
        <f t="shared" ref="AA13:AA112" si="15">SUM(X13:Z13)</f>
        <v>3446</v>
      </c>
      <c r="AB13" s="36">
        <f t="shared" ref="AB13:AD13" si="4">IF(T13=0,"",X13/T13)</f>
        <v>0.0915</v>
      </c>
      <c r="AC13" s="36">
        <f t="shared" si="4"/>
        <v>0.1525</v>
      </c>
      <c r="AD13" s="36">
        <f t="shared" si="4"/>
        <v>0.1006</v>
      </c>
      <c r="AE13" s="37">
        <f t="shared" ref="AE13:AE112" si="17">AA13/W13</f>
        <v>0.1148666667</v>
      </c>
    </row>
    <row r="14" ht="14.25" customHeight="1">
      <c r="A14" s="102" t="str">
        <f t="shared" ref="A14:A112" si="18">IF(F14&lt;$E$7, "Exploration", "Exploitation")</f>
        <v>Exploitation</v>
      </c>
      <c r="B14" s="9" t="str">
        <f t="shared" ref="B14:B112" si="19">INDEX({"A","B","C"}, MATCH(MAX(AB13:AD13), AB13:AD13, 0))</f>
        <v>B</v>
      </c>
      <c r="C14" s="9" t="str">
        <f t="shared" ref="C14:C112" si="20">IF(A14="Exploration", CHOOSE(RANDBETWEEN(1, 3), "A", "B", "C"), "")</f>
        <v/>
      </c>
      <c r="D14" s="38">
        <v>2.0</v>
      </c>
      <c r="E14" s="39">
        <v>0.24700336545827017</v>
      </c>
      <c r="F14" s="103">
        <v>0.9130203135069771</v>
      </c>
      <c r="G14" s="41">
        <v>0.6162584125029098</v>
      </c>
      <c r="H14" s="42">
        <f t="shared" ref="H14:H112" si="21">IF(AND(A14="Exploitation",B14=$H$12),30000,IF(AND(A14="Exploration",C14=$H$12),30000,0))</f>
        <v>0</v>
      </c>
      <c r="I14" s="43">
        <f t="shared" ref="I14:I112" si="22">IF(AND(A14="Exploitation",B14=$I$12),30000,IF(AND(A14="Exploration",C14=$I$12),30000,0))</f>
        <v>30000</v>
      </c>
      <c r="J14" s="43">
        <f t="shared" ref="J14:J112" si="23">IF(AND(A14="Exploitation",B14=$J$12),30000,IF(AND(A14="Exploration",C14=$J$12),30000,0))</f>
        <v>0</v>
      </c>
      <c r="K14" s="44">
        <f t="shared" si="5"/>
        <v>30000</v>
      </c>
      <c r="L14" s="42">
        <f t="shared" si="6"/>
        <v>0</v>
      </c>
      <c r="M14" s="43">
        <f t="shared" si="7"/>
        <v>4584</v>
      </c>
      <c r="N14" s="43">
        <f t="shared" si="8"/>
        <v>0</v>
      </c>
      <c r="O14" s="44">
        <f t="shared" si="9"/>
        <v>4584</v>
      </c>
      <c r="P14" s="45" t="str">
        <f t="shared" ref="P14:R14" si="10">IF(H14=0,"",L14/H14)</f>
        <v/>
      </c>
      <c r="Q14" s="46">
        <f t="shared" si="10"/>
        <v>0.1528</v>
      </c>
      <c r="R14" s="46" t="str">
        <f t="shared" si="10"/>
        <v/>
      </c>
      <c r="S14" s="47">
        <f t="shared" si="11"/>
        <v>0.1528</v>
      </c>
      <c r="T14" s="42">
        <f t="shared" ref="T14:V14" si="12">SUM(H$13:H14)</f>
        <v>10000</v>
      </c>
      <c r="U14" s="43">
        <f t="shared" si="12"/>
        <v>40000</v>
      </c>
      <c r="V14" s="43">
        <f t="shared" si="12"/>
        <v>10000</v>
      </c>
      <c r="W14" s="44">
        <f t="shared" si="13"/>
        <v>60000</v>
      </c>
      <c r="X14" s="42">
        <f t="shared" ref="X14:Z14" si="14">SUM(L$13:L14)</f>
        <v>915</v>
      </c>
      <c r="Y14" s="43">
        <f t="shared" si="14"/>
        <v>6109</v>
      </c>
      <c r="Z14" s="43">
        <f t="shared" si="14"/>
        <v>1006</v>
      </c>
      <c r="AA14" s="44">
        <f t="shared" si="15"/>
        <v>8030</v>
      </c>
      <c r="AB14" s="46">
        <f t="shared" ref="AB14:AD14" si="16">IF(T14=0,"",X14/T14)</f>
        <v>0.0915</v>
      </c>
      <c r="AC14" s="46">
        <f t="shared" si="16"/>
        <v>0.152725</v>
      </c>
      <c r="AD14" s="46">
        <f t="shared" si="16"/>
        <v>0.1006</v>
      </c>
      <c r="AE14" s="47">
        <f t="shared" si="17"/>
        <v>0.1338333333</v>
      </c>
    </row>
    <row r="15" ht="14.25" customHeight="1">
      <c r="A15" s="102" t="str">
        <f t="shared" si="18"/>
        <v>Exploitation</v>
      </c>
      <c r="B15" s="9" t="str">
        <f t="shared" si="19"/>
        <v>B</v>
      </c>
      <c r="C15" s="9" t="str">
        <f t="shared" si="20"/>
        <v/>
      </c>
      <c r="D15" s="38">
        <v>3.0</v>
      </c>
      <c r="E15" s="39">
        <v>0.7740378682709331</v>
      </c>
      <c r="F15" s="103">
        <v>0.8839582938075233</v>
      </c>
      <c r="G15" s="41">
        <v>0.9991347005274185</v>
      </c>
      <c r="H15" s="42">
        <f t="shared" si="21"/>
        <v>0</v>
      </c>
      <c r="I15" s="43">
        <f t="shared" si="22"/>
        <v>30000</v>
      </c>
      <c r="J15" s="43">
        <f t="shared" si="23"/>
        <v>0</v>
      </c>
      <c r="K15" s="44">
        <f t="shared" si="5"/>
        <v>30000</v>
      </c>
      <c r="L15" s="42">
        <f t="shared" si="6"/>
        <v>0</v>
      </c>
      <c r="M15" s="43">
        <f t="shared" si="7"/>
        <v>4574</v>
      </c>
      <c r="N15" s="43">
        <f t="shared" si="8"/>
        <v>0</v>
      </c>
      <c r="O15" s="44">
        <f t="shared" si="9"/>
        <v>4574</v>
      </c>
      <c r="P15" s="45" t="str">
        <f t="shared" ref="P15:R15" si="24">IF(H15=0,"",L15/H15)</f>
        <v/>
      </c>
      <c r="Q15" s="46">
        <f t="shared" si="24"/>
        <v>0.1524666667</v>
      </c>
      <c r="R15" s="46" t="str">
        <f t="shared" si="24"/>
        <v/>
      </c>
      <c r="S15" s="47">
        <f t="shared" si="11"/>
        <v>0.1524666667</v>
      </c>
      <c r="T15" s="42">
        <f t="shared" ref="T15:V15" si="25">SUM(H$13:H15)</f>
        <v>10000</v>
      </c>
      <c r="U15" s="43">
        <f t="shared" si="25"/>
        <v>70000</v>
      </c>
      <c r="V15" s="43">
        <f t="shared" si="25"/>
        <v>10000</v>
      </c>
      <c r="W15" s="44">
        <f t="shared" si="13"/>
        <v>90000</v>
      </c>
      <c r="X15" s="42">
        <f t="shared" ref="X15:Z15" si="26">SUM(L$13:L15)</f>
        <v>915</v>
      </c>
      <c r="Y15" s="43">
        <f t="shared" si="26"/>
        <v>10683</v>
      </c>
      <c r="Z15" s="43">
        <f t="shared" si="26"/>
        <v>1006</v>
      </c>
      <c r="AA15" s="44">
        <f t="shared" si="15"/>
        <v>12604</v>
      </c>
      <c r="AB15" s="46">
        <f t="shared" ref="AB15:AD15" si="27">IF(T15=0,"",X15/T15)</f>
        <v>0.0915</v>
      </c>
      <c r="AC15" s="46">
        <f t="shared" si="27"/>
        <v>0.1526142857</v>
      </c>
      <c r="AD15" s="46">
        <f t="shared" si="27"/>
        <v>0.1006</v>
      </c>
      <c r="AE15" s="47">
        <f t="shared" si="17"/>
        <v>0.1400444444</v>
      </c>
    </row>
    <row r="16" ht="14.25" customHeight="1">
      <c r="A16" s="102" t="str">
        <f t="shared" si="18"/>
        <v>Exploitation</v>
      </c>
      <c r="B16" s="9" t="str">
        <f t="shared" si="19"/>
        <v>B</v>
      </c>
      <c r="C16" s="9" t="str">
        <f t="shared" si="20"/>
        <v/>
      </c>
      <c r="D16" s="38">
        <v>4.0</v>
      </c>
      <c r="E16" s="39">
        <v>0.448376279390037</v>
      </c>
      <c r="F16" s="103">
        <v>0.7657470200198502</v>
      </c>
      <c r="G16" s="41">
        <v>0.9254788520271323</v>
      </c>
      <c r="H16" s="42">
        <f t="shared" si="21"/>
        <v>0</v>
      </c>
      <c r="I16" s="43">
        <f t="shared" si="22"/>
        <v>30000</v>
      </c>
      <c r="J16" s="43">
        <f t="shared" si="23"/>
        <v>0</v>
      </c>
      <c r="K16" s="44">
        <f t="shared" si="5"/>
        <v>30000</v>
      </c>
      <c r="L16" s="42">
        <f t="shared" si="6"/>
        <v>0</v>
      </c>
      <c r="M16" s="43">
        <f t="shared" si="7"/>
        <v>4545</v>
      </c>
      <c r="N16" s="43">
        <f t="shared" si="8"/>
        <v>0</v>
      </c>
      <c r="O16" s="44">
        <f t="shared" si="9"/>
        <v>4545</v>
      </c>
      <c r="P16" s="45" t="str">
        <f t="shared" ref="P16:R16" si="28">IF(H16=0,"",L16/H16)</f>
        <v/>
      </c>
      <c r="Q16" s="46">
        <f t="shared" si="28"/>
        <v>0.1515</v>
      </c>
      <c r="R16" s="46" t="str">
        <f t="shared" si="28"/>
        <v/>
      </c>
      <c r="S16" s="47">
        <f t="shared" si="11"/>
        <v>0.1515</v>
      </c>
      <c r="T16" s="42">
        <f t="shared" ref="T16:V16" si="29">SUM(H$13:H16)</f>
        <v>10000</v>
      </c>
      <c r="U16" s="43">
        <f t="shared" si="29"/>
        <v>100000</v>
      </c>
      <c r="V16" s="43">
        <f t="shared" si="29"/>
        <v>10000</v>
      </c>
      <c r="W16" s="44">
        <f t="shared" si="13"/>
        <v>120000</v>
      </c>
      <c r="X16" s="42">
        <f t="shared" ref="X16:Z16" si="30">SUM(L$13:L16)</f>
        <v>915</v>
      </c>
      <c r="Y16" s="43">
        <f t="shared" si="30"/>
        <v>15228</v>
      </c>
      <c r="Z16" s="43">
        <f t="shared" si="30"/>
        <v>1006</v>
      </c>
      <c r="AA16" s="44">
        <f t="shared" si="15"/>
        <v>17149</v>
      </c>
      <c r="AB16" s="46">
        <f t="shared" ref="AB16:AD16" si="31">IF(T16=0,"",X16/T16)</f>
        <v>0.0915</v>
      </c>
      <c r="AC16" s="46">
        <f t="shared" si="31"/>
        <v>0.15228</v>
      </c>
      <c r="AD16" s="46">
        <f t="shared" si="31"/>
        <v>0.1006</v>
      </c>
      <c r="AE16" s="47">
        <f t="shared" si="17"/>
        <v>0.1429083333</v>
      </c>
    </row>
    <row r="17" ht="14.25" customHeight="1">
      <c r="A17" s="102" t="str">
        <f t="shared" si="18"/>
        <v>Exploitation</v>
      </c>
      <c r="B17" s="9" t="str">
        <f t="shared" si="19"/>
        <v>B</v>
      </c>
      <c r="C17" s="9" t="str">
        <f t="shared" si="20"/>
        <v/>
      </c>
      <c r="D17" s="38">
        <v>5.0</v>
      </c>
      <c r="E17" s="39">
        <v>0.40610408831632827</v>
      </c>
      <c r="F17" s="103">
        <v>0.6006186994336741</v>
      </c>
      <c r="G17" s="41">
        <v>0.9193537546524633</v>
      </c>
      <c r="H17" s="42">
        <f t="shared" si="21"/>
        <v>0</v>
      </c>
      <c r="I17" s="43">
        <f t="shared" si="22"/>
        <v>30000</v>
      </c>
      <c r="J17" s="43">
        <f t="shared" si="23"/>
        <v>0</v>
      </c>
      <c r="K17" s="44">
        <f t="shared" si="5"/>
        <v>30000</v>
      </c>
      <c r="L17" s="42">
        <f t="shared" si="6"/>
        <v>0</v>
      </c>
      <c r="M17" s="43">
        <f t="shared" si="7"/>
        <v>4516</v>
      </c>
      <c r="N17" s="43">
        <f t="shared" si="8"/>
        <v>0</v>
      </c>
      <c r="O17" s="44">
        <f t="shared" si="9"/>
        <v>4516</v>
      </c>
      <c r="P17" s="45" t="str">
        <f t="shared" ref="P17:R17" si="32">IF(H17=0,"",L17/H17)</f>
        <v/>
      </c>
      <c r="Q17" s="46">
        <f t="shared" si="32"/>
        <v>0.1505333333</v>
      </c>
      <c r="R17" s="46" t="str">
        <f t="shared" si="32"/>
        <v/>
      </c>
      <c r="S17" s="47">
        <f t="shared" si="11"/>
        <v>0.1505333333</v>
      </c>
      <c r="T17" s="42">
        <f t="shared" ref="T17:V17" si="33">SUM(H$13:H17)</f>
        <v>10000</v>
      </c>
      <c r="U17" s="43">
        <f t="shared" si="33"/>
        <v>130000</v>
      </c>
      <c r="V17" s="43">
        <f t="shared" si="33"/>
        <v>10000</v>
      </c>
      <c r="W17" s="44">
        <f t="shared" si="13"/>
        <v>150000</v>
      </c>
      <c r="X17" s="42">
        <f t="shared" ref="X17:Z17" si="34">SUM(L$13:L17)</f>
        <v>915</v>
      </c>
      <c r="Y17" s="43">
        <f t="shared" si="34"/>
        <v>19744</v>
      </c>
      <c r="Z17" s="43">
        <f t="shared" si="34"/>
        <v>1006</v>
      </c>
      <c r="AA17" s="44">
        <f t="shared" si="15"/>
        <v>21665</v>
      </c>
      <c r="AB17" s="46">
        <f t="shared" ref="AB17:AD17" si="35">IF(T17=0,"",X17/T17)</f>
        <v>0.0915</v>
      </c>
      <c r="AC17" s="46">
        <f t="shared" si="35"/>
        <v>0.1518769231</v>
      </c>
      <c r="AD17" s="46">
        <f t="shared" si="35"/>
        <v>0.1006</v>
      </c>
      <c r="AE17" s="47">
        <f t="shared" si="17"/>
        <v>0.1444333333</v>
      </c>
    </row>
    <row r="18" ht="14.25" customHeight="1">
      <c r="A18" s="102" t="str">
        <f t="shared" si="18"/>
        <v>Exploration</v>
      </c>
      <c r="B18" s="9" t="str">
        <f t="shared" si="19"/>
        <v>B</v>
      </c>
      <c r="C18" s="9" t="str">
        <f t="shared" si="20"/>
        <v>C</v>
      </c>
      <c r="D18" s="38">
        <v>6.0</v>
      </c>
      <c r="E18" s="39">
        <v>0.765112724032437</v>
      </c>
      <c r="F18" s="103">
        <v>0.04627406316674021</v>
      </c>
      <c r="G18" s="41">
        <v>0.44652866677791125</v>
      </c>
      <c r="H18" s="42">
        <f t="shared" si="21"/>
        <v>0</v>
      </c>
      <c r="I18" s="43">
        <f t="shared" si="22"/>
        <v>0</v>
      </c>
      <c r="J18" s="43">
        <f t="shared" si="23"/>
        <v>30000</v>
      </c>
      <c r="K18" s="44">
        <f t="shared" si="5"/>
        <v>30000</v>
      </c>
      <c r="L18" s="42">
        <f t="shared" si="6"/>
        <v>0</v>
      </c>
      <c r="M18" s="43">
        <f t="shared" si="7"/>
        <v>0</v>
      </c>
      <c r="N18" s="43">
        <f t="shared" si="8"/>
        <v>2993</v>
      </c>
      <c r="O18" s="44">
        <f t="shared" si="9"/>
        <v>2993</v>
      </c>
      <c r="P18" s="45" t="str">
        <f t="shared" ref="P18:R18" si="36">IF(H18=0,"",L18/H18)</f>
        <v/>
      </c>
      <c r="Q18" s="46" t="str">
        <f t="shared" si="36"/>
        <v/>
      </c>
      <c r="R18" s="46">
        <f t="shared" si="36"/>
        <v>0.09976666667</v>
      </c>
      <c r="S18" s="47">
        <f t="shared" si="11"/>
        <v>0.09976666667</v>
      </c>
      <c r="T18" s="42">
        <f t="shared" ref="T18:V18" si="37">SUM(H$13:H18)</f>
        <v>10000</v>
      </c>
      <c r="U18" s="43">
        <f t="shared" si="37"/>
        <v>130000</v>
      </c>
      <c r="V18" s="43">
        <f t="shared" si="37"/>
        <v>40000</v>
      </c>
      <c r="W18" s="44">
        <f t="shared" si="13"/>
        <v>180000</v>
      </c>
      <c r="X18" s="42">
        <f t="shared" ref="X18:Z18" si="38">SUM(L$13:L18)</f>
        <v>915</v>
      </c>
      <c r="Y18" s="43">
        <f t="shared" si="38"/>
        <v>19744</v>
      </c>
      <c r="Z18" s="43">
        <f t="shared" si="38"/>
        <v>3999</v>
      </c>
      <c r="AA18" s="44">
        <f t="shared" si="15"/>
        <v>24658</v>
      </c>
      <c r="AB18" s="46">
        <f t="shared" ref="AB18:AD18" si="39">IF(T18=0,"",X18/T18)</f>
        <v>0.0915</v>
      </c>
      <c r="AC18" s="46">
        <f t="shared" si="39"/>
        <v>0.1518769231</v>
      </c>
      <c r="AD18" s="46">
        <f t="shared" si="39"/>
        <v>0.099975</v>
      </c>
      <c r="AE18" s="47">
        <f t="shared" si="17"/>
        <v>0.1369888889</v>
      </c>
    </row>
    <row r="19" ht="14.25" customHeight="1">
      <c r="A19" s="102" t="str">
        <f t="shared" si="18"/>
        <v>Exploration</v>
      </c>
      <c r="B19" s="9" t="str">
        <f t="shared" si="19"/>
        <v>B</v>
      </c>
      <c r="C19" s="9" t="str">
        <f t="shared" si="20"/>
        <v>B</v>
      </c>
      <c r="D19" s="38">
        <v>7.0</v>
      </c>
      <c r="E19" s="39">
        <v>0.13110042869977856</v>
      </c>
      <c r="F19" s="103">
        <v>0.05393297911655692</v>
      </c>
      <c r="G19" s="41">
        <v>0.4207022188320675</v>
      </c>
      <c r="H19" s="42">
        <f t="shared" si="21"/>
        <v>0</v>
      </c>
      <c r="I19" s="43">
        <f t="shared" si="22"/>
        <v>30000</v>
      </c>
      <c r="J19" s="43">
        <f t="shared" si="23"/>
        <v>0</v>
      </c>
      <c r="K19" s="44">
        <f t="shared" si="5"/>
        <v>30000</v>
      </c>
      <c r="L19" s="42">
        <f t="shared" si="6"/>
        <v>0</v>
      </c>
      <c r="M19" s="43">
        <f t="shared" si="7"/>
        <v>4401</v>
      </c>
      <c r="N19" s="43">
        <f t="shared" si="8"/>
        <v>0</v>
      </c>
      <c r="O19" s="44">
        <f t="shared" si="9"/>
        <v>4401</v>
      </c>
      <c r="P19" s="45" t="str">
        <f t="shared" ref="P19:R19" si="40">IF(H19=0,"",L19/H19)</f>
        <v/>
      </c>
      <c r="Q19" s="46">
        <f t="shared" si="40"/>
        <v>0.1467</v>
      </c>
      <c r="R19" s="46" t="str">
        <f t="shared" si="40"/>
        <v/>
      </c>
      <c r="S19" s="47">
        <f t="shared" si="11"/>
        <v>0.1467</v>
      </c>
      <c r="T19" s="42">
        <f t="shared" ref="T19:V19" si="41">SUM(H$13:H19)</f>
        <v>10000</v>
      </c>
      <c r="U19" s="43">
        <f t="shared" si="41"/>
        <v>160000</v>
      </c>
      <c r="V19" s="43">
        <f t="shared" si="41"/>
        <v>40000</v>
      </c>
      <c r="W19" s="44">
        <f t="shared" si="13"/>
        <v>210000</v>
      </c>
      <c r="X19" s="42">
        <f t="shared" ref="X19:Z19" si="42">SUM(L$13:L19)</f>
        <v>915</v>
      </c>
      <c r="Y19" s="43">
        <f t="shared" si="42"/>
        <v>24145</v>
      </c>
      <c r="Z19" s="43">
        <f t="shared" si="42"/>
        <v>3999</v>
      </c>
      <c r="AA19" s="44">
        <f t="shared" si="15"/>
        <v>29059</v>
      </c>
      <c r="AB19" s="46">
        <f t="shared" ref="AB19:AD19" si="43">IF(T19=0,"",X19/T19)</f>
        <v>0.0915</v>
      </c>
      <c r="AC19" s="46">
        <f t="shared" si="43"/>
        <v>0.15090625</v>
      </c>
      <c r="AD19" s="46">
        <f t="shared" si="43"/>
        <v>0.099975</v>
      </c>
      <c r="AE19" s="47">
        <f t="shared" si="17"/>
        <v>0.1383761905</v>
      </c>
    </row>
    <row r="20" ht="14.25" customHeight="1">
      <c r="A20" s="102" t="str">
        <f t="shared" si="18"/>
        <v>Exploitation</v>
      </c>
      <c r="B20" s="9" t="str">
        <f t="shared" si="19"/>
        <v>B</v>
      </c>
      <c r="C20" s="9" t="str">
        <f t="shared" si="20"/>
        <v/>
      </c>
      <c r="D20" s="38">
        <v>8.0</v>
      </c>
      <c r="E20" s="39">
        <v>0.7426109449814852</v>
      </c>
      <c r="F20" s="103">
        <v>0.8146957155610791</v>
      </c>
      <c r="G20" s="41">
        <v>0.8248298515548289</v>
      </c>
      <c r="H20" s="42">
        <f t="shared" si="21"/>
        <v>0</v>
      </c>
      <c r="I20" s="43">
        <f t="shared" si="22"/>
        <v>30000</v>
      </c>
      <c r="J20" s="43">
        <f t="shared" si="23"/>
        <v>0</v>
      </c>
      <c r="K20" s="44">
        <f t="shared" si="5"/>
        <v>30000</v>
      </c>
      <c r="L20" s="42">
        <f t="shared" si="6"/>
        <v>0</v>
      </c>
      <c r="M20" s="43">
        <f t="shared" si="7"/>
        <v>4555</v>
      </c>
      <c r="N20" s="43">
        <f t="shared" si="8"/>
        <v>0</v>
      </c>
      <c r="O20" s="44">
        <f t="shared" si="9"/>
        <v>4555</v>
      </c>
      <c r="P20" s="45" t="str">
        <f t="shared" ref="P20:R20" si="44">IF(H20=0,"",L20/H20)</f>
        <v/>
      </c>
      <c r="Q20" s="46">
        <f t="shared" si="44"/>
        <v>0.1518333333</v>
      </c>
      <c r="R20" s="46" t="str">
        <f t="shared" si="44"/>
        <v/>
      </c>
      <c r="S20" s="47">
        <f t="shared" si="11"/>
        <v>0.1518333333</v>
      </c>
      <c r="T20" s="42">
        <f t="shared" ref="T20:V20" si="45">SUM(H$13:H20)</f>
        <v>10000</v>
      </c>
      <c r="U20" s="43">
        <f t="shared" si="45"/>
        <v>190000</v>
      </c>
      <c r="V20" s="43">
        <f t="shared" si="45"/>
        <v>40000</v>
      </c>
      <c r="W20" s="44">
        <f t="shared" si="13"/>
        <v>240000</v>
      </c>
      <c r="X20" s="42">
        <f t="shared" ref="X20:Z20" si="46">SUM(L$13:L20)</f>
        <v>915</v>
      </c>
      <c r="Y20" s="43">
        <f t="shared" si="46"/>
        <v>28700</v>
      </c>
      <c r="Z20" s="43">
        <f t="shared" si="46"/>
        <v>3999</v>
      </c>
      <c r="AA20" s="44">
        <f t="shared" si="15"/>
        <v>33614</v>
      </c>
      <c r="AB20" s="46">
        <f t="shared" ref="AB20:AD20" si="47">IF(T20=0,"",X20/T20)</f>
        <v>0.0915</v>
      </c>
      <c r="AC20" s="46">
        <f t="shared" si="47"/>
        <v>0.1510526316</v>
      </c>
      <c r="AD20" s="46">
        <f t="shared" si="47"/>
        <v>0.099975</v>
      </c>
      <c r="AE20" s="47">
        <f t="shared" si="17"/>
        <v>0.1400583333</v>
      </c>
    </row>
    <row r="21" ht="14.25" customHeight="1">
      <c r="A21" s="102" t="str">
        <f t="shared" si="18"/>
        <v>Exploitation</v>
      </c>
      <c r="B21" s="9" t="str">
        <f t="shared" si="19"/>
        <v>B</v>
      </c>
      <c r="C21" s="9" t="str">
        <f t="shared" si="20"/>
        <v/>
      </c>
      <c r="D21" s="38">
        <v>9.0</v>
      </c>
      <c r="E21" s="39">
        <v>0.1319450765986958</v>
      </c>
      <c r="F21" s="103">
        <v>0.667110626944466</v>
      </c>
      <c r="G21" s="41">
        <v>0.7948361344197441</v>
      </c>
      <c r="H21" s="42">
        <f t="shared" si="21"/>
        <v>0</v>
      </c>
      <c r="I21" s="43">
        <f t="shared" si="22"/>
        <v>30000</v>
      </c>
      <c r="J21" s="43">
        <f t="shared" si="23"/>
        <v>0</v>
      </c>
      <c r="K21" s="44">
        <f t="shared" si="5"/>
        <v>30000</v>
      </c>
      <c r="L21" s="42">
        <f t="shared" si="6"/>
        <v>0</v>
      </c>
      <c r="M21" s="43">
        <f t="shared" si="7"/>
        <v>4527</v>
      </c>
      <c r="N21" s="43">
        <f t="shared" si="8"/>
        <v>0</v>
      </c>
      <c r="O21" s="44">
        <f t="shared" si="9"/>
        <v>4527</v>
      </c>
      <c r="P21" s="45" t="str">
        <f t="shared" ref="P21:R21" si="48">IF(H21=0,"",L21/H21)</f>
        <v/>
      </c>
      <c r="Q21" s="46">
        <f t="shared" si="48"/>
        <v>0.1509</v>
      </c>
      <c r="R21" s="46" t="str">
        <f t="shared" si="48"/>
        <v/>
      </c>
      <c r="S21" s="47">
        <f t="shared" si="11"/>
        <v>0.1509</v>
      </c>
      <c r="T21" s="42">
        <f t="shared" ref="T21:V21" si="49">SUM(H$13:H21)</f>
        <v>10000</v>
      </c>
      <c r="U21" s="43">
        <f t="shared" si="49"/>
        <v>220000</v>
      </c>
      <c r="V21" s="43">
        <f t="shared" si="49"/>
        <v>40000</v>
      </c>
      <c r="W21" s="44">
        <f t="shared" si="13"/>
        <v>270000</v>
      </c>
      <c r="X21" s="42">
        <f t="shared" ref="X21:Z21" si="50">SUM(L$13:L21)</f>
        <v>915</v>
      </c>
      <c r="Y21" s="43">
        <f t="shared" si="50"/>
        <v>33227</v>
      </c>
      <c r="Z21" s="43">
        <f t="shared" si="50"/>
        <v>3999</v>
      </c>
      <c r="AA21" s="44">
        <f t="shared" si="15"/>
        <v>38141</v>
      </c>
      <c r="AB21" s="46">
        <f t="shared" ref="AB21:AD21" si="51">IF(T21=0,"",X21/T21)</f>
        <v>0.0915</v>
      </c>
      <c r="AC21" s="46">
        <f t="shared" si="51"/>
        <v>0.1510318182</v>
      </c>
      <c r="AD21" s="46">
        <f t="shared" si="51"/>
        <v>0.099975</v>
      </c>
      <c r="AE21" s="47">
        <f t="shared" si="17"/>
        <v>0.141262963</v>
      </c>
    </row>
    <row r="22" ht="14.25" customHeight="1">
      <c r="A22" s="102" t="str">
        <f t="shared" si="18"/>
        <v>Exploitation</v>
      </c>
      <c r="B22" s="9" t="str">
        <f t="shared" si="19"/>
        <v>B</v>
      </c>
      <c r="C22" s="9" t="str">
        <f t="shared" si="20"/>
        <v/>
      </c>
      <c r="D22" s="38">
        <v>10.0</v>
      </c>
      <c r="E22" s="39">
        <v>0.22385482421003322</v>
      </c>
      <c r="F22" s="103">
        <v>0.7073743662553169</v>
      </c>
      <c r="G22" s="41">
        <v>0.2369390275151747</v>
      </c>
      <c r="H22" s="42">
        <f t="shared" si="21"/>
        <v>0</v>
      </c>
      <c r="I22" s="43">
        <f t="shared" si="22"/>
        <v>30000</v>
      </c>
      <c r="J22" s="43">
        <f t="shared" si="23"/>
        <v>0</v>
      </c>
      <c r="K22" s="44">
        <f t="shared" si="5"/>
        <v>30000</v>
      </c>
      <c r="L22" s="42">
        <f t="shared" si="6"/>
        <v>0</v>
      </c>
      <c r="M22" s="43">
        <f t="shared" si="7"/>
        <v>4534</v>
      </c>
      <c r="N22" s="43">
        <f t="shared" si="8"/>
        <v>0</v>
      </c>
      <c r="O22" s="44">
        <f t="shared" si="9"/>
        <v>4534</v>
      </c>
      <c r="P22" s="45" t="str">
        <f t="shared" ref="P22:R22" si="52">IF(H22=0,"",L22/H22)</f>
        <v/>
      </c>
      <c r="Q22" s="46">
        <f t="shared" si="52"/>
        <v>0.1511333333</v>
      </c>
      <c r="R22" s="46" t="str">
        <f t="shared" si="52"/>
        <v/>
      </c>
      <c r="S22" s="47">
        <f t="shared" si="11"/>
        <v>0.1511333333</v>
      </c>
      <c r="T22" s="42">
        <f t="shared" ref="T22:V22" si="53">SUM(H$13:H22)</f>
        <v>10000</v>
      </c>
      <c r="U22" s="43">
        <f t="shared" si="53"/>
        <v>250000</v>
      </c>
      <c r="V22" s="43">
        <f t="shared" si="53"/>
        <v>40000</v>
      </c>
      <c r="W22" s="44">
        <f t="shared" si="13"/>
        <v>300000</v>
      </c>
      <c r="X22" s="42">
        <f t="shared" ref="X22:Z22" si="54">SUM(L$13:L22)</f>
        <v>915</v>
      </c>
      <c r="Y22" s="43">
        <f t="shared" si="54"/>
        <v>37761</v>
      </c>
      <c r="Z22" s="43">
        <f t="shared" si="54"/>
        <v>3999</v>
      </c>
      <c r="AA22" s="44">
        <f t="shared" si="15"/>
        <v>42675</v>
      </c>
      <c r="AB22" s="46">
        <f t="shared" ref="AB22:AD22" si="55">IF(T22=0,"",X22/T22)</f>
        <v>0.0915</v>
      </c>
      <c r="AC22" s="46">
        <f t="shared" si="55"/>
        <v>0.151044</v>
      </c>
      <c r="AD22" s="46">
        <f t="shared" si="55"/>
        <v>0.099975</v>
      </c>
      <c r="AE22" s="47">
        <f t="shared" si="17"/>
        <v>0.14225</v>
      </c>
    </row>
    <row r="23" ht="14.25" customHeight="1">
      <c r="A23" s="102" t="str">
        <f t="shared" si="18"/>
        <v>Exploration</v>
      </c>
      <c r="B23" s="9" t="str">
        <f t="shared" si="19"/>
        <v>B</v>
      </c>
      <c r="C23" s="9" t="str">
        <f t="shared" si="20"/>
        <v>C</v>
      </c>
      <c r="D23" s="38">
        <v>11.0</v>
      </c>
      <c r="E23" s="39">
        <v>0.6706283682677296</v>
      </c>
      <c r="F23" s="103">
        <v>0.44254016384466377</v>
      </c>
      <c r="G23" s="41">
        <v>0.9155569777368577</v>
      </c>
      <c r="H23" s="42">
        <f t="shared" si="21"/>
        <v>0</v>
      </c>
      <c r="I23" s="43">
        <f t="shared" si="22"/>
        <v>0</v>
      </c>
      <c r="J23" s="43">
        <f t="shared" si="23"/>
        <v>30000</v>
      </c>
      <c r="K23" s="44">
        <f t="shared" si="5"/>
        <v>30000</v>
      </c>
      <c r="L23" s="42">
        <f t="shared" si="6"/>
        <v>0</v>
      </c>
      <c r="M23" s="43">
        <f t="shared" si="7"/>
        <v>0</v>
      </c>
      <c r="N23" s="43">
        <f t="shared" si="8"/>
        <v>3072</v>
      </c>
      <c r="O23" s="44">
        <f t="shared" si="9"/>
        <v>3072</v>
      </c>
      <c r="P23" s="45" t="str">
        <f t="shared" ref="P23:R23" si="56">IF(H23=0,"",L23/H23)</f>
        <v/>
      </c>
      <c r="Q23" s="46" t="str">
        <f t="shared" si="56"/>
        <v/>
      </c>
      <c r="R23" s="46">
        <f t="shared" si="56"/>
        <v>0.1024</v>
      </c>
      <c r="S23" s="47">
        <f t="shared" si="11"/>
        <v>0.1024</v>
      </c>
      <c r="T23" s="42">
        <f t="shared" ref="T23:V23" si="57">SUM(H$13:H23)</f>
        <v>10000</v>
      </c>
      <c r="U23" s="43">
        <f t="shared" si="57"/>
        <v>250000</v>
      </c>
      <c r="V23" s="43">
        <f t="shared" si="57"/>
        <v>70000</v>
      </c>
      <c r="W23" s="44">
        <f t="shared" si="13"/>
        <v>330000</v>
      </c>
      <c r="X23" s="42">
        <f t="shared" ref="X23:Z23" si="58">SUM(L$13:L23)</f>
        <v>915</v>
      </c>
      <c r="Y23" s="43">
        <f t="shared" si="58"/>
        <v>37761</v>
      </c>
      <c r="Z23" s="43">
        <f t="shared" si="58"/>
        <v>7071</v>
      </c>
      <c r="AA23" s="44">
        <f t="shared" si="15"/>
        <v>45747</v>
      </c>
      <c r="AB23" s="46">
        <f t="shared" ref="AB23:AD23" si="59">IF(T23=0,"",X23/T23)</f>
        <v>0.0915</v>
      </c>
      <c r="AC23" s="46">
        <f t="shared" si="59"/>
        <v>0.151044</v>
      </c>
      <c r="AD23" s="46">
        <f t="shared" si="59"/>
        <v>0.1010142857</v>
      </c>
      <c r="AE23" s="47">
        <f t="shared" si="17"/>
        <v>0.1386272727</v>
      </c>
    </row>
    <row r="24" ht="14.25" customHeight="1">
      <c r="A24" s="102" t="str">
        <f t="shared" si="18"/>
        <v>Exploitation</v>
      </c>
      <c r="B24" s="9" t="str">
        <f t="shared" si="19"/>
        <v>B</v>
      </c>
      <c r="C24" s="9" t="str">
        <f t="shared" si="20"/>
        <v/>
      </c>
      <c r="D24" s="38">
        <v>12.0</v>
      </c>
      <c r="E24" s="39">
        <v>0.1630179409374476</v>
      </c>
      <c r="F24" s="103">
        <v>0.8005445635826461</v>
      </c>
      <c r="G24" s="41">
        <v>0.5384471321314306</v>
      </c>
      <c r="H24" s="42">
        <f t="shared" si="21"/>
        <v>0</v>
      </c>
      <c r="I24" s="43">
        <f t="shared" si="22"/>
        <v>30000</v>
      </c>
      <c r="J24" s="43">
        <f t="shared" si="23"/>
        <v>0</v>
      </c>
      <c r="K24" s="44">
        <f t="shared" si="5"/>
        <v>30000</v>
      </c>
      <c r="L24" s="42">
        <f t="shared" si="6"/>
        <v>0</v>
      </c>
      <c r="M24" s="43">
        <f t="shared" si="7"/>
        <v>4552</v>
      </c>
      <c r="N24" s="43">
        <f t="shared" si="8"/>
        <v>0</v>
      </c>
      <c r="O24" s="44">
        <f t="shared" si="9"/>
        <v>4552</v>
      </c>
      <c r="P24" s="45" t="str">
        <f t="shared" ref="P24:R24" si="60">IF(H24=0,"",L24/H24)</f>
        <v/>
      </c>
      <c r="Q24" s="46">
        <f t="shared" si="60"/>
        <v>0.1517333333</v>
      </c>
      <c r="R24" s="46" t="str">
        <f t="shared" si="60"/>
        <v/>
      </c>
      <c r="S24" s="47">
        <f t="shared" si="11"/>
        <v>0.1517333333</v>
      </c>
      <c r="T24" s="42">
        <f t="shared" ref="T24:V24" si="61">SUM(H$13:H24)</f>
        <v>10000</v>
      </c>
      <c r="U24" s="43">
        <f t="shared" si="61"/>
        <v>280000</v>
      </c>
      <c r="V24" s="43">
        <f t="shared" si="61"/>
        <v>70000</v>
      </c>
      <c r="W24" s="44">
        <f t="shared" si="13"/>
        <v>360000</v>
      </c>
      <c r="X24" s="42">
        <f t="shared" ref="X24:Z24" si="62">SUM(L$13:L24)</f>
        <v>915</v>
      </c>
      <c r="Y24" s="43">
        <f t="shared" si="62"/>
        <v>42313</v>
      </c>
      <c r="Z24" s="43">
        <f t="shared" si="62"/>
        <v>7071</v>
      </c>
      <c r="AA24" s="44">
        <f t="shared" si="15"/>
        <v>50299</v>
      </c>
      <c r="AB24" s="46">
        <f t="shared" ref="AB24:AD24" si="63">IF(T24=0,"",X24/T24)</f>
        <v>0.0915</v>
      </c>
      <c r="AC24" s="46">
        <f t="shared" si="63"/>
        <v>0.1511178571</v>
      </c>
      <c r="AD24" s="46">
        <f t="shared" si="63"/>
        <v>0.1010142857</v>
      </c>
      <c r="AE24" s="47">
        <f t="shared" si="17"/>
        <v>0.1397194444</v>
      </c>
    </row>
    <row r="25" ht="14.25" customHeight="1">
      <c r="A25" s="102" t="str">
        <f t="shared" si="18"/>
        <v>Exploitation</v>
      </c>
      <c r="B25" s="9" t="str">
        <f t="shared" si="19"/>
        <v>B</v>
      </c>
      <c r="C25" s="9" t="str">
        <f t="shared" si="20"/>
        <v/>
      </c>
      <c r="D25" s="38">
        <v>13.0</v>
      </c>
      <c r="E25" s="39">
        <v>0.0924442892846129</v>
      </c>
      <c r="F25" s="103">
        <v>0.9622505324200828</v>
      </c>
      <c r="G25" s="41">
        <v>0.46328918972010213</v>
      </c>
      <c r="H25" s="42">
        <f t="shared" si="21"/>
        <v>0</v>
      </c>
      <c r="I25" s="43">
        <f t="shared" si="22"/>
        <v>30000</v>
      </c>
      <c r="J25" s="43">
        <f t="shared" si="23"/>
        <v>0</v>
      </c>
      <c r="K25" s="44">
        <f t="shared" si="5"/>
        <v>30000</v>
      </c>
      <c r="L25" s="42">
        <f t="shared" si="6"/>
        <v>0</v>
      </c>
      <c r="M25" s="43">
        <f t="shared" si="7"/>
        <v>4610</v>
      </c>
      <c r="N25" s="43">
        <f t="shared" si="8"/>
        <v>0</v>
      </c>
      <c r="O25" s="44">
        <f t="shared" si="9"/>
        <v>4610</v>
      </c>
      <c r="P25" s="45" t="str">
        <f t="shared" ref="P25:R25" si="64">IF(H25=0,"",L25/H25)</f>
        <v/>
      </c>
      <c r="Q25" s="46">
        <f t="shared" si="64"/>
        <v>0.1536666667</v>
      </c>
      <c r="R25" s="46" t="str">
        <f t="shared" si="64"/>
        <v/>
      </c>
      <c r="S25" s="47">
        <f t="shared" si="11"/>
        <v>0.1536666667</v>
      </c>
      <c r="T25" s="42">
        <f t="shared" ref="T25:V25" si="65">SUM(H$13:H25)</f>
        <v>10000</v>
      </c>
      <c r="U25" s="43">
        <f t="shared" si="65"/>
        <v>310000</v>
      </c>
      <c r="V25" s="43">
        <f t="shared" si="65"/>
        <v>70000</v>
      </c>
      <c r="W25" s="44">
        <f t="shared" si="13"/>
        <v>390000</v>
      </c>
      <c r="X25" s="42">
        <f t="shared" ref="X25:Z25" si="66">SUM(L$13:L25)</f>
        <v>915</v>
      </c>
      <c r="Y25" s="43">
        <f t="shared" si="66"/>
        <v>46923</v>
      </c>
      <c r="Z25" s="43">
        <f t="shared" si="66"/>
        <v>7071</v>
      </c>
      <c r="AA25" s="44">
        <f t="shared" si="15"/>
        <v>54909</v>
      </c>
      <c r="AB25" s="46">
        <f t="shared" ref="AB25:AD25" si="67">IF(T25=0,"",X25/T25)</f>
        <v>0.0915</v>
      </c>
      <c r="AC25" s="46">
        <f t="shared" si="67"/>
        <v>0.1513645161</v>
      </c>
      <c r="AD25" s="46">
        <f t="shared" si="67"/>
        <v>0.1010142857</v>
      </c>
      <c r="AE25" s="47">
        <f t="shared" si="17"/>
        <v>0.1407923077</v>
      </c>
    </row>
    <row r="26" ht="14.25" customHeight="1">
      <c r="A26" s="102" t="str">
        <f t="shared" si="18"/>
        <v>Exploitation</v>
      </c>
      <c r="B26" s="9" t="str">
        <f t="shared" si="19"/>
        <v>B</v>
      </c>
      <c r="C26" s="9" t="str">
        <f t="shared" si="20"/>
        <v/>
      </c>
      <c r="D26" s="38">
        <v>14.0</v>
      </c>
      <c r="E26" s="39">
        <v>0.5888377540450243</v>
      </c>
      <c r="F26" s="103">
        <v>0.9790505216846112</v>
      </c>
      <c r="G26" s="41">
        <v>0.5310566534405081</v>
      </c>
      <c r="H26" s="42">
        <f t="shared" si="21"/>
        <v>0</v>
      </c>
      <c r="I26" s="43">
        <f t="shared" si="22"/>
        <v>30000</v>
      </c>
      <c r="J26" s="43">
        <f t="shared" si="23"/>
        <v>0</v>
      </c>
      <c r="K26" s="44">
        <f t="shared" si="5"/>
        <v>30000</v>
      </c>
      <c r="L26" s="42">
        <f t="shared" si="6"/>
        <v>0</v>
      </c>
      <c r="M26" s="43">
        <f t="shared" si="7"/>
        <v>4626</v>
      </c>
      <c r="N26" s="43">
        <f t="shared" si="8"/>
        <v>0</v>
      </c>
      <c r="O26" s="44">
        <f t="shared" si="9"/>
        <v>4626</v>
      </c>
      <c r="P26" s="45" t="str">
        <f t="shared" ref="P26:R26" si="68">IF(H26=0,"",L26/H26)</f>
        <v/>
      </c>
      <c r="Q26" s="46">
        <f t="shared" si="68"/>
        <v>0.1542</v>
      </c>
      <c r="R26" s="46" t="str">
        <f t="shared" si="68"/>
        <v/>
      </c>
      <c r="S26" s="47">
        <f t="shared" si="11"/>
        <v>0.1542</v>
      </c>
      <c r="T26" s="42">
        <f t="shared" ref="T26:V26" si="69">SUM(H$13:H26)</f>
        <v>10000</v>
      </c>
      <c r="U26" s="43">
        <f t="shared" si="69"/>
        <v>340000</v>
      </c>
      <c r="V26" s="43">
        <f t="shared" si="69"/>
        <v>70000</v>
      </c>
      <c r="W26" s="44">
        <f t="shared" si="13"/>
        <v>420000</v>
      </c>
      <c r="X26" s="42">
        <f t="shared" ref="X26:Z26" si="70">SUM(L$13:L26)</f>
        <v>915</v>
      </c>
      <c r="Y26" s="43">
        <f t="shared" si="70"/>
        <v>51549</v>
      </c>
      <c r="Z26" s="43">
        <f t="shared" si="70"/>
        <v>7071</v>
      </c>
      <c r="AA26" s="44">
        <f t="shared" si="15"/>
        <v>59535</v>
      </c>
      <c r="AB26" s="46">
        <f t="shared" ref="AB26:AD26" si="71">IF(T26=0,"",X26/T26)</f>
        <v>0.0915</v>
      </c>
      <c r="AC26" s="46">
        <f t="shared" si="71"/>
        <v>0.1516147059</v>
      </c>
      <c r="AD26" s="46">
        <f t="shared" si="71"/>
        <v>0.1010142857</v>
      </c>
      <c r="AE26" s="47">
        <f t="shared" si="17"/>
        <v>0.14175</v>
      </c>
    </row>
    <row r="27" ht="14.25" customHeight="1">
      <c r="A27" s="102" t="str">
        <f t="shared" si="18"/>
        <v>Exploitation</v>
      </c>
      <c r="B27" s="9" t="str">
        <f t="shared" si="19"/>
        <v>B</v>
      </c>
      <c r="C27" s="9" t="str">
        <f t="shared" si="20"/>
        <v/>
      </c>
      <c r="D27" s="38">
        <v>15.0</v>
      </c>
      <c r="E27" s="39">
        <v>0.822342267588661</v>
      </c>
      <c r="F27" s="103">
        <v>0.556724742383401</v>
      </c>
      <c r="G27" s="41">
        <v>0.8861258263810654</v>
      </c>
      <c r="H27" s="42">
        <f t="shared" si="21"/>
        <v>0</v>
      </c>
      <c r="I27" s="43">
        <f t="shared" si="22"/>
        <v>30000</v>
      </c>
      <c r="J27" s="43">
        <f t="shared" si="23"/>
        <v>0</v>
      </c>
      <c r="K27" s="44">
        <f t="shared" si="5"/>
        <v>30000</v>
      </c>
      <c r="L27" s="42">
        <f t="shared" si="6"/>
        <v>0</v>
      </c>
      <c r="M27" s="43">
        <f t="shared" si="7"/>
        <v>4509</v>
      </c>
      <c r="N27" s="43">
        <f t="shared" si="8"/>
        <v>0</v>
      </c>
      <c r="O27" s="44">
        <f t="shared" si="9"/>
        <v>4509</v>
      </c>
      <c r="P27" s="45" t="str">
        <f t="shared" ref="P27:R27" si="72">IF(H27=0,"",L27/H27)</f>
        <v/>
      </c>
      <c r="Q27" s="46">
        <f t="shared" si="72"/>
        <v>0.1503</v>
      </c>
      <c r="R27" s="46" t="str">
        <f t="shared" si="72"/>
        <v/>
      </c>
      <c r="S27" s="47">
        <f t="shared" si="11"/>
        <v>0.1503</v>
      </c>
      <c r="T27" s="42">
        <f t="shared" ref="T27:V27" si="73">SUM(H$13:H27)</f>
        <v>10000</v>
      </c>
      <c r="U27" s="43">
        <f t="shared" si="73"/>
        <v>370000</v>
      </c>
      <c r="V27" s="43">
        <f t="shared" si="73"/>
        <v>70000</v>
      </c>
      <c r="W27" s="44">
        <f t="shared" si="13"/>
        <v>450000</v>
      </c>
      <c r="X27" s="42">
        <f t="shared" ref="X27:Z27" si="74">SUM(L$13:L27)</f>
        <v>915</v>
      </c>
      <c r="Y27" s="43">
        <f t="shared" si="74"/>
        <v>56058</v>
      </c>
      <c r="Z27" s="43">
        <f t="shared" si="74"/>
        <v>7071</v>
      </c>
      <c r="AA27" s="44">
        <f t="shared" si="15"/>
        <v>64044</v>
      </c>
      <c r="AB27" s="46">
        <f t="shared" ref="AB27:AD27" si="75">IF(T27=0,"",X27/T27)</f>
        <v>0.0915</v>
      </c>
      <c r="AC27" s="46">
        <f t="shared" si="75"/>
        <v>0.1515081081</v>
      </c>
      <c r="AD27" s="46">
        <f t="shared" si="75"/>
        <v>0.1010142857</v>
      </c>
      <c r="AE27" s="47">
        <f t="shared" si="17"/>
        <v>0.14232</v>
      </c>
    </row>
    <row r="28" ht="14.25" customHeight="1">
      <c r="A28" s="102" t="str">
        <f t="shared" si="18"/>
        <v>Exploitation</v>
      </c>
      <c r="B28" s="9" t="str">
        <f t="shared" si="19"/>
        <v>B</v>
      </c>
      <c r="C28" s="9" t="str">
        <f t="shared" si="20"/>
        <v/>
      </c>
      <c r="D28" s="38">
        <v>16.0</v>
      </c>
      <c r="E28" s="39">
        <v>0.8419642994226396</v>
      </c>
      <c r="F28" s="103">
        <v>0.6873311666063335</v>
      </c>
      <c r="G28" s="41">
        <v>0.21033096704047327</v>
      </c>
      <c r="H28" s="42">
        <f t="shared" si="21"/>
        <v>0</v>
      </c>
      <c r="I28" s="43">
        <f t="shared" si="22"/>
        <v>30000</v>
      </c>
      <c r="J28" s="43">
        <f t="shared" si="23"/>
        <v>0</v>
      </c>
      <c r="K28" s="44">
        <f t="shared" si="5"/>
        <v>30000</v>
      </c>
      <c r="L28" s="42">
        <f t="shared" si="6"/>
        <v>0</v>
      </c>
      <c r="M28" s="43">
        <f t="shared" si="7"/>
        <v>4530</v>
      </c>
      <c r="N28" s="43">
        <f t="shared" si="8"/>
        <v>0</v>
      </c>
      <c r="O28" s="44">
        <f t="shared" si="9"/>
        <v>4530</v>
      </c>
      <c r="P28" s="45" t="str">
        <f t="shared" ref="P28:R28" si="76">IF(H28=0,"",L28/H28)</f>
        <v/>
      </c>
      <c r="Q28" s="46">
        <f t="shared" si="76"/>
        <v>0.151</v>
      </c>
      <c r="R28" s="46" t="str">
        <f t="shared" si="76"/>
        <v/>
      </c>
      <c r="S28" s="47">
        <f t="shared" si="11"/>
        <v>0.151</v>
      </c>
      <c r="T28" s="42">
        <f t="shared" ref="T28:V28" si="77">SUM(H$13:H28)</f>
        <v>10000</v>
      </c>
      <c r="U28" s="43">
        <f t="shared" si="77"/>
        <v>400000</v>
      </c>
      <c r="V28" s="43">
        <f t="shared" si="77"/>
        <v>70000</v>
      </c>
      <c r="W28" s="44">
        <f t="shared" si="13"/>
        <v>480000</v>
      </c>
      <c r="X28" s="42">
        <f t="shared" ref="X28:Z28" si="78">SUM(L$13:L28)</f>
        <v>915</v>
      </c>
      <c r="Y28" s="43">
        <f t="shared" si="78"/>
        <v>60588</v>
      </c>
      <c r="Z28" s="43">
        <f t="shared" si="78"/>
        <v>7071</v>
      </c>
      <c r="AA28" s="44">
        <f t="shared" si="15"/>
        <v>68574</v>
      </c>
      <c r="AB28" s="46">
        <f t="shared" ref="AB28:AD28" si="79">IF(T28=0,"",X28/T28)</f>
        <v>0.0915</v>
      </c>
      <c r="AC28" s="46">
        <f t="shared" si="79"/>
        <v>0.15147</v>
      </c>
      <c r="AD28" s="46">
        <f t="shared" si="79"/>
        <v>0.1010142857</v>
      </c>
      <c r="AE28" s="47">
        <f t="shared" si="17"/>
        <v>0.1428625</v>
      </c>
    </row>
    <row r="29" ht="14.25" customHeight="1">
      <c r="A29" s="102" t="str">
        <f t="shared" si="18"/>
        <v>Exploration</v>
      </c>
      <c r="B29" s="9" t="str">
        <f t="shared" si="19"/>
        <v>B</v>
      </c>
      <c r="C29" s="9" t="str">
        <f t="shared" si="20"/>
        <v>A</v>
      </c>
      <c r="D29" s="38">
        <v>17.0</v>
      </c>
      <c r="E29" s="39">
        <v>0.9415584533584443</v>
      </c>
      <c r="F29" s="103">
        <v>0.05315378350868649</v>
      </c>
      <c r="G29" s="41">
        <v>0.5264117873301006</v>
      </c>
      <c r="H29" s="42">
        <f t="shared" si="21"/>
        <v>30000</v>
      </c>
      <c r="I29" s="43">
        <f t="shared" si="22"/>
        <v>0</v>
      </c>
      <c r="J29" s="43">
        <f t="shared" si="23"/>
        <v>0</v>
      </c>
      <c r="K29" s="44">
        <f t="shared" si="5"/>
        <v>30000</v>
      </c>
      <c r="L29" s="42">
        <f t="shared" si="6"/>
        <v>2778</v>
      </c>
      <c r="M29" s="43">
        <f t="shared" si="7"/>
        <v>0</v>
      </c>
      <c r="N29" s="43">
        <f t="shared" si="8"/>
        <v>0</v>
      </c>
      <c r="O29" s="44">
        <f t="shared" si="9"/>
        <v>2778</v>
      </c>
      <c r="P29" s="45">
        <f t="shared" ref="P29:R29" si="80">IF(H29=0,"",L29/H29)</f>
        <v>0.0926</v>
      </c>
      <c r="Q29" s="46" t="str">
        <f t="shared" si="80"/>
        <v/>
      </c>
      <c r="R29" s="46" t="str">
        <f t="shared" si="80"/>
        <v/>
      </c>
      <c r="S29" s="47">
        <f t="shared" si="11"/>
        <v>0.0926</v>
      </c>
      <c r="T29" s="42">
        <f t="shared" ref="T29:V29" si="81">SUM(H$13:H29)</f>
        <v>40000</v>
      </c>
      <c r="U29" s="43">
        <f t="shared" si="81"/>
        <v>400000</v>
      </c>
      <c r="V29" s="43">
        <f t="shared" si="81"/>
        <v>70000</v>
      </c>
      <c r="W29" s="44">
        <f t="shared" si="13"/>
        <v>510000</v>
      </c>
      <c r="X29" s="42">
        <f t="shared" ref="X29:Z29" si="82">SUM(L$13:L29)</f>
        <v>3693</v>
      </c>
      <c r="Y29" s="43">
        <f t="shared" si="82"/>
        <v>60588</v>
      </c>
      <c r="Z29" s="43">
        <f t="shared" si="82"/>
        <v>7071</v>
      </c>
      <c r="AA29" s="44">
        <f t="shared" si="15"/>
        <v>71352</v>
      </c>
      <c r="AB29" s="46">
        <f t="shared" ref="AB29:AD29" si="83">IF(T29=0,"",X29/T29)</f>
        <v>0.092325</v>
      </c>
      <c r="AC29" s="46">
        <f t="shared" si="83"/>
        <v>0.15147</v>
      </c>
      <c r="AD29" s="46">
        <f t="shared" si="83"/>
        <v>0.1010142857</v>
      </c>
      <c r="AE29" s="47">
        <f t="shared" si="17"/>
        <v>0.1399058824</v>
      </c>
    </row>
    <row r="30" ht="14.25" customHeight="1">
      <c r="A30" s="102" t="str">
        <f t="shared" si="18"/>
        <v>Exploration</v>
      </c>
      <c r="B30" s="9" t="str">
        <f t="shared" si="19"/>
        <v>B</v>
      </c>
      <c r="C30" s="9" t="str">
        <f t="shared" si="20"/>
        <v>A</v>
      </c>
      <c r="D30" s="38">
        <v>18.0</v>
      </c>
      <c r="E30" s="39">
        <v>0.38729171739997703</v>
      </c>
      <c r="F30" s="103">
        <v>0.34951775365442306</v>
      </c>
      <c r="G30" s="41">
        <v>0.6540736178701898</v>
      </c>
      <c r="H30" s="42">
        <f t="shared" si="21"/>
        <v>30000</v>
      </c>
      <c r="I30" s="43">
        <f t="shared" si="22"/>
        <v>0</v>
      </c>
      <c r="J30" s="43">
        <f t="shared" si="23"/>
        <v>0</v>
      </c>
      <c r="K30" s="44">
        <f t="shared" si="5"/>
        <v>30000</v>
      </c>
      <c r="L30" s="42">
        <f t="shared" si="6"/>
        <v>2686</v>
      </c>
      <c r="M30" s="43">
        <f t="shared" si="7"/>
        <v>0</v>
      </c>
      <c r="N30" s="43">
        <f t="shared" si="8"/>
        <v>0</v>
      </c>
      <c r="O30" s="44">
        <f t="shared" si="9"/>
        <v>2686</v>
      </c>
      <c r="P30" s="45">
        <f t="shared" ref="P30:R30" si="84">IF(H30=0,"",L30/H30)</f>
        <v>0.08953333333</v>
      </c>
      <c r="Q30" s="46" t="str">
        <f t="shared" si="84"/>
        <v/>
      </c>
      <c r="R30" s="46" t="str">
        <f t="shared" si="84"/>
        <v/>
      </c>
      <c r="S30" s="47">
        <f t="shared" si="11"/>
        <v>0.08953333333</v>
      </c>
      <c r="T30" s="42">
        <f t="shared" ref="T30:V30" si="85">SUM(H$13:H30)</f>
        <v>70000</v>
      </c>
      <c r="U30" s="43">
        <f t="shared" si="85"/>
        <v>400000</v>
      </c>
      <c r="V30" s="43">
        <f t="shared" si="85"/>
        <v>70000</v>
      </c>
      <c r="W30" s="44">
        <f t="shared" si="13"/>
        <v>540000</v>
      </c>
      <c r="X30" s="42">
        <f t="shared" ref="X30:Z30" si="86">SUM(L$13:L30)</f>
        <v>6379</v>
      </c>
      <c r="Y30" s="43">
        <f t="shared" si="86"/>
        <v>60588</v>
      </c>
      <c r="Z30" s="43">
        <f t="shared" si="86"/>
        <v>7071</v>
      </c>
      <c r="AA30" s="44">
        <f t="shared" si="15"/>
        <v>74038</v>
      </c>
      <c r="AB30" s="46">
        <f t="shared" ref="AB30:AD30" si="87">IF(T30=0,"",X30/T30)</f>
        <v>0.09112857143</v>
      </c>
      <c r="AC30" s="46">
        <f t="shared" si="87"/>
        <v>0.15147</v>
      </c>
      <c r="AD30" s="46">
        <f t="shared" si="87"/>
        <v>0.1010142857</v>
      </c>
      <c r="AE30" s="47">
        <f t="shared" si="17"/>
        <v>0.1371074074</v>
      </c>
    </row>
    <row r="31" ht="14.25" customHeight="1">
      <c r="A31" s="102" t="str">
        <f t="shared" si="18"/>
        <v>Exploitation</v>
      </c>
      <c r="B31" s="9" t="str">
        <f t="shared" si="19"/>
        <v>B</v>
      </c>
      <c r="C31" s="9" t="str">
        <f t="shared" si="20"/>
        <v/>
      </c>
      <c r="D31" s="38">
        <v>19.0</v>
      </c>
      <c r="E31" s="39">
        <v>0.13859757743450207</v>
      </c>
      <c r="F31" s="103">
        <v>0.6734950385254719</v>
      </c>
      <c r="G31" s="41">
        <v>0.8241913176992067</v>
      </c>
      <c r="H31" s="42">
        <f t="shared" si="21"/>
        <v>0</v>
      </c>
      <c r="I31" s="43">
        <f t="shared" si="22"/>
        <v>30000</v>
      </c>
      <c r="J31" s="43">
        <f t="shared" si="23"/>
        <v>0</v>
      </c>
      <c r="K31" s="44">
        <f t="shared" si="5"/>
        <v>30000</v>
      </c>
      <c r="L31" s="42">
        <f t="shared" si="6"/>
        <v>0</v>
      </c>
      <c r="M31" s="43">
        <f t="shared" si="7"/>
        <v>4528</v>
      </c>
      <c r="N31" s="43">
        <f t="shared" si="8"/>
        <v>0</v>
      </c>
      <c r="O31" s="44">
        <f t="shared" si="9"/>
        <v>4528</v>
      </c>
      <c r="P31" s="45" t="str">
        <f t="shared" ref="P31:R31" si="88">IF(H31=0,"",L31/H31)</f>
        <v/>
      </c>
      <c r="Q31" s="46">
        <f t="shared" si="88"/>
        <v>0.1509333333</v>
      </c>
      <c r="R31" s="46" t="str">
        <f t="shared" si="88"/>
        <v/>
      </c>
      <c r="S31" s="47">
        <f t="shared" si="11"/>
        <v>0.1509333333</v>
      </c>
      <c r="T31" s="42">
        <f t="shared" ref="T31:V31" si="89">SUM(H$13:H31)</f>
        <v>70000</v>
      </c>
      <c r="U31" s="43">
        <f t="shared" si="89"/>
        <v>430000</v>
      </c>
      <c r="V31" s="43">
        <f t="shared" si="89"/>
        <v>70000</v>
      </c>
      <c r="W31" s="44">
        <f t="shared" si="13"/>
        <v>570000</v>
      </c>
      <c r="X31" s="42">
        <f t="shared" ref="X31:Z31" si="90">SUM(L$13:L31)</f>
        <v>6379</v>
      </c>
      <c r="Y31" s="43">
        <f t="shared" si="90"/>
        <v>65116</v>
      </c>
      <c r="Z31" s="43">
        <f t="shared" si="90"/>
        <v>7071</v>
      </c>
      <c r="AA31" s="44">
        <f t="shared" si="15"/>
        <v>78566</v>
      </c>
      <c r="AB31" s="46">
        <f t="shared" ref="AB31:AD31" si="91">IF(T31=0,"",X31/T31)</f>
        <v>0.09112857143</v>
      </c>
      <c r="AC31" s="46">
        <f t="shared" si="91"/>
        <v>0.1514325581</v>
      </c>
      <c r="AD31" s="46">
        <f t="shared" si="91"/>
        <v>0.1010142857</v>
      </c>
      <c r="AE31" s="47">
        <f t="shared" si="17"/>
        <v>0.1378350877</v>
      </c>
    </row>
    <row r="32" ht="14.25" customHeight="1">
      <c r="A32" s="102" t="str">
        <f t="shared" si="18"/>
        <v>Exploration</v>
      </c>
      <c r="B32" s="9" t="str">
        <f t="shared" si="19"/>
        <v>B</v>
      </c>
      <c r="C32" s="9" t="str">
        <f t="shared" si="20"/>
        <v>A</v>
      </c>
      <c r="D32" s="38">
        <v>20.0</v>
      </c>
      <c r="E32" s="39">
        <v>0.14145637947482426</v>
      </c>
      <c r="F32" s="103">
        <v>0.026127224078081657</v>
      </c>
      <c r="G32" s="41">
        <v>0.7643978570400463</v>
      </c>
      <c r="H32" s="42">
        <f t="shared" si="21"/>
        <v>30000</v>
      </c>
      <c r="I32" s="43">
        <f t="shared" si="22"/>
        <v>0</v>
      </c>
      <c r="J32" s="43">
        <f t="shared" si="23"/>
        <v>0</v>
      </c>
      <c r="K32" s="44">
        <f t="shared" si="5"/>
        <v>30000</v>
      </c>
      <c r="L32" s="42">
        <f t="shared" si="6"/>
        <v>2647</v>
      </c>
      <c r="M32" s="43">
        <f t="shared" si="7"/>
        <v>0</v>
      </c>
      <c r="N32" s="43">
        <f t="shared" si="8"/>
        <v>0</v>
      </c>
      <c r="O32" s="44">
        <f t="shared" si="9"/>
        <v>2647</v>
      </c>
      <c r="P32" s="45">
        <f t="shared" ref="P32:R32" si="92">IF(H32=0,"",L32/H32)</f>
        <v>0.08823333333</v>
      </c>
      <c r="Q32" s="46" t="str">
        <f t="shared" si="92"/>
        <v/>
      </c>
      <c r="R32" s="46" t="str">
        <f t="shared" si="92"/>
        <v/>
      </c>
      <c r="S32" s="47">
        <f t="shared" si="11"/>
        <v>0.08823333333</v>
      </c>
      <c r="T32" s="42">
        <f t="shared" ref="T32:V32" si="93">SUM(H$13:H32)</f>
        <v>100000</v>
      </c>
      <c r="U32" s="43">
        <f t="shared" si="93"/>
        <v>430000</v>
      </c>
      <c r="V32" s="43">
        <f t="shared" si="93"/>
        <v>70000</v>
      </c>
      <c r="W32" s="44">
        <f t="shared" si="13"/>
        <v>600000</v>
      </c>
      <c r="X32" s="42">
        <f t="shared" ref="X32:Z32" si="94">SUM(L$13:L32)</f>
        <v>9026</v>
      </c>
      <c r="Y32" s="43">
        <f t="shared" si="94"/>
        <v>65116</v>
      </c>
      <c r="Z32" s="43">
        <f t="shared" si="94"/>
        <v>7071</v>
      </c>
      <c r="AA32" s="44">
        <f t="shared" si="15"/>
        <v>81213</v>
      </c>
      <c r="AB32" s="46">
        <f t="shared" ref="AB32:AD32" si="95">IF(T32=0,"",X32/T32)</f>
        <v>0.09026</v>
      </c>
      <c r="AC32" s="46">
        <f t="shared" si="95"/>
        <v>0.1514325581</v>
      </c>
      <c r="AD32" s="46">
        <f t="shared" si="95"/>
        <v>0.1010142857</v>
      </c>
      <c r="AE32" s="47">
        <f t="shared" si="17"/>
        <v>0.135355</v>
      </c>
    </row>
    <row r="33" ht="14.25" customHeight="1">
      <c r="A33" s="102" t="str">
        <f t="shared" si="18"/>
        <v>Exploration</v>
      </c>
      <c r="B33" s="9" t="str">
        <f t="shared" si="19"/>
        <v>B</v>
      </c>
      <c r="C33" s="9" t="str">
        <f t="shared" si="20"/>
        <v>B</v>
      </c>
      <c r="D33" s="38">
        <v>21.0</v>
      </c>
      <c r="E33" s="39">
        <v>0.42119702339198706</v>
      </c>
      <c r="F33" s="103">
        <v>0.32571719276141586</v>
      </c>
      <c r="G33" s="41">
        <v>0.16207239089430636</v>
      </c>
      <c r="H33" s="42">
        <f t="shared" si="21"/>
        <v>0</v>
      </c>
      <c r="I33" s="43">
        <f t="shared" si="22"/>
        <v>30000</v>
      </c>
      <c r="J33" s="43">
        <f t="shared" si="23"/>
        <v>0</v>
      </c>
      <c r="K33" s="44">
        <f t="shared" si="5"/>
        <v>30000</v>
      </c>
      <c r="L33" s="42">
        <f t="shared" si="6"/>
        <v>0</v>
      </c>
      <c r="M33" s="43">
        <f t="shared" si="7"/>
        <v>4472</v>
      </c>
      <c r="N33" s="43">
        <f t="shared" si="8"/>
        <v>0</v>
      </c>
      <c r="O33" s="44">
        <f t="shared" si="9"/>
        <v>4472</v>
      </c>
      <c r="P33" s="45" t="str">
        <f t="shared" ref="P33:R33" si="96">IF(H33=0,"",L33/H33)</f>
        <v/>
      </c>
      <c r="Q33" s="46">
        <f t="shared" si="96"/>
        <v>0.1490666667</v>
      </c>
      <c r="R33" s="46" t="str">
        <f t="shared" si="96"/>
        <v/>
      </c>
      <c r="S33" s="47">
        <f t="shared" si="11"/>
        <v>0.1490666667</v>
      </c>
      <c r="T33" s="42">
        <f t="shared" ref="T33:V33" si="97">SUM(H$13:H33)</f>
        <v>100000</v>
      </c>
      <c r="U33" s="43">
        <f t="shared" si="97"/>
        <v>460000</v>
      </c>
      <c r="V33" s="43">
        <f t="shared" si="97"/>
        <v>70000</v>
      </c>
      <c r="W33" s="44">
        <f t="shared" si="13"/>
        <v>630000</v>
      </c>
      <c r="X33" s="42">
        <f t="shared" ref="X33:Z33" si="98">SUM(L$13:L33)</f>
        <v>9026</v>
      </c>
      <c r="Y33" s="43">
        <f t="shared" si="98"/>
        <v>69588</v>
      </c>
      <c r="Z33" s="43">
        <f t="shared" si="98"/>
        <v>7071</v>
      </c>
      <c r="AA33" s="44">
        <f t="shared" si="15"/>
        <v>85685</v>
      </c>
      <c r="AB33" s="46">
        <f t="shared" ref="AB33:AD33" si="99">IF(T33=0,"",X33/T33)</f>
        <v>0.09026</v>
      </c>
      <c r="AC33" s="46">
        <f t="shared" si="99"/>
        <v>0.1512782609</v>
      </c>
      <c r="AD33" s="46">
        <f t="shared" si="99"/>
        <v>0.1010142857</v>
      </c>
      <c r="AE33" s="47">
        <f t="shared" si="17"/>
        <v>0.1360079365</v>
      </c>
    </row>
    <row r="34" ht="14.25" customHeight="1">
      <c r="A34" s="102" t="str">
        <f t="shared" si="18"/>
        <v>Exploration</v>
      </c>
      <c r="B34" s="9" t="str">
        <f t="shared" si="19"/>
        <v>B</v>
      </c>
      <c r="C34" s="9" t="str">
        <f t="shared" si="20"/>
        <v>B</v>
      </c>
      <c r="D34" s="38">
        <v>22.0</v>
      </c>
      <c r="E34" s="39">
        <v>0.9977151575378174</v>
      </c>
      <c r="F34" s="103">
        <v>0.12220285174429968</v>
      </c>
      <c r="G34" s="41">
        <v>0.7354460221659014</v>
      </c>
      <c r="H34" s="42">
        <f t="shared" si="21"/>
        <v>0</v>
      </c>
      <c r="I34" s="43">
        <f t="shared" si="22"/>
        <v>30000</v>
      </c>
      <c r="J34" s="43">
        <f t="shared" si="23"/>
        <v>0</v>
      </c>
      <c r="K34" s="44">
        <f t="shared" si="5"/>
        <v>30000</v>
      </c>
      <c r="L34" s="42">
        <f t="shared" si="6"/>
        <v>0</v>
      </c>
      <c r="M34" s="43">
        <f t="shared" si="7"/>
        <v>4428</v>
      </c>
      <c r="N34" s="43">
        <f t="shared" si="8"/>
        <v>0</v>
      </c>
      <c r="O34" s="44">
        <f t="shared" si="9"/>
        <v>4428</v>
      </c>
      <c r="P34" s="45" t="str">
        <f t="shared" ref="P34:R34" si="100">IF(H34=0,"",L34/H34)</f>
        <v/>
      </c>
      <c r="Q34" s="46">
        <f t="shared" si="100"/>
        <v>0.1476</v>
      </c>
      <c r="R34" s="46" t="str">
        <f t="shared" si="100"/>
        <v/>
      </c>
      <c r="S34" s="47">
        <f t="shared" si="11"/>
        <v>0.1476</v>
      </c>
      <c r="T34" s="42">
        <f t="shared" ref="T34:V34" si="101">SUM(H$13:H34)</f>
        <v>100000</v>
      </c>
      <c r="U34" s="43">
        <f t="shared" si="101"/>
        <v>490000</v>
      </c>
      <c r="V34" s="43">
        <f t="shared" si="101"/>
        <v>70000</v>
      </c>
      <c r="W34" s="44">
        <f t="shared" si="13"/>
        <v>660000</v>
      </c>
      <c r="X34" s="42">
        <f t="shared" ref="X34:Z34" si="102">SUM(L$13:L34)</f>
        <v>9026</v>
      </c>
      <c r="Y34" s="43">
        <f t="shared" si="102"/>
        <v>74016</v>
      </c>
      <c r="Z34" s="43">
        <f t="shared" si="102"/>
        <v>7071</v>
      </c>
      <c r="AA34" s="44">
        <f t="shared" si="15"/>
        <v>90113</v>
      </c>
      <c r="AB34" s="46">
        <f t="shared" ref="AB34:AD34" si="103">IF(T34=0,"",X34/T34)</f>
        <v>0.09026</v>
      </c>
      <c r="AC34" s="46">
        <f t="shared" si="103"/>
        <v>0.1510530612</v>
      </c>
      <c r="AD34" s="46">
        <f t="shared" si="103"/>
        <v>0.1010142857</v>
      </c>
      <c r="AE34" s="47">
        <f t="shared" si="17"/>
        <v>0.1365348485</v>
      </c>
    </row>
    <row r="35" ht="14.25" customHeight="1">
      <c r="A35" s="102" t="str">
        <f t="shared" si="18"/>
        <v>Exploitation</v>
      </c>
      <c r="B35" s="9" t="str">
        <f t="shared" si="19"/>
        <v>B</v>
      </c>
      <c r="C35" s="9" t="str">
        <f t="shared" si="20"/>
        <v/>
      </c>
      <c r="D35" s="38">
        <v>23.0</v>
      </c>
      <c r="E35" s="39">
        <v>0.9842806874936575</v>
      </c>
      <c r="F35" s="103">
        <v>0.6324516374572079</v>
      </c>
      <c r="G35" s="41">
        <v>0.39117261660271374</v>
      </c>
      <c r="H35" s="42">
        <f t="shared" si="21"/>
        <v>0</v>
      </c>
      <c r="I35" s="43">
        <f t="shared" si="22"/>
        <v>30000</v>
      </c>
      <c r="J35" s="43">
        <f t="shared" si="23"/>
        <v>0</v>
      </c>
      <c r="K35" s="44">
        <f t="shared" si="5"/>
        <v>30000</v>
      </c>
      <c r="L35" s="42">
        <f t="shared" si="6"/>
        <v>0</v>
      </c>
      <c r="M35" s="43">
        <f t="shared" si="7"/>
        <v>4521</v>
      </c>
      <c r="N35" s="43">
        <f t="shared" si="8"/>
        <v>0</v>
      </c>
      <c r="O35" s="44">
        <f t="shared" si="9"/>
        <v>4521</v>
      </c>
      <c r="P35" s="45" t="str">
        <f t="shared" ref="P35:R35" si="104">IF(H35=0,"",L35/H35)</f>
        <v/>
      </c>
      <c r="Q35" s="46">
        <f t="shared" si="104"/>
        <v>0.1507</v>
      </c>
      <c r="R35" s="46" t="str">
        <f t="shared" si="104"/>
        <v/>
      </c>
      <c r="S35" s="47">
        <f t="shared" si="11"/>
        <v>0.1507</v>
      </c>
      <c r="T35" s="42">
        <f t="shared" ref="T35:V35" si="105">SUM(H$13:H35)</f>
        <v>100000</v>
      </c>
      <c r="U35" s="43">
        <f t="shared" si="105"/>
        <v>520000</v>
      </c>
      <c r="V35" s="43">
        <f t="shared" si="105"/>
        <v>70000</v>
      </c>
      <c r="W35" s="44">
        <f t="shared" si="13"/>
        <v>690000</v>
      </c>
      <c r="X35" s="42">
        <f t="shared" ref="X35:Z35" si="106">SUM(L$13:L35)</f>
        <v>9026</v>
      </c>
      <c r="Y35" s="43">
        <f t="shared" si="106"/>
        <v>78537</v>
      </c>
      <c r="Z35" s="43">
        <f t="shared" si="106"/>
        <v>7071</v>
      </c>
      <c r="AA35" s="44">
        <f t="shared" si="15"/>
        <v>94634</v>
      </c>
      <c r="AB35" s="46">
        <f t="shared" ref="AB35:AD35" si="107">IF(T35=0,"",X35/T35)</f>
        <v>0.09026</v>
      </c>
      <c r="AC35" s="46">
        <f t="shared" si="107"/>
        <v>0.1510326923</v>
      </c>
      <c r="AD35" s="46">
        <f t="shared" si="107"/>
        <v>0.1010142857</v>
      </c>
      <c r="AE35" s="47">
        <f t="shared" si="17"/>
        <v>0.1371507246</v>
      </c>
    </row>
    <row r="36" ht="14.25" customHeight="1">
      <c r="A36" s="102" t="str">
        <f t="shared" si="18"/>
        <v>Exploitation</v>
      </c>
      <c r="B36" s="9" t="str">
        <f t="shared" si="19"/>
        <v>B</v>
      </c>
      <c r="C36" s="9" t="str">
        <f t="shared" si="20"/>
        <v/>
      </c>
      <c r="D36" s="38">
        <v>24.0</v>
      </c>
      <c r="E36" s="39">
        <v>0.52196668971603</v>
      </c>
      <c r="F36" s="103">
        <v>0.7906561204328705</v>
      </c>
      <c r="G36" s="41">
        <v>0.9533035680676298</v>
      </c>
      <c r="H36" s="42">
        <f t="shared" si="21"/>
        <v>0</v>
      </c>
      <c r="I36" s="43">
        <f t="shared" si="22"/>
        <v>30000</v>
      </c>
      <c r="J36" s="43">
        <f t="shared" si="23"/>
        <v>0</v>
      </c>
      <c r="K36" s="44">
        <f t="shared" si="5"/>
        <v>30000</v>
      </c>
      <c r="L36" s="42">
        <f t="shared" si="6"/>
        <v>0</v>
      </c>
      <c r="M36" s="43">
        <f t="shared" si="7"/>
        <v>4550</v>
      </c>
      <c r="N36" s="43">
        <f t="shared" si="8"/>
        <v>0</v>
      </c>
      <c r="O36" s="44">
        <f t="shared" si="9"/>
        <v>4550</v>
      </c>
      <c r="P36" s="45" t="str">
        <f t="shared" ref="P36:R36" si="108">IF(H36=0,"",L36/H36)</f>
        <v/>
      </c>
      <c r="Q36" s="46">
        <f t="shared" si="108"/>
        <v>0.1516666667</v>
      </c>
      <c r="R36" s="46" t="str">
        <f t="shared" si="108"/>
        <v/>
      </c>
      <c r="S36" s="47">
        <f t="shared" si="11"/>
        <v>0.1516666667</v>
      </c>
      <c r="T36" s="42">
        <f t="shared" ref="T36:V36" si="109">SUM(H$13:H36)</f>
        <v>100000</v>
      </c>
      <c r="U36" s="43">
        <f t="shared" si="109"/>
        <v>550000</v>
      </c>
      <c r="V36" s="43">
        <f t="shared" si="109"/>
        <v>70000</v>
      </c>
      <c r="W36" s="44">
        <f t="shared" si="13"/>
        <v>720000</v>
      </c>
      <c r="X36" s="42">
        <f t="shared" ref="X36:Z36" si="110">SUM(L$13:L36)</f>
        <v>9026</v>
      </c>
      <c r="Y36" s="43">
        <f t="shared" si="110"/>
        <v>83087</v>
      </c>
      <c r="Z36" s="43">
        <f t="shared" si="110"/>
        <v>7071</v>
      </c>
      <c r="AA36" s="44">
        <f t="shared" si="15"/>
        <v>99184</v>
      </c>
      <c r="AB36" s="46">
        <f t="shared" ref="AB36:AD36" si="111">IF(T36=0,"",X36/T36)</f>
        <v>0.09026</v>
      </c>
      <c r="AC36" s="46">
        <f t="shared" si="111"/>
        <v>0.1510672727</v>
      </c>
      <c r="AD36" s="46">
        <f t="shared" si="111"/>
        <v>0.1010142857</v>
      </c>
      <c r="AE36" s="47">
        <f t="shared" si="17"/>
        <v>0.1377555556</v>
      </c>
    </row>
    <row r="37" ht="14.25" customHeight="1">
      <c r="A37" s="102" t="str">
        <f t="shared" si="18"/>
        <v>Exploration</v>
      </c>
      <c r="B37" s="9" t="str">
        <f t="shared" si="19"/>
        <v>B</v>
      </c>
      <c r="C37" s="9" t="str">
        <f t="shared" si="20"/>
        <v>A</v>
      </c>
      <c r="D37" s="38">
        <v>25.0</v>
      </c>
      <c r="E37" s="39">
        <v>0.04933555335810913</v>
      </c>
      <c r="F37" s="103">
        <v>0.3569751989073565</v>
      </c>
      <c r="G37" s="41">
        <v>0.9740816860755577</v>
      </c>
      <c r="H37" s="42">
        <f t="shared" si="21"/>
        <v>30000</v>
      </c>
      <c r="I37" s="43">
        <f t="shared" si="22"/>
        <v>0</v>
      </c>
      <c r="J37" s="43">
        <f t="shared" si="23"/>
        <v>0</v>
      </c>
      <c r="K37" s="44">
        <f t="shared" si="5"/>
        <v>30000</v>
      </c>
      <c r="L37" s="42">
        <f t="shared" si="6"/>
        <v>2618</v>
      </c>
      <c r="M37" s="43">
        <f t="shared" si="7"/>
        <v>0</v>
      </c>
      <c r="N37" s="43">
        <f t="shared" si="8"/>
        <v>0</v>
      </c>
      <c r="O37" s="44">
        <f t="shared" si="9"/>
        <v>2618</v>
      </c>
      <c r="P37" s="45">
        <f t="shared" ref="P37:R37" si="112">IF(H37=0,"",L37/H37)</f>
        <v>0.08726666667</v>
      </c>
      <c r="Q37" s="46" t="str">
        <f t="shared" si="112"/>
        <v/>
      </c>
      <c r="R37" s="46" t="str">
        <f t="shared" si="112"/>
        <v/>
      </c>
      <c r="S37" s="47">
        <f t="shared" si="11"/>
        <v>0.08726666667</v>
      </c>
      <c r="T37" s="42">
        <f t="shared" ref="T37:V37" si="113">SUM(H$13:H37)</f>
        <v>130000</v>
      </c>
      <c r="U37" s="43">
        <f t="shared" si="113"/>
        <v>550000</v>
      </c>
      <c r="V37" s="43">
        <f t="shared" si="113"/>
        <v>70000</v>
      </c>
      <c r="W37" s="44">
        <f t="shared" si="13"/>
        <v>750000</v>
      </c>
      <c r="X37" s="42">
        <f t="shared" ref="X37:Z37" si="114">SUM(L$13:L37)</f>
        <v>11644</v>
      </c>
      <c r="Y37" s="43">
        <f t="shared" si="114"/>
        <v>83087</v>
      </c>
      <c r="Z37" s="43">
        <f t="shared" si="114"/>
        <v>7071</v>
      </c>
      <c r="AA37" s="44">
        <f t="shared" si="15"/>
        <v>101802</v>
      </c>
      <c r="AB37" s="46">
        <f t="shared" ref="AB37:AD37" si="115">IF(T37=0,"",X37/T37)</f>
        <v>0.08956923077</v>
      </c>
      <c r="AC37" s="46">
        <f t="shared" si="115"/>
        <v>0.1510672727</v>
      </c>
      <c r="AD37" s="46">
        <f t="shared" si="115"/>
        <v>0.1010142857</v>
      </c>
      <c r="AE37" s="47">
        <f t="shared" si="17"/>
        <v>0.135736</v>
      </c>
    </row>
    <row r="38" ht="14.25" customHeight="1">
      <c r="A38" s="102" t="str">
        <f t="shared" si="18"/>
        <v>Exploration</v>
      </c>
      <c r="B38" s="9" t="str">
        <f t="shared" si="19"/>
        <v>B</v>
      </c>
      <c r="C38" s="9" t="str">
        <f t="shared" si="20"/>
        <v>A</v>
      </c>
      <c r="D38" s="38">
        <v>26.0</v>
      </c>
      <c r="E38" s="39">
        <v>0.8291789012980286</v>
      </c>
      <c r="F38" s="103">
        <v>0.4786780692503757</v>
      </c>
      <c r="G38" s="41">
        <v>0.7699927107348968</v>
      </c>
      <c r="H38" s="42">
        <f t="shared" si="21"/>
        <v>30000</v>
      </c>
      <c r="I38" s="43">
        <f t="shared" si="22"/>
        <v>0</v>
      </c>
      <c r="J38" s="43">
        <f t="shared" si="23"/>
        <v>0</v>
      </c>
      <c r="K38" s="44">
        <f t="shared" si="5"/>
        <v>30000</v>
      </c>
      <c r="L38" s="42">
        <f t="shared" si="6"/>
        <v>2747</v>
      </c>
      <c r="M38" s="43">
        <f t="shared" si="7"/>
        <v>0</v>
      </c>
      <c r="N38" s="43">
        <f t="shared" si="8"/>
        <v>0</v>
      </c>
      <c r="O38" s="44">
        <f t="shared" si="9"/>
        <v>2747</v>
      </c>
      <c r="P38" s="45">
        <f t="shared" ref="P38:R38" si="116">IF(H38=0,"",L38/H38)</f>
        <v>0.09156666667</v>
      </c>
      <c r="Q38" s="46" t="str">
        <f t="shared" si="116"/>
        <v/>
      </c>
      <c r="R38" s="46" t="str">
        <f t="shared" si="116"/>
        <v/>
      </c>
      <c r="S38" s="47">
        <f t="shared" si="11"/>
        <v>0.09156666667</v>
      </c>
      <c r="T38" s="42">
        <f t="shared" ref="T38:V38" si="117">SUM(H$13:H38)</f>
        <v>160000</v>
      </c>
      <c r="U38" s="43">
        <f t="shared" si="117"/>
        <v>550000</v>
      </c>
      <c r="V38" s="43">
        <f t="shared" si="117"/>
        <v>70000</v>
      </c>
      <c r="W38" s="44">
        <f t="shared" si="13"/>
        <v>780000</v>
      </c>
      <c r="X38" s="42">
        <f t="shared" ref="X38:Z38" si="118">SUM(L$13:L38)</f>
        <v>14391</v>
      </c>
      <c r="Y38" s="43">
        <f t="shared" si="118"/>
        <v>83087</v>
      </c>
      <c r="Z38" s="43">
        <f t="shared" si="118"/>
        <v>7071</v>
      </c>
      <c r="AA38" s="44">
        <f t="shared" si="15"/>
        <v>104549</v>
      </c>
      <c r="AB38" s="46">
        <f t="shared" ref="AB38:AD38" si="119">IF(T38=0,"",X38/T38)</f>
        <v>0.08994375</v>
      </c>
      <c r="AC38" s="46">
        <f t="shared" si="119"/>
        <v>0.1510672727</v>
      </c>
      <c r="AD38" s="46">
        <f t="shared" si="119"/>
        <v>0.1010142857</v>
      </c>
      <c r="AE38" s="47">
        <f t="shared" si="17"/>
        <v>0.1340371795</v>
      </c>
    </row>
    <row r="39" ht="14.25" customHeight="1">
      <c r="A39" s="102" t="str">
        <f t="shared" si="18"/>
        <v>Exploration</v>
      </c>
      <c r="B39" s="9" t="str">
        <f t="shared" si="19"/>
        <v>B</v>
      </c>
      <c r="C39" s="9" t="str">
        <f t="shared" si="20"/>
        <v>C</v>
      </c>
      <c r="D39" s="38">
        <v>27.0</v>
      </c>
      <c r="E39" s="39">
        <v>0.8305741265594014</v>
      </c>
      <c r="F39" s="103">
        <v>0.11268826372767071</v>
      </c>
      <c r="G39" s="41">
        <v>0.10136237862120667</v>
      </c>
      <c r="H39" s="42">
        <f t="shared" si="21"/>
        <v>0</v>
      </c>
      <c r="I39" s="43">
        <f t="shared" si="22"/>
        <v>0</v>
      </c>
      <c r="J39" s="43">
        <f t="shared" si="23"/>
        <v>30000</v>
      </c>
      <c r="K39" s="44">
        <f t="shared" si="5"/>
        <v>30000</v>
      </c>
      <c r="L39" s="42">
        <f t="shared" si="6"/>
        <v>0</v>
      </c>
      <c r="M39" s="43">
        <f t="shared" si="7"/>
        <v>0</v>
      </c>
      <c r="N39" s="43">
        <f t="shared" si="8"/>
        <v>2934</v>
      </c>
      <c r="O39" s="44">
        <f t="shared" si="9"/>
        <v>2934</v>
      </c>
      <c r="P39" s="45" t="str">
        <f t="shared" ref="P39:R39" si="120">IF(H39=0,"",L39/H39)</f>
        <v/>
      </c>
      <c r="Q39" s="46" t="str">
        <f t="shared" si="120"/>
        <v/>
      </c>
      <c r="R39" s="46">
        <f t="shared" si="120"/>
        <v>0.0978</v>
      </c>
      <c r="S39" s="47">
        <f t="shared" si="11"/>
        <v>0.0978</v>
      </c>
      <c r="T39" s="42">
        <f t="shared" ref="T39:V39" si="121">SUM(H$13:H39)</f>
        <v>160000</v>
      </c>
      <c r="U39" s="43">
        <f t="shared" si="121"/>
        <v>550000</v>
      </c>
      <c r="V39" s="43">
        <f t="shared" si="121"/>
        <v>100000</v>
      </c>
      <c r="W39" s="44">
        <f t="shared" si="13"/>
        <v>810000</v>
      </c>
      <c r="X39" s="42">
        <f t="shared" ref="X39:Z39" si="122">SUM(L$13:L39)</f>
        <v>14391</v>
      </c>
      <c r="Y39" s="43">
        <f t="shared" si="122"/>
        <v>83087</v>
      </c>
      <c r="Z39" s="43">
        <f t="shared" si="122"/>
        <v>10005</v>
      </c>
      <c r="AA39" s="44">
        <f t="shared" si="15"/>
        <v>107483</v>
      </c>
      <c r="AB39" s="46">
        <f t="shared" ref="AB39:AD39" si="123">IF(T39=0,"",X39/T39)</f>
        <v>0.08994375</v>
      </c>
      <c r="AC39" s="46">
        <f t="shared" si="123"/>
        <v>0.1510672727</v>
      </c>
      <c r="AD39" s="46">
        <f t="shared" si="123"/>
        <v>0.10005</v>
      </c>
      <c r="AE39" s="47">
        <f t="shared" si="17"/>
        <v>0.1326950617</v>
      </c>
    </row>
    <row r="40" ht="14.25" customHeight="1">
      <c r="A40" s="102" t="str">
        <f t="shared" si="18"/>
        <v>Exploitation</v>
      </c>
      <c r="B40" s="9" t="str">
        <f t="shared" si="19"/>
        <v>B</v>
      </c>
      <c r="C40" s="9" t="str">
        <f t="shared" si="20"/>
        <v/>
      </c>
      <c r="D40" s="38">
        <v>28.0</v>
      </c>
      <c r="E40" s="39">
        <v>0.12541295162440103</v>
      </c>
      <c r="F40" s="103">
        <v>0.5703460115972839</v>
      </c>
      <c r="G40" s="41">
        <v>0.3362596747760356</v>
      </c>
      <c r="H40" s="42">
        <f t="shared" si="21"/>
        <v>0</v>
      </c>
      <c r="I40" s="43">
        <f t="shared" si="22"/>
        <v>30000</v>
      </c>
      <c r="J40" s="43">
        <f t="shared" si="23"/>
        <v>0</v>
      </c>
      <c r="K40" s="44">
        <f t="shared" si="5"/>
        <v>30000</v>
      </c>
      <c r="L40" s="42">
        <f t="shared" si="6"/>
        <v>0</v>
      </c>
      <c r="M40" s="43">
        <f t="shared" si="7"/>
        <v>4511</v>
      </c>
      <c r="N40" s="43">
        <f t="shared" si="8"/>
        <v>0</v>
      </c>
      <c r="O40" s="44">
        <f t="shared" si="9"/>
        <v>4511</v>
      </c>
      <c r="P40" s="45" t="str">
        <f t="shared" ref="P40:R40" si="124">IF(H40=0,"",L40/H40)</f>
        <v/>
      </c>
      <c r="Q40" s="46">
        <f t="shared" si="124"/>
        <v>0.1503666667</v>
      </c>
      <c r="R40" s="46" t="str">
        <f t="shared" si="124"/>
        <v/>
      </c>
      <c r="S40" s="47">
        <f t="shared" si="11"/>
        <v>0.1503666667</v>
      </c>
      <c r="T40" s="42">
        <f t="shared" ref="T40:V40" si="125">SUM(H$13:H40)</f>
        <v>160000</v>
      </c>
      <c r="U40" s="43">
        <f t="shared" si="125"/>
        <v>580000</v>
      </c>
      <c r="V40" s="43">
        <f t="shared" si="125"/>
        <v>100000</v>
      </c>
      <c r="W40" s="44">
        <f t="shared" si="13"/>
        <v>840000</v>
      </c>
      <c r="X40" s="42">
        <f t="shared" ref="X40:Z40" si="126">SUM(L$13:L40)</f>
        <v>14391</v>
      </c>
      <c r="Y40" s="43">
        <f t="shared" si="126"/>
        <v>87598</v>
      </c>
      <c r="Z40" s="43">
        <f t="shared" si="126"/>
        <v>10005</v>
      </c>
      <c r="AA40" s="44">
        <f t="shared" si="15"/>
        <v>111994</v>
      </c>
      <c r="AB40" s="46">
        <f t="shared" ref="AB40:AD40" si="127">IF(T40=0,"",X40/T40)</f>
        <v>0.08994375</v>
      </c>
      <c r="AC40" s="46">
        <f t="shared" si="127"/>
        <v>0.1510310345</v>
      </c>
      <c r="AD40" s="46">
        <f t="shared" si="127"/>
        <v>0.10005</v>
      </c>
      <c r="AE40" s="47">
        <f t="shared" si="17"/>
        <v>0.1333261905</v>
      </c>
    </row>
    <row r="41" ht="14.25" customHeight="1">
      <c r="A41" s="102" t="str">
        <f t="shared" si="18"/>
        <v>Exploitation</v>
      </c>
      <c r="B41" s="9" t="str">
        <f t="shared" si="19"/>
        <v>B</v>
      </c>
      <c r="C41" s="9" t="str">
        <f t="shared" si="20"/>
        <v/>
      </c>
      <c r="D41" s="38">
        <v>29.0</v>
      </c>
      <c r="E41" s="39">
        <v>0.8218332230540714</v>
      </c>
      <c r="F41" s="103">
        <v>0.8997463637004632</v>
      </c>
      <c r="G41" s="41">
        <v>0.6302691552505462</v>
      </c>
      <c r="H41" s="42">
        <f t="shared" si="21"/>
        <v>0</v>
      </c>
      <c r="I41" s="43">
        <f t="shared" si="22"/>
        <v>30000</v>
      </c>
      <c r="J41" s="43">
        <f t="shared" si="23"/>
        <v>0</v>
      </c>
      <c r="K41" s="44">
        <f t="shared" si="5"/>
        <v>30000</v>
      </c>
      <c r="L41" s="42">
        <f t="shared" si="6"/>
        <v>0</v>
      </c>
      <c r="M41" s="43">
        <f t="shared" si="7"/>
        <v>4579</v>
      </c>
      <c r="N41" s="43">
        <f t="shared" si="8"/>
        <v>0</v>
      </c>
      <c r="O41" s="44">
        <f t="shared" si="9"/>
        <v>4579</v>
      </c>
      <c r="P41" s="45" t="str">
        <f t="shared" ref="P41:R41" si="128">IF(H41=0,"",L41/H41)</f>
        <v/>
      </c>
      <c r="Q41" s="46">
        <f t="shared" si="128"/>
        <v>0.1526333333</v>
      </c>
      <c r="R41" s="46" t="str">
        <f t="shared" si="128"/>
        <v/>
      </c>
      <c r="S41" s="47">
        <f t="shared" si="11"/>
        <v>0.1526333333</v>
      </c>
      <c r="T41" s="42">
        <f t="shared" ref="T41:V41" si="129">SUM(H$13:H41)</f>
        <v>160000</v>
      </c>
      <c r="U41" s="43">
        <f t="shared" si="129"/>
        <v>610000</v>
      </c>
      <c r="V41" s="43">
        <f t="shared" si="129"/>
        <v>100000</v>
      </c>
      <c r="W41" s="44">
        <f t="shared" si="13"/>
        <v>870000</v>
      </c>
      <c r="X41" s="42">
        <f t="shared" ref="X41:Z41" si="130">SUM(L$13:L41)</f>
        <v>14391</v>
      </c>
      <c r="Y41" s="43">
        <f t="shared" si="130"/>
        <v>92177</v>
      </c>
      <c r="Z41" s="43">
        <f t="shared" si="130"/>
        <v>10005</v>
      </c>
      <c r="AA41" s="44">
        <f t="shared" si="15"/>
        <v>116573</v>
      </c>
      <c r="AB41" s="46">
        <f t="shared" ref="AB41:AD41" si="131">IF(T41=0,"",X41/T41)</f>
        <v>0.08994375</v>
      </c>
      <c r="AC41" s="46">
        <f t="shared" si="131"/>
        <v>0.1511098361</v>
      </c>
      <c r="AD41" s="46">
        <f t="shared" si="131"/>
        <v>0.10005</v>
      </c>
      <c r="AE41" s="47">
        <f t="shared" si="17"/>
        <v>0.133991954</v>
      </c>
    </row>
    <row r="42" ht="14.25" customHeight="1">
      <c r="A42" s="102" t="str">
        <f t="shared" si="18"/>
        <v>Exploration</v>
      </c>
      <c r="B42" s="9" t="str">
        <f t="shared" si="19"/>
        <v>B</v>
      </c>
      <c r="C42" s="9" t="str">
        <f t="shared" si="20"/>
        <v>C</v>
      </c>
      <c r="D42" s="38">
        <v>30.0</v>
      </c>
      <c r="E42" s="39">
        <v>0.46672346542798115</v>
      </c>
      <c r="F42" s="103">
        <v>0.1378903828320931</v>
      </c>
      <c r="G42" s="41">
        <v>0.6909910422186976</v>
      </c>
      <c r="H42" s="42">
        <f t="shared" si="21"/>
        <v>0</v>
      </c>
      <c r="I42" s="43">
        <f t="shared" si="22"/>
        <v>0</v>
      </c>
      <c r="J42" s="43">
        <f t="shared" si="23"/>
        <v>30000</v>
      </c>
      <c r="K42" s="44">
        <f t="shared" si="5"/>
        <v>30000</v>
      </c>
      <c r="L42" s="42">
        <f t="shared" si="6"/>
        <v>0</v>
      </c>
      <c r="M42" s="43">
        <f t="shared" si="7"/>
        <v>0</v>
      </c>
      <c r="N42" s="43">
        <f t="shared" si="8"/>
        <v>3026</v>
      </c>
      <c r="O42" s="44">
        <f t="shared" si="9"/>
        <v>3026</v>
      </c>
      <c r="P42" s="45" t="str">
        <f t="shared" ref="P42:R42" si="132">IF(H42=0,"",L42/H42)</f>
        <v/>
      </c>
      <c r="Q42" s="46" t="str">
        <f t="shared" si="132"/>
        <v/>
      </c>
      <c r="R42" s="46">
        <f t="shared" si="132"/>
        <v>0.1008666667</v>
      </c>
      <c r="S42" s="47">
        <f t="shared" si="11"/>
        <v>0.1008666667</v>
      </c>
      <c r="T42" s="42">
        <f t="shared" ref="T42:V42" si="133">SUM(H$13:H42)</f>
        <v>160000</v>
      </c>
      <c r="U42" s="43">
        <f t="shared" si="133"/>
        <v>610000</v>
      </c>
      <c r="V42" s="43">
        <f t="shared" si="133"/>
        <v>130000</v>
      </c>
      <c r="W42" s="44">
        <f t="shared" si="13"/>
        <v>900000</v>
      </c>
      <c r="X42" s="42">
        <f t="shared" ref="X42:Z42" si="134">SUM(L$13:L42)</f>
        <v>14391</v>
      </c>
      <c r="Y42" s="43">
        <f t="shared" si="134"/>
        <v>92177</v>
      </c>
      <c r="Z42" s="43">
        <f t="shared" si="134"/>
        <v>13031</v>
      </c>
      <c r="AA42" s="44">
        <f t="shared" si="15"/>
        <v>119599</v>
      </c>
      <c r="AB42" s="46">
        <f t="shared" ref="AB42:AD42" si="135">IF(T42=0,"",X42/T42)</f>
        <v>0.08994375</v>
      </c>
      <c r="AC42" s="46">
        <f t="shared" si="135"/>
        <v>0.1511098361</v>
      </c>
      <c r="AD42" s="46">
        <f t="shared" si="135"/>
        <v>0.1002384615</v>
      </c>
      <c r="AE42" s="47">
        <f t="shared" si="17"/>
        <v>0.1328877778</v>
      </c>
    </row>
    <row r="43" ht="14.25" customHeight="1">
      <c r="A43" s="102" t="str">
        <f t="shared" si="18"/>
        <v>Exploitation</v>
      </c>
      <c r="B43" s="9" t="str">
        <f t="shared" si="19"/>
        <v>B</v>
      </c>
      <c r="C43" s="9" t="str">
        <f t="shared" si="20"/>
        <v/>
      </c>
      <c r="D43" s="38">
        <v>31.0</v>
      </c>
      <c r="E43" s="39">
        <v>0.12246731489099971</v>
      </c>
      <c r="F43" s="103">
        <v>0.9564466986600924</v>
      </c>
      <c r="G43" s="41">
        <v>0.5365437114709986</v>
      </c>
      <c r="H43" s="42">
        <f t="shared" si="21"/>
        <v>0</v>
      </c>
      <c r="I43" s="43">
        <f t="shared" si="22"/>
        <v>30000</v>
      </c>
      <c r="J43" s="43">
        <f t="shared" si="23"/>
        <v>0</v>
      </c>
      <c r="K43" s="44">
        <f t="shared" si="5"/>
        <v>30000</v>
      </c>
      <c r="L43" s="42">
        <f t="shared" si="6"/>
        <v>0</v>
      </c>
      <c r="M43" s="43">
        <f t="shared" si="7"/>
        <v>4606</v>
      </c>
      <c r="N43" s="43">
        <f t="shared" si="8"/>
        <v>0</v>
      </c>
      <c r="O43" s="44">
        <f t="shared" si="9"/>
        <v>4606</v>
      </c>
      <c r="P43" s="45" t="str">
        <f t="shared" ref="P43:R43" si="136">IF(H43=0,"",L43/H43)</f>
        <v/>
      </c>
      <c r="Q43" s="46">
        <f t="shared" si="136"/>
        <v>0.1535333333</v>
      </c>
      <c r="R43" s="46" t="str">
        <f t="shared" si="136"/>
        <v/>
      </c>
      <c r="S43" s="47">
        <f t="shared" si="11"/>
        <v>0.1535333333</v>
      </c>
      <c r="T43" s="42">
        <f t="shared" ref="T43:V43" si="137">SUM(H$13:H43)</f>
        <v>160000</v>
      </c>
      <c r="U43" s="43">
        <f t="shared" si="137"/>
        <v>640000</v>
      </c>
      <c r="V43" s="43">
        <f t="shared" si="137"/>
        <v>130000</v>
      </c>
      <c r="W43" s="44">
        <f t="shared" si="13"/>
        <v>930000</v>
      </c>
      <c r="X43" s="42">
        <f t="shared" ref="X43:Z43" si="138">SUM(L$13:L43)</f>
        <v>14391</v>
      </c>
      <c r="Y43" s="43">
        <f t="shared" si="138"/>
        <v>96783</v>
      </c>
      <c r="Z43" s="43">
        <f t="shared" si="138"/>
        <v>13031</v>
      </c>
      <c r="AA43" s="44">
        <f t="shared" si="15"/>
        <v>124205</v>
      </c>
      <c r="AB43" s="46">
        <f t="shared" ref="AB43:AD43" si="139">IF(T43=0,"",X43/T43)</f>
        <v>0.08994375</v>
      </c>
      <c r="AC43" s="46">
        <f t="shared" si="139"/>
        <v>0.1512234375</v>
      </c>
      <c r="AD43" s="46">
        <f t="shared" si="139"/>
        <v>0.1002384615</v>
      </c>
      <c r="AE43" s="47">
        <f t="shared" si="17"/>
        <v>0.1335537634</v>
      </c>
    </row>
    <row r="44" ht="14.25" customHeight="1">
      <c r="A44" s="102" t="str">
        <f t="shared" si="18"/>
        <v>Exploitation</v>
      </c>
      <c r="B44" s="9" t="str">
        <f t="shared" si="19"/>
        <v>B</v>
      </c>
      <c r="C44" s="9" t="str">
        <f t="shared" si="20"/>
        <v/>
      </c>
      <c r="D44" s="38">
        <v>32.0</v>
      </c>
      <c r="E44" s="39">
        <v>0.7507759120731451</v>
      </c>
      <c r="F44" s="103">
        <v>0.641107482392854</v>
      </c>
      <c r="G44" s="41">
        <v>0.9891358036211504</v>
      </c>
      <c r="H44" s="42">
        <f t="shared" si="21"/>
        <v>0</v>
      </c>
      <c r="I44" s="43">
        <f t="shared" si="22"/>
        <v>30000</v>
      </c>
      <c r="J44" s="43">
        <f t="shared" si="23"/>
        <v>0</v>
      </c>
      <c r="K44" s="44">
        <f t="shared" si="5"/>
        <v>30000</v>
      </c>
      <c r="L44" s="42">
        <f t="shared" si="6"/>
        <v>0</v>
      </c>
      <c r="M44" s="43">
        <f t="shared" si="7"/>
        <v>4522</v>
      </c>
      <c r="N44" s="43">
        <f t="shared" si="8"/>
        <v>0</v>
      </c>
      <c r="O44" s="44">
        <f t="shared" si="9"/>
        <v>4522</v>
      </c>
      <c r="P44" s="45" t="str">
        <f t="shared" ref="P44:R44" si="140">IF(H44=0,"",L44/H44)</f>
        <v/>
      </c>
      <c r="Q44" s="46">
        <f t="shared" si="140"/>
        <v>0.1507333333</v>
      </c>
      <c r="R44" s="46" t="str">
        <f t="shared" si="140"/>
        <v/>
      </c>
      <c r="S44" s="47">
        <f t="shared" si="11"/>
        <v>0.1507333333</v>
      </c>
      <c r="T44" s="42">
        <f t="shared" ref="T44:V44" si="141">SUM(H$13:H44)</f>
        <v>160000</v>
      </c>
      <c r="U44" s="43">
        <f t="shared" si="141"/>
        <v>670000</v>
      </c>
      <c r="V44" s="43">
        <f t="shared" si="141"/>
        <v>130000</v>
      </c>
      <c r="W44" s="44">
        <f t="shared" si="13"/>
        <v>960000</v>
      </c>
      <c r="X44" s="42">
        <f t="shared" ref="X44:Z44" si="142">SUM(L$13:L44)</f>
        <v>14391</v>
      </c>
      <c r="Y44" s="43">
        <f t="shared" si="142"/>
        <v>101305</v>
      </c>
      <c r="Z44" s="43">
        <f t="shared" si="142"/>
        <v>13031</v>
      </c>
      <c r="AA44" s="44">
        <f t="shared" si="15"/>
        <v>128727</v>
      </c>
      <c r="AB44" s="46">
        <f t="shared" ref="AB44:AD44" si="143">IF(T44=0,"",X44/T44)</f>
        <v>0.08994375</v>
      </c>
      <c r="AC44" s="46">
        <f t="shared" si="143"/>
        <v>0.1512014925</v>
      </c>
      <c r="AD44" s="46">
        <f t="shared" si="143"/>
        <v>0.1002384615</v>
      </c>
      <c r="AE44" s="47">
        <f t="shared" si="17"/>
        <v>0.134090625</v>
      </c>
    </row>
    <row r="45" ht="14.25" customHeight="1">
      <c r="A45" s="102" t="str">
        <f t="shared" si="18"/>
        <v>Exploitation</v>
      </c>
      <c r="B45" s="9" t="str">
        <f t="shared" si="19"/>
        <v>B</v>
      </c>
      <c r="C45" s="9" t="str">
        <f t="shared" si="20"/>
        <v/>
      </c>
      <c r="D45" s="38">
        <v>33.0</v>
      </c>
      <c r="E45" s="39">
        <v>0.4408064462937069</v>
      </c>
      <c r="F45" s="103">
        <v>0.7048135118643906</v>
      </c>
      <c r="G45" s="41">
        <v>0.05794418356404807</v>
      </c>
      <c r="H45" s="42">
        <f t="shared" si="21"/>
        <v>0</v>
      </c>
      <c r="I45" s="43">
        <f t="shared" si="22"/>
        <v>30000</v>
      </c>
      <c r="J45" s="43">
        <f t="shared" si="23"/>
        <v>0</v>
      </c>
      <c r="K45" s="44">
        <f t="shared" si="5"/>
        <v>30000</v>
      </c>
      <c r="L45" s="42">
        <f t="shared" si="6"/>
        <v>0</v>
      </c>
      <c r="M45" s="43">
        <f t="shared" si="7"/>
        <v>4533</v>
      </c>
      <c r="N45" s="43">
        <f t="shared" si="8"/>
        <v>0</v>
      </c>
      <c r="O45" s="44">
        <f t="shared" si="9"/>
        <v>4533</v>
      </c>
      <c r="P45" s="45" t="str">
        <f t="shared" ref="P45:R45" si="144">IF(H45=0,"",L45/H45)</f>
        <v/>
      </c>
      <c r="Q45" s="46">
        <f t="shared" si="144"/>
        <v>0.1511</v>
      </c>
      <c r="R45" s="46" t="str">
        <f t="shared" si="144"/>
        <v/>
      </c>
      <c r="S45" s="47">
        <f t="shared" si="11"/>
        <v>0.1511</v>
      </c>
      <c r="T45" s="42">
        <f t="shared" ref="T45:V45" si="145">SUM(H$13:H45)</f>
        <v>160000</v>
      </c>
      <c r="U45" s="43">
        <f t="shared" si="145"/>
        <v>700000</v>
      </c>
      <c r="V45" s="43">
        <f t="shared" si="145"/>
        <v>130000</v>
      </c>
      <c r="W45" s="44">
        <f t="shared" si="13"/>
        <v>990000</v>
      </c>
      <c r="X45" s="42">
        <f t="shared" ref="X45:Z45" si="146">SUM(L$13:L45)</f>
        <v>14391</v>
      </c>
      <c r="Y45" s="43">
        <f t="shared" si="146"/>
        <v>105838</v>
      </c>
      <c r="Z45" s="43">
        <f t="shared" si="146"/>
        <v>13031</v>
      </c>
      <c r="AA45" s="44">
        <f t="shared" si="15"/>
        <v>133260</v>
      </c>
      <c r="AB45" s="46">
        <f t="shared" ref="AB45:AD45" si="147">IF(T45=0,"",X45/T45)</f>
        <v>0.08994375</v>
      </c>
      <c r="AC45" s="46">
        <f t="shared" si="147"/>
        <v>0.1511971429</v>
      </c>
      <c r="AD45" s="46">
        <f t="shared" si="147"/>
        <v>0.1002384615</v>
      </c>
      <c r="AE45" s="47">
        <f t="shared" si="17"/>
        <v>0.1346060606</v>
      </c>
    </row>
    <row r="46" ht="14.25" customHeight="1">
      <c r="A46" s="102" t="str">
        <f t="shared" si="18"/>
        <v>Exploitation</v>
      </c>
      <c r="B46" s="9" t="str">
        <f t="shared" si="19"/>
        <v>B</v>
      </c>
      <c r="C46" s="9" t="str">
        <f t="shared" si="20"/>
        <v/>
      </c>
      <c r="D46" s="38">
        <v>34.0</v>
      </c>
      <c r="E46" s="39">
        <v>0.37928300021913264</v>
      </c>
      <c r="F46" s="103">
        <v>0.5834385090632376</v>
      </c>
      <c r="G46" s="41">
        <v>0.9713856665544085</v>
      </c>
      <c r="H46" s="42">
        <f t="shared" si="21"/>
        <v>0</v>
      </c>
      <c r="I46" s="43">
        <f t="shared" si="22"/>
        <v>30000</v>
      </c>
      <c r="J46" s="43">
        <f t="shared" si="23"/>
        <v>0</v>
      </c>
      <c r="K46" s="44">
        <f t="shared" si="5"/>
        <v>30000</v>
      </c>
      <c r="L46" s="42">
        <f t="shared" si="6"/>
        <v>0</v>
      </c>
      <c r="M46" s="43">
        <f t="shared" si="7"/>
        <v>4513</v>
      </c>
      <c r="N46" s="43">
        <f t="shared" si="8"/>
        <v>0</v>
      </c>
      <c r="O46" s="44">
        <f t="shared" si="9"/>
        <v>4513</v>
      </c>
      <c r="P46" s="45" t="str">
        <f t="shared" ref="P46:R46" si="148">IF(H46=0,"",L46/H46)</f>
        <v/>
      </c>
      <c r="Q46" s="46">
        <f t="shared" si="148"/>
        <v>0.1504333333</v>
      </c>
      <c r="R46" s="46" t="str">
        <f t="shared" si="148"/>
        <v/>
      </c>
      <c r="S46" s="47">
        <f t="shared" si="11"/>
        <v>0.1504333333</v>
      </c>
      <c r="T46" s="42">
        <f t="shared" ref="T46:V46" si="149">SUM(H$13:H46)</f>
        <v>160000</v>
      </c>
      <c r="U46" s="43">
        <f t="shared" si="149"/>
        <v>730000</v>
      </c>
      <c r="V46" s="43">
        <f t="shared" si="149"/>
        <v>130000</v>
      </c>
      <c r="W46" s="44">
        <f t="shared" si="13"/>
        <v>1020000</v>
      </c>
      <c r="X46" s="42">
        <f t="shared" ref="X46:Z46" si="150">SUM(L$13:L46)</f>
        <v>14391</v>
      </c>
      <c r="Y46" s="43">
        <f t="shared" si="150"/>
        <v>110351</v>
      </c>
      <c r="Z46" s="43">
        <f t="shared" si="150"/>
        <v>13031</v>
      </c>
      <c r="AA46" s="44">
        <f t="shared" si="15"/>
        <v>137773</v>
      </c>
      <c r="AB46" s="46">
        <f t="shared" ref="AB46:AD46" si="151">IF(T46=0,"",X46/T46)</f>
        <v>0.08994375</v>
      </c>
      <c r="AC46" s="46">
        <f t="shared" si="151"/>
        <v>0.1511657534</v>
      </c>
      <c r="AD46" s="46">
        <f t="shared" si="151"/>
        <v>0.1002384615</v>
      </c>
      <c r="AE46" s="47">
        <f t="shared" si="17"/>
        <v>0.1350715686</v>
      </c>
    </row>
    <row r="47" ht="14.25" customHeight="1">
      <c r="A47" s="102" t="str">
        <f t="shared" si="18"/>
        <v>Exploitation</v>
      </c>
      <c r="B47" s="9" t="str">
        <f t="shared" si="19"/>
        <v>B</v>
      </c>
      <c r="C47" s="9" t="str">
        <f t="shared" si="20"/>
        <v/>
      </c>
      <c r="D47" s="38">
        <v>35.0</v>
      </c>
      <c r="E47" s="39">
        <v>0.16918604551395922</v>
      </c>
      <c r="F47" s="103">
        <v>0.8567287987659171</v>
      </c>
      <c r="G47" s="41">
        <v>0.7902457197350363</v>
      </c>
      <c r="H47" s="42">
        <f t="shared" si="21"/>
        <v>0</v>
      </c>
      <c r="I47" s="43">
        <f t="shared" si="22"/>
        <v>30000</v>
      </c>
      <c r="J47" s="43">
        <f t="shared" si="23"/>
        <v>0</v>
      </c>
      <c r="K47" s="44">
        <f t="shared" si="5"/>
        <v>30000</v>
      </c>
      <c r="L47" s="42">
        <f t="shared" si="6"/>
        <v>0</v>
      </c>
      <c r="M47" s="43">
        <f t="shared" si="7"/>
        <v>4566</v>
      </c>
      <c r="N47" s="43">
        <f t="shared" si="8"/>
        <v>0</v>
      </c>
      <c r="O47" s="44">
        <f t="shared" si="9"/>
        <v>4566</v>
      </c>
      <c r="P47" s="45" t="str">
        <f t="shared" ref="P47:R47" si="152">IF(H47=0,"",L47/H47)</f>
        <v/>
      </c>
      <c r="Q47" s="46">
        <f t="shared" si="152"/>
        <v>0.1522</v>
      </c>
      <c r="R47" s="46" t="str">
        <f t="shared" si="152"/>
        <v/>
      </c>
      <c r="S47" s="47">
        <f t="shared" si="11"/>
        <v>0.1522</v>
      </c>
      <c r="T47" s="42">
        <f t="shared" ref="T47:V47" si="153">SUM(H$13:H47)</f>
        <v>160000</v>
      </c>
      <c r="U47" s="43">
        <f t="shared" si="153"/>
        <v>760000</v>
      </c>
      <c r="V47" s="43">
        <f t="shared" si="153"/>
        <v>130000</v>
      </c>
      <c r="W47" s="44">
        <f t="shared" si="13"/>
        <v>1050000</v>
      </c>
      <c r="X47" s="42">
        <f t="shared" ref="X47:Z47" si="154">SUM(L$13:L47)</f>
        <v>14391</v>
      </c>
      <c r="Y47" s="43">
        <f t="shared" si="154"/>
        <v>114917</v>
      </c>
      <c r="Z47" s="43">
        <f t="shared" si="154"/>
        <v>13031</v>
      </c>
      <c r="AA47" s="44">
        <f t="shared" si="15"/>
        <v>142339</v>
      </c>
      <c r="AB47" s="46">
        <f t="shared" ref="AB47:AD47" si="155">IF(T47=0,"",X47/T47)</f>
        <v>0.08994375</v>
      </c>
      <c r="AC47" s="46">
        <f t="shared" si="155"/>
        <v>0.1512065789</v>
      </c>
      <c r="AD47" s="46">
        <f t="shared" si="155"/>
        <v>0.1002384615</v>
      </c>
      <c r="AE47" s="47">
        <f t="shared" si="17"/>
        <v>0.1355609524</v>
      </c>
    </row>
    <row r="48" ht="14.25" customHeight="1">
      <c r="A48" s="102" t="str">
        <f t="shared" si="18"/>
        <v>Exploitation</v>
      </c>
      <c r="B48" s="9" t="str">
        <f t="shared" si="19"/>
        <v>B</v>
      </c>
      <c r="C48" s="9" t="str">
        <f t="shared" si="20"/>
        <v/>
      </c>
      <c r="D48" s="38">
        <v>36.0</v>
      </c>
      <c r="E48" s="39">
        <v>0.04786515484488807</v>
      </c>
      <c r="F48" s="103">
        <v>0.5254104271699812</v>
      </c>
      <c r="G48" s="41">
        <v>0.4168564642850625</v>
      </c>
      <c r="H48" s="42">
        <f t="shared" si="21"/>
        <v>0</v>
      </c>
      <c r="I48" s="43">
        <f t="shared" si="22"/>
        <v>30000</v>
      </c>
      <c r="J48" s="43">
        <f t="shared" si="23"/>
        <v>0</v>
      </c>
      <c r="K48" s="44">
        <f t="shared" si="5"/>
        <v>30000</v>
      </c>
      <c r="L48" s="42">
        <f t="shared" si="6"/>
        <v>0</v>
      </c>
      <c r="M48" s="43">
        <f t="shared" si="7"/>
        <v>4504</v>
      </c>
      <c r="N48" s="43">
        <f t="shared" si="8"/>
        <v>0</v>
      </c>
      <c r="O48" s="44">
        <f t="shared" si="9"/>
        <v>4504</v>
      </c>
      <c r="P48" s="45" t="str">
        <f t="shared" ref="P48:R48" si="156">IF(H48=0,"",L48/H48)</f>
        <v/>
      </c>
      <c r="Q48" s="46">
        <f t="shared" si="156"/>
        <v>0.1501333333</v>
      </c>
      <c r="R48" s="46" t="str">
        <f t="shared" si="156"/>
        <v/>
      </c>
      <c r="S48" s="47">
        <f t="shared" si="11"/>
        <v>0.1501333333</v>
      </c>
      <c r="T48" s="42">
        <f t="shared" ref="T48:V48" si="157">SUM(H$13:H48)</f>
        <v>160000</v>
      </c>
      <c r="U48" s="43">
        <f t="shared" si="157"/>
        <v>790000</v>
      </c>
      <c r="V48" s="43">
        <f t="shared" si="157"/>
        <v>130000</v>
      </c>
      <c r="W48" s="44">
        <f t="shared" si="13"/>
        <v>1080000</v>
      </c>
      <c r="X48" s="42">
        <f t="shared" ref="X48:Z48" si="158">SUM(L$13:L48)</f>
        <v>14391</v>
      </c>
      <c r="Y48" s="43">
        <f t="shared" si="158"/>
        <v>119421</v>
      </c>
      <c r="Z48" s="43">
        <f t="shared" si="158"/>
        <v>13031</v>
      </c>
      <c r="AA48" s="44">
        <f t="shared" si="15"/>
        <v>146843</v>
      </c>
      <c r="AB48" s="46">
        <f t="shared" ref="AB48:AD48" si="159">IF(T48=0,"",X48/T48)</f>
        <v>0.08994375</v>
      </c>
      <c r="AC48" s="46">
        <f t="shared" si="159"/>
        <v>0.1511658228</v>
      </c>
      <c r="AD48" s="46">
        <f t="shared" si="159"/>
        <v>0.1002384615</v>
      </c>
      <c r="AE48" s="47">
        <f t="shared" si="17"/>
        <v>0.1359657407</v>
      </c>
    </row>
    <row r="49" ht="14.25" customHeight="1">
      <c r="A49" s="102" t="str">
        <f t="shared" si="18"/>
        <v>Exploitation</v>
      </c>
      <c r="B49" s="9" t="str">
        <f t="shared" si="19"/>
        <v>B</v>
      </c>
      <c r="C49" s="9" t="str">
        <f t="shared" si="20"/>
        <v/>
      </c>
      <c r="D49" s="38">
        <v>37.0</v>
      </c>
      <c r="E49" s="39">
        <v>0.1971644315571225</v>
      </c>
      <c r="F49" s="103">
        <v>0.8858000498385024</v>
      </c>
      <c r="G49" s="41">
        <v>0.030788225974295758</v>
      </c>
      <c r="H49" s="42">
        <f t="shared" si="21"/>
        <v>0</v>
      </c>
      <c r="I49" s="43">
        <f t="shared" si="22"/>
        <v>30000</v>
      </c>
      <c r="J49" s="43">
        <f t="shared" si="23"/>
        <v>0</v>
      </c>
      <c r="K49" s="44">
        <f t="shared" si="5"/>
        <v>30000</v>
      </c>
      <c r="L49" s="42">
        <f t="shared" si="6"/>
        <v>0</v>
      </c>
      <c r="M49" s="43">
        <f t="shared" si="7"/>
        <v>4575</v>
      </c>
      <c r="N49" s="43">
        <f t="shared" si="8"/>
        <v>0</v>
      </c>
      <c r="O49" s="44">
        <f t="shared" si="9"/>
        <v>4575</v>
      </c>
      <c r="P49" s="45" t="str">
        <f t="shared" ref="P49:R49" si="160">IF(H49=0,"",L49/H49)</f>
        <v/>
      </c>
      <c r="Q49" s="46">
        <f t="shared" si="160"/>
        <v>0.1525</v>
      </c>
      <c r="R49" s="46" t="str">
        <f t="shared" si="160"/>
        <v/>
      </c>
      <c r="S49" s="47">
        <f t="shared" si="11"/>
        <v>0.1525</v>
      </c>
      <c r="T49" s="42">
        <f t="shared" ref="T49:V49" si="161">SUM(H$13:H49)</f>
        <v>160000</v>
      </c>
      <c r="U49" s="43">
        <f t="shared" si="161"/>
        <v>820000</v>
      </c>
      <c r="V49" s="43">
        <f t="shared" si="161"/>
        <v>130000</v>
      </c>
      <c r="W49" s="44">
        <f t="shared" si="13"/>
        <v>1110000</v>
      </c>
      <c r="X49" s="42">
        <f t="shared" ref="X49:Z49" si="162">SUM(L$13:L49)</f>
        <v>14391</v>
      </c>
      <c r="Y49" s="43">
        <f t="shared" si="162"/>
        <v>123996</v>
      </c>
      <c r="Z49" s="43">
        <f t="shared" si="162"/>
        <v>13031</v>
      </c>
      <c r="AA49" s="44">
        <f t="shared" si="15"/>
        <v>151418</v>
      </c>
      <c r="AB49" s="46">
        <f t="shared" ref="AB49:AD49" si="163">IF(T49=0,"",X49/T49)</f>
        <v>0.08994375</v>
      </c>
      <c r="AC49" s="46">
        <f t="shared" si="163"/>
        <v>0.1512146341</v>
      </c>
      <c r="AD49" s="46">
        <f t="shared" si="163"/>
        <v>0.1002384615</v>
      </c>
      <c r="AE49" s="47">
        <f t="shared" si="17"/>
        <v>0.1364126126</v>
      </c>
    </row>
    <row r="50" ht="14.25" customHeight="1">
      <c r="A50" s="102" t="str">
        <f t="shared" si="18"/>
        <v>Exploitation</v>
      </c>
      <c r="B50" s="9" t="str">
        <f t="shared" si="19"/>
        <v>B</v>
      </c>
      <c r="C50" s="9" t="str">
        <f t="shared" si="20"/>
        <v/>
      </c>
      <c r="D50" s="38">
        <v>38.0</v>
      </c>
      <c r="E50" s="39">
        <v>0.48165300113802223</v>
      </c>
      <c r="F50" s="103">
        <v>0.6395725355805936</v>
      </c>
      <c r="G50" s="41">
        <v>0.5657450055327506</v>
      </c>
      <c r="H50" s="42">
        <f t="shared" si="21"/>
        <v>0</v>
      </c>
      <c r="I50" s="43">
        <f t="shared" si="22"/>
        <v>30000</v>
      </c>
      <c r="J50" s="43">
        <f t="shared" si="23"/>
        <v>0</v>
      </c>
      <c r="K50" s="44">
        <f t="shared" si="5"/>
        <v>30000</v>
      </c>
      <c r="L50" s="42">
        <f t="shared" si="6"/>
        <v>0</v>
      </c>
      <c r="M50" s="43">
        <f t="shared" si="7"/>
        <v>4522</v>
      </c>
      <c r="N50" s="43">
        <f t="shared" si="8"/>
        <v>0</v>
      </c>
      <c r="O50" s="44">
        <f t="shared" si="9"/>
        <v>4522</v>
      </c>
      <c r="P50" s="45" t="str">
        <f t="shared" ref="P50:R50" si="164">IF(H50=0,"",L50/H50)</f>
        <v/>
      </c>
      <c r="Q50" s="46">
        <f t="shared" si="164"/>
        <v>0.1507333333</v>
      </c>
      <c r="R50" s="46" t="str">
        <f t="shared" si="164"/>
        <v/>
      </c>
      <c r="S50" s="47">
        <f t="shared" si="11"/>
        <v>0.1507333333</v>
      </c>
      <c r="T50" s="42">
        <f t="shared" ref="T50:V50" si="165">SUM(H$13:H50)</f>
        <v>160000</v>
      </c>
      <c r="U50" s="43">
        <f t="shared" si="165"/>
        <v>850000</v>
      </c>
      <c r="V50" s="43">
        <f t="shared" si="165"/>
        <v>130000</v>
      </c>
      <c r="W50" s="44">
        <f t="shared" si="13"/>
        <v>1140000</v>
      </c>
      <c r="X50" s="42">
        <f t="shared" ref="X50:Z50" si="166">SUM(L$13:L50)</f>
        <v>14391</v>
      </c>
      <c r="Y50" s="43">
        <f t="shared" si="166"/>
        <v>128518</v>
      </c>
      <c r="Z50" s="43">
        <f t="shared" si="166"/>
        <v>13031</v>
      </c>
      <c r="AA50" s="44">
        <f t="shared" si="15"/>
        <v>155940</v>
      </c>
      <c r="AB50" s="46">
        <f t="shared" ref="AB50:AD50" si="167">IF(T50=0,"",X50/T50)</f>
        <v>0.08994375</v>
      </c>
      <c r="AC50" s="46">
        <f t="shared" si="167"/>
        <v>0.1511976471</v>
      </c>
      <c r="AD50" s="46">
        <f t="shared" si="167"/>
        <v>0.1002384615</v>
      </c>
      <c r="AE50" s="47">
        <f t="shared" si="17"/>
        <v>0.1367894737</v>
      </c>
    </row>
    <row r="51" ht="14.25" customHeight="1">
      <c r="A51" s="102" t="str">
        <f t="shared" si="18"/>
        <v>Exploration</v>
      </c>
      <c r="B51" s="9" t="str">
        <f t="shared" si="19"/>
        <v>B</v>
      </c>
      <c r="C51" s="9" t="str">
        <f t="shared" si="20"/>
        <v>C</v>
      </c>
      <c r="D51" s="38">
        <v>39.0</v>
      </c>
      <c r="E51" s="39">
        <v>0.5325214938976741</v>
      </c>
      <c r="F51" s="103">
        <v>0.26264872583515153</v>
      </c>
      <c r="G51" s="41">
        <v>0.8795596060299781</v>
      </c>
      <c r="H51" s="42">
        <f t="shared" si="21"/>
        <v>0</v>
      </c>
      <c r="I51" s="43">
        <f t="shared" si="22"/>
        <v>0</v>
      </c>
      <c r="J51" s="43">
        <f t="shared" si="23"/>
        <v>30000</v>
      </c>
      <c r="K51" s="44">
        <f t="shared" si="5"/>
        <v>30000</v>
      </c>
      <c r="L51" s="42">
        <f t="shared" si="6"/>
        <v>0</v>
      </c>
      <c r="M51" s="43">
        <f t="shared" si="7"/>
        <v>0</v>
      </c>
      <c r="N51" s="43">
        <f t="shared" si="8"/>
        <v>3061</v>
      </c>
      <c r="O51" s="44">
        <f t="shared" si="9"/>
        <v>3061</v>
      </c>
      <c r="P51" s="45" t="str">
        <f t="shared" ref="P51:R51" si="168">IF(H51=0,"",L51/H51)</f>
        <v/>
      </c>
      <c r="Q51" s="46" t="str">
        <f t="shared" si="168"/>
        <v/>
      </c>
      <c r="R51" s="46">
        <f t="shared" si="168"/>
        <v>0.1020333333</v>
      </c>
      <c r="S51" s="47">
        <f t="shared" si="11"/>
        <v>0.1020333333</v>
      </c>
      <c r="T51" s="42">
        <f t="shared" ref="T51:V51" si="169">SUM(H$13:H51)</f>
        <v>160000</v>
      </c>
      <c r="U51" s="43">
        <f t="shared" si="169"/>
        <v>850000</v>
      </c>
      <c r="V51" s="43">
        <f t="shared" si="169"/>
        <v>160000</v>
      </c>
      <c r="W51" s="44">
        <f t="shared" si="13"/>
        <v>1170000</v>
      </c>
      <c r="X51" s="42">
        <f t="shared" ref="X51:Z51" si="170">SUM(L$13:L51)</f>
        <v>14391</v>
      </c>
      <c r="Y51" s="43">
        <f t="shared" si="170"/>
        <v>128518</v>
      </c>
      <c r="Z51" s="43">
        <f t="shared" si="170"/>
        <v>16092</v>
      </c>
      <c r="AA51" s="44">
        <f t="shared" si="15"/>
        <v>159001</v>
      </c>
      <c r="AB51" s="46">
        <f t="shared" ref="AB51:AD51" si="171">IF(T51=0,"",X51/T51)</f>
        <v>0.08994375</v>
      </c>
      <c r="AC51" s="46">
        <f t="shared" si="171"/>
        <v>0.1511976471</v>
      </c>
      <c r="AD51" s="46">
        <f t="shared" si="171"/>
        <v>0.100575</v>
      </c>
      <c r="AE51" s="47">
        <f t="shared" si="17"/>
        <v>0.1358982906</v>
      </c>
    </row>
    <row r="52" ht="14.25" customHeight="1">
      <c r="A52" s="102" t="str">
        <f t="shared" si="18"/>
        <v>Exploitation</v>
      </c>
      <c r="B52" s="9" t="str">
        <f t="shared" si="19"/>
        <v>B</v>
      </c>
      <c r="C52" s="9" t="str">
        <f t="shared" si="20"/>
        <v/>
      </c>
      <c r="D52" s="38">
        <v>40.0</v>
      </c>
      <c r="E52" s="39">
        <v>0.922552955329654</v>
      </c>
      <c r="F52" s="103">
        <v>0.5670472003227135</v>
      </c>
      <c r="G52" s="41">
        <v>0.2863139715017272</v>
      </c>
      <c r="H52" s="42">
        <f t="shared" si="21"/>
        <v>0</v>
      </c>
      <c r="I52" s="43">
        <f t="shared" si="22"/>
        <v>30000</v>
      </c>
      <c r="J52" s="43">
        <f t="shared" si="23"/>
        <v>0</v>
      </c>
      <c r="K52" s="44">
        <f t="shared" si="5"/>
        <v>30000</v>
      </c>
      <c r="L52" s="42">
        <f t="shared" si="6"/>
        <v>0</v>
      </c>
      <c r="M52" s="43">
        <f t="shared" si="7"/>
        <v>4510</v>
      </c>
      <c r="N52" s="43">
        <f t="shared" si="8"/>
        <v>0</v>
      </c>
      <c r="O52" s="44">
        <f t="shared" si="9"/>
        <v>4510</v>
      </c>
      <c r="P52" s="45" t="str">
        <f t="shared" ref="P52:R52" si="172">IF(H52=0,"",L52/H52)</f>
        <v/>
      </c>
      <c r="Q52" s="46">
        <f t="shared" si="172"/>
        <v>0.1503333333</v>
      </c>
      <c r="R52" s="46" t="str">
        <f t="shared" si="172"/>
        <v/>
      </c>
      <c r="S52" s="47">
        <f t="shared" si="11"/>
        <v>0.1503333333</v>
      </c>
      <c r="T52" s="42">
        <f t="shared" ref="T52:V52" si="173">SUM(H$13:H52)</f>
        <v>160000</v>
      </c>
      <c r="U52" s="43">
        <f t="shared" si="173"/>
        <v>880000</v>
      </c>
      <c r="V52" s="43">
        <f t="shared" si="173"/>
        <v>160000</v>
      </c>
      <c r="W52" s="44">
        <f t="shared" si="13"/>
        <v>1200000</v>
      </c>
      <c r="X52" s="42">
        <f t="shared" ref="X52:Z52" si="174">SUM(L$13:L52)</f>
        <v>14391</v>
      </c>
      <c r="Y52" s="43">
        <f t="shared" si="174"/>
        <v>133028</v>
      </c>
      <c r="Z52" s="43">
        <f t="shared" si="174"/>
        <v>16092</v>
      </c>
      <c r="AA52" s="44">
        <f t="shared" si="15"/>
        <v>163511</v>
      </c>
      <c r="AB52" s="46">
        <f t="shared" ref="AB52:AD52" si="175">IF(T52=0,"",X52/T52)</f>
        <v>0.08994375</v>
      </c>
      <c r="AC52" s="46">
        <f t="shared" si="175"/>
        <v>0.1511681818</v>
      </c>
      <c r="AD52" s="46">
        <f t="shared" si="175"/>
        <v>0.100575</v>
      </c>
      <c r="AE52" s="47">
        <f t="shared" si="17"/>
        <v>0.1362591667</v>
      </c>
    </row>
    <row r="53" ht="14.25" customHeight="1">
      <c r="A53" s="102" t="str">
        <f t="shared" si="18"/>
        <v>Exploration</v>
      </c>
      <c r="B53" s="9" t="str">
        <f t="shared" si="19"/>
        <v>B</v>
      </c>
      <c r="C53" s="9" t="str">
        <f t="shared" si="20"/>
        <v>A</v>
      </c>
      <c r="D53" s="38">
        <v>41.0</v>
      </c>
      <c r="E53" s="39">
        <v>0.30472102087462405</v>
      </c>
      <c r="F53" s="103">
        <v>0.3239143055263216</v>
      </c>
      <c r="G53" s="41">
        <v>0.9332180369012543</v>
      </c>
      <c r="H53" s="42">
        <f t="shared" si="21"/>
        <v>30000</v>
      </c>
      <c r="I53" s="43">
        <f t="shared" si="22"/>
        <v>0</v>
      </c>
      <c r="J53" s="43">
        <f t="shared" si="23"/>
        <v>0</v>
      </c>
      <c r="K53" s="44">
        <f t="shared" si="5"/>
        <v>30000</v>
      </c>
      <c r="L53" s="42">
        <f t="shared" si="6"/>
        <v>2675</v>
      </c>
      <c r="M53" s="43">
        <f t="shared" si="7"/>
        <v>0</v>
      </c>
      <c r="N53" s="43">
        <f t="shared" si="8"/>
        <v>0</v>
      </c>
      <c r="O53" s="44">
        <f t="shared" si="9"/>
        <v>2675</v>
      </c>
      <c r="P53" s="45">
        <f t="shared" ref="P53:R53" si="176">IF(H53=0,"",L53/H53)</f>
        <v>0.08916666667</v>
      </c>
      <c r="Q53" s="46" t="str">
        <f t="shared" si="176"/>
        <v/>
      </c>
      <c r="R53" s="46" t="str">
        <f t="shared" si="176"/>
        <v/>
      </c>
      <c r="S53" s="47">
        <f t="shared" si="11"/>
        <v>0.08916666667</v>
      </c>
      <c r="T53" s="42">
        <f t="shared" ref="T53:V53" si="177">SUM(H$13:H53)</f>
        <v>190000</v>
      </c>
      <c r="U53" s="43">
        <f t="shared" si="177"/>
        <v>880000</v>
      </c>
      <c r="V53" s="43">
        <f t="shared" si="177"/>
        <v>160000</v>
      </c>
      <c r="W53" s="44">
        <f t="shared" si="13"/>
        <v>1230000</v>
      </c>
      <c r="X53" s="42">
        <f t="shared" ref="X53:Z53" si="178">SUM(L$13:L53)</f>
        <v>17066</v>
      </c>
      <c r="Y53" s="43">
        <f t="shared" si="178"/>
        <v>133028</v>
      </c>
      <c r="Z53" s="43">
        <f t="shared" si="178"/>
        <v>16092</v>
      </c>
      <c r="AA53" s="44">
        <f t="shared" si="15"/>
        <v>166186</v>
      </c>
      <c r="AB53" s="46">
        <f t="shared" ref="AB53:AD53" si="179">IF(T53=0,"",X53/T53)</f>
        <v>0.08982105263</v>
      </c>
      <c r="AC53" s="46">
        <f t="shared" si="179"/>
        <v>0.1511681818</v>
      </c>
      <c r="AD53" s="46">
        <f t="shared" si="179"/>
        <v>0.100575</v>
      </c>
      <c r="AE53" s="47">
        <f t="shared" si="17"/>
        <v>0.1351105691</v>
      </c>
    </row>
    <row r="54" ht="14.25" customHeight="1">
      <c r="A54" s="102" t="str">
        <f t="shared" si="18"/>
        <v>Exploration</v>
      </c>
      <c r="B54" s="9" t="str">
        <f t="shared" si="19"/>
        <v>B</v>
      </c>
      <c r="C54" s="9" t="str">
        <f t="shared" si="20"/>
        <v>A</v>
      </c>
      <c r="D54" s="38">
        <v>42.0</v>
      </c>
      <c r="E54" s="39">
        <v>0.823455479878511</v>
      </c>
      <c r="F54" s="103">
        <v>0.28873626061197466</v>
      </c>
      <c r="G54" s="41">
        <v>0.5928709333274932</v>
      </c>
      <c r="H54" s="42">
        <f t="shared" si="21"/>
        <v>30000</v>
      </c>
      <c r="I54" s="43">
        <f t="shared" si="22"/>
        <v>0</v>
      </c>
      <c r="J54" s="43">
        <f t="shared" si="23"/>
        <v>0</v>
      </c>
      <c r="K54" s="44">
        <f t="shared" si="5"/>
        <v>30000</v>
      </c>
      <c r="L54" s="42">
        <f t="shared" si="6"/>
        <v>2746</v>
      </c>
      <c r="M54" s="43">
        <f t="shared" si="7"/>
        <v>0</v>
      </c>
      <c r="N54" s="43">
        <f t="shared" si="8"/>
        <v>0</v>
      </c>
      <c r="O54" s="44">
        <f t="shared" si="9"/>
        <v>2746</v>
      </c>
      <c r="P54" s="45">
        <f t="shared" ref="P54:R54" si="180">IF(H54=0,"",L54/H54)</f>
        <v>0.09153333333</v>
      </c>
      <c r="Q54" s="46" t="str">
        <f t="shared" si="180"/>
        <v/>
      </c>
      <c r="R54" s="46" t="str">
        <f t="shared" si="180"/>
        <v/>
      </c>
      <c r="S54" s="47">
        <f t="shared" si="11"/>
        <v>0.09153333333</v>
      </c>
      <c r="T54" s="42">
        <f t="shared" ref="T54:V54" si="181">SUM(H$13:H54)</f>
        <v>220000</v>
      </c>
      <c r="U54" s="43">
        <f t="shared" si="181"/>
        <v>880000</v>
      </c>
      <c r="V54" s="43">
        <f t="shared" si="181"/>
        <v>160000</v>
      </c>
      <c r="W54" s="44">
        <f t="shared" si="13"/>
        <v>1260000</v>
      </c>
      <c r="X54" s="42">
        <f t="shared" ref="X54:Z54" si="182">SUM(L$13:L54)</f>
        <v>19812</v>
      </c>
      <c r="Y54" s="43">
        <f t="shared" si="182"/>
        <v>133028</v>
      </c>
      <c r="Z54" s="43">
        <f t="shared" si="182"/>
        <v>16092</v>
      </c>
      <c r="AA54" s="44">
        <f t="shared" si="15"/>
        <v>168932</v>
      </c>
      <c r="AB54" s="46">
        <f t="shared" ref="AB54:AD54" si="183">IF(T54=0,"",X54/T54)</f>
        <v>0.09005454545</v>
      </c>
      <c r="AC54" s="46">
        <f t="shared" si="183"/>
        <v>0.1511681818</v>
      </c>
      <c r="AD54" s="46">
        <f t="shared" si="183"/>
        <v>0.100575</v>
      </c>
      <c r="AE54" s="47">
        <f t="shared" si="17"/>
        <v>0.1340730159</v>
      </c>
    </row>
    <row r="55" ht="14.25" customHeight="1">
      <c r="A55" s="102" t="str">
        <f t="shared" si="18"/>
        <v>Exploration</v>
      </c>
      <c r="B55" s="9" t="str">
        <f t="shared" si="19"/>
        <v>B</v>
      </c>
      <c r="C55" s="9" t="str">
        <f t="shared" si="20"/>
        <v>A</v>
      </c>
      <c r="D55" s="38">
        <v>43.0</v>
      </c>
      <c r="E55" s="39">
        <v>0.6967570846376371</v>
      </c>
      <c r="F55" s="103">
        <v>0.33186280995242534</v>
      </c>
      <c r="G55" s="41">
        <v>0.03014615754661054</v>
      </c>
      <c r="H55" s="42">
        <f t="shared" si="21"/>
        <v>30000</v>
      </c>
      <c r="I55" s="43">
        <f t="shared" si="22"/>
        <v>0</v>
      </c>
      <c r="J55" s="43">
        <f t="shared" si="23"/>
        <v>0</v>
      </c>
      <c r="K55" s="44">
        <f t="shared" si="5"/>
        <v>30000</v>
      </c>
      <c r="L55" s="42">
        <f t="shared" si="6"/>
        <v>2725</v>
      </c>
      <c r="M55" s="43">
        <f t="shared" si="7"/>
        <v>0</v>
      </c>
      <c r="N55" s="43">
        <f t="shared" si="8"/>
        <v>0</v>
      </c>
      <c r="O55" s="44">
        <f t="shared" si="9"/>
        <v>2725</v>
      </c>
      <c r="P55" s="45">
        <f t="shared" ref="P55:R55" si="184">IF(H55=0,"",L55/H55)</f>
        <v>0.09083333333</v>
      </c>
      <c r="Q55" s="46" t="str">
        <f t="shared" si="184"/>
        <v/>
      </c>
      <c r="R55" s="46" t="str">
        <f t="shared" si="184"/>
        <v/>
      </c>
      <c r="S55" s="47">
        <f t="shared" si="11"/>
        <v>0.09083333333</v>
      </c>
      <c r="T55" s="42">
        <f t="shared" ref="T55:V55" si="185">SUM(H$13:H55)</f>
        <v>250000</v>
      </c>
      <c r="U55" s="43">
        <f t="shared" si="185"/>
        <v>880000</v>
      </c>
      <c r="V55" s="43">
        <f t="shared" si="185"/>
        <v>160000</v>
      </c>
      <c r="W55" s="44">
        <f t="shared" si="13"/>
        <v>1290000</v>
      </c>
      <c r="X55" s="42">
        <f t="shared" ref="X55:Z55" si="186">SUM(L$13:L55)</f>
        <v>22537</v>
      </c>
      <c r="Y55" s="43">
        <f t="shared" si="186"/>
        <v>133028</v>
      </c>
      <c r="Z55" s="43">
        <f t="shared" si="186"/>
        <v>16092</v>
      </c>
      <c r="AA55" s="44">
        <f t="shared" si="15"/>
        <v>171657</v>
      </c>
      <c r="AB55" s="46">
        <f t="shared" ref="AB55:AD55" si="187">IF(T55=0,"",X55/T55)</f>
        <v>0.090148</v>
      </c>
      <c r="AC55" s="46">
        <f t="shared" si="187"/>
        <v>0.1511681818</v>
      </c>
      <c r="AD55" s="46">
        <f t="shared" si="187"/>
        <v>0.100575</v>
      </c>
      <c r="AE55" s="47">
        <f t="shared" si="17"/>
        <v>0.1330674419</v>
      </c>
    </row>
    <row r="56" ht="14.25" customHeight="1">
      <c r="A56" s="102" t="str">
        <f t="shared" si="18"/>
        <v>Exploration</v>
      </c>
      <c r="B56" s="9" t="str">
        <f t="shared" si="19"/>
        <v>B</v>
      </c>
      <c r="C56" s="9" t="str">
        <f t="shared" si="20"/>
        <v>B</v>
      </c>
      <c r="D56" s="38">
        <v>44.0</v>
      </c>
      <c r="E56" s="39">
        <v>0.5511886175769107</v>
      </c>
      <c r="F56" s="103">
        <v>0.32279980663695784</v>
      </c>
      <c r="G56" s="41">
        <v>0.3024520045410437</v>
      </c>
      <c r="H56" s="42">
        <f t="shared" si="21"/>
        <v>0</v>
      </c>
      <c r="I56" s="43">
        <f t="shared" si="22"/>
        <v>30000</v>
      </c>
      <c r="J56" s="43">
        <f t="shared" si="23"/>
        <v>0</v>
      </c>
      <c r="K56" s="44">
        <f t="shared" si="5"/>
        <v>30000</v>
      </c>
      <c r="L56" s="42">
        <f t="shared" si="6"/>
        <v>0</v>
      </c>
      <c r="M56" s="43">
        <f t="shared" si="7"/>
        <v>4471</v>
      </c>
      <c r="N56" s="43">
        <f t="shared" si="8"/>
        <v>0</v>
      </c>
      <c r="O56" s="44">
        <f t="shared" si="9"/>
        <v>4471</v>
      </c>
      <c r="P56" s="45" t="str">
        <f t="shared" ref="P56:R56" si="188">IF(H56=0,"",L56/H56)</f>
        <v/>
      </c>
      <c r="Q56" s="46">
        <f t="shared" si="188"/>
        <v>0.1490333333</v>
      </c>
      <c r="R56" s="46" t="str">
        <f t="shared" si="188"/>
        <v/>
      </c>
      <c r="S56" s="47">
        <f t="shared" si="11"/>
        <v>0.1490333333</v>
      </c>
      <c r="T56" s="42">
        <f t="shared" ref="T56:V56" si="189">SUM(H$13:H56)</f>
        <v>250000</v>
      </c>
      <c r="U56" s="43">
        <f t="shared" si="189"/>
        <v>910000</v>
      </c>
      <c r="V56" s="43">
        <f t="shared" si="189"/>
        <v>160000</v>
      </c>
      <c r="W56" s="44">
        <f t="shared" si="13"/>
        <v>1320000</v>
      </c>
      <c r="X56" s="42">
        <f t="shared" ref="X56:Z56" si="190">SUM(L$13:L56)</f>
        <v>22537</v>
      </c>
      <c r="Y56" s="43">
        <f t="shared" si="190"/>
        <v>137499</v>
      </c>
      <c r="Z56" s="43">
        <f t="shared" si="190"/>
        <v>16092</v>
      </c>
      <c r="AA56" s="44">
        <f t="shared" si="15"/>
        <v>176128</v>
      </c>
      <c r="AB56" s="46">
        <f t="shared" ref="AB56:AD56" si="191">IF(T56=0,"",X56/T56)</f>
        <v>0.090148</v>
      </c>
      <c r="AC56" s="46">
        <f t="shared" si="191"/>
        <v>0.1510978022</v>
      </c>
      <c r="AD56" s="46">
        <f t="shared" si="191"/>
        <v>0.100575</v>
      </c>
      <c r="AE56" s="47">
        <f t="shared" si="17"/>
        <v>0.133430303</v>
      </c>
    </row>
    <row r="57" ht="14.25" customHeight="1">
      <c r="A57" s="102" t="str">
        <f t="shared" si="18"/>
        <v>Exploration</v>
      </c>
      <c r="B57" s="9" t="str">
        <f t="shared" si="19"/>
        <v>B</v>
      </c>
      <c r="C57" s="9" t="str">
        <f t="shared" si="20"/>
        <v>C</v>
      </c>
      <c r="D57" s="38">
        <v>45.0</v>
      </c>
      <c r="E57" s="39">
        <v>0.9712656962143307</v>
      </c>
      <c r="F57" s="103">
        <v>0.2780992230462792</v>
      </c>
      <c r="G57" s="41">
        <v>0.08114693845255216</v>
      </c>
      <c r="H57" s="42">
        <f t="shared" si="21"/>
        <v>0</v>
      </c>
      <c r="I57" s="43">
        <f t="shared" si="22"/>
        <v>0</v>
      </c>
      <c r="J57" s="43">
        <f t="shared" si="23"/>
        <v>30000</v>
      </c>
      <c r="K57" s="44">
        <f t="shared" si="5"/>
        <v>30000</v>
      </c>
      <c r="L57" s="42">
        <f t="shared" si="6"/>
        <v>0</v>
      </c>
      <c r="M57" s="43">
        <f t="shared" si="7"/>
        <v>0</v>
      </c>
      <c r="N57" s="43">
        <f t="shared" si="8"/>
        <v>2928</v>
      </c>
      <c r="O57" s="44">
        <f t="shared" si="9"/>
        <v>2928</v>
      </c>
      <c r="P57" s="45" t="str">
        <f t="shared" ref="P57:R57" si="192">IF(H57=0,"",L57/H57)</f>
        <v/>
      </c>
      <c r="Q57" s="46" t="str">
        <f t="shared" si="192"/>
        <v/>
      </c>
      <c r="R57" s="46">
        <f t="shared" si="192"/>
        <v>0.0976</v>
      </c>
      <c r="S57" s="47">
        <f t="shared" si="11"/>
        <v>0.0976</v>
      </c>
      <c r="T57" s="42">
        <f t="shared" ref="T57:V57" si="193">SUM(H$13:H57)</f>
        <v>250000</v>
      </c>
      <c r="U57" s="43">
        <f t="shared" si="193"/>
        <v>910000</v>
      </c>
      <c r="V57" s="43">
        <f t="shared" si="193"/>
        <v>190000</v>
      </c>
      <c r="W57" s="44">
        <f t="shared" si="13"/>
        <v>1350000</v>
      </c>
      <c r="X57" s="42">
        <f t="shared" ref="X57:Z57" si="194">SUM(L$13:L57)</f>
        <v>22537</v>
      </c>
      <c r="Y57" s="43">
        <f t="shared" si="194"/>
        <v>137499</v>
      </c>
      <c r="Z57" s="43">
        <f t="shared" si="194"/>
        <v>19020</v>
      </c>
      <c r="AA57" s="44">
        <f t="shared" si="15"/>
        <v>179056</v>
      </c>
      <c r="AB57" s="46">
        <f t="shared" ref="AB57:AD57" si="195">IF(T57=0,"",X57/T57)</f>
        <v>0.090148</v>
      </c>
      <c r="AC57" s="46">
        <f t="shared" si="195"/>
        <v>0.1510978022</v>
      </c>
      <c r="AD57" s="46">
        <f t="shared" si="195"/>
        <v>0.1001052632</v>
      </c>
      <c r="AE57" s="47">
        <f t="shared" si="17"/>
        <v>0.1326340741</v>
      </c>
    </row>
    <row r="58" ht="14.25" customHeight="1">
      <c r="A58" s="102" t="str">
        <f t="shared" si="18"/>
        <v>Exploitation</v>
      </c>
      <c r="B58" s="9" t="str">
        <f t="shared" si="19"/>
        <v>B</v>
      </c>
      <c r="C58" s="9" t="str">
        <f t="shared" si="20"/>
        <v/>
      </c>
      <c r="D58" s="38">
        <v>46.0</v>
      </c>
      <c r="E58" s="39">
        <v>0.4368309160286993</v>
      </c>
      <c r="F58" s="103">
        <v>0.6515125581941834</v>
      </c>
      <c r="G58" s="41">
        <v>0.43435853801382374</v>
      </c>
      <c r="H58" s="42">
        <f t="shared" si="21"/>
        <v>0</v>
      </c>
      <c r="I58" s="43">
        <f t="shared" si="22"/>
        <v>30000</v>
      </c>
      <c r="J58" s="43">
        <f t="shared" si="23"/>
        <v>0</v>
      </c>
      <c r="K58" s="44">
        <f t="shared" si="5"/>
        <v>30000</v>
      </c>
      <c r="L58" s="42">
        <f t="shared" si="6"/>
        <v>0</v>
      </c>
      <c r="M58" s="43">
        <f t="shared" si="7"/>
        <v>4524</v>
      </c>
      <c r="N58" s="43">
        <f t="shared" si="8"/>
        <v>0</v>
      </c>
      <c r="O58" s="44">
        <f t="shared" si="9"/>
        <v>4524</v>
      </c>
      <c r="P58" s="45" t="str">
        <f t="shared" ref="P58:R58" si="196">IF(H58=0,"",L58/H58)</f>
        <v/>
      </c>
      <c r="Q58" s="46">
        <f t="shared" si="196"/>
        <v>0.1508</v>
      </c>
      <c r="R58" s="46" t="str">
        <f t="shared" si="196"/>
        <v/>
      </c>
      <c r="S58" s="47">
        <f t="shared" si="11"/>
        <v>0.1508</v>
      </c>
      <c r="T58" s="42">
        <f t="shared" ref="T58:V58" si="197">SUM(H$13:H58)</f>
        <v>250000</v>
      </c>
      <c r="U58" s="43">
        <f t="shared" si="197"/>
        <v>940000</v>
      </c>
      <c r="V58" s="43">
        <f t="shared" si="197"/>
        <v>190000</v>
      </c>
      <c r="W58" s="44">
        <f t="shared" si="13"/>
        <v>1380000</v>
      </c>
      <c r="X58" s="42">
        <f t="shared" ref="X58:Z58" si="198">SUM(L$13:L58)</f>
        <v>22537</v>
      </c>
      <c r="Y58" s="43">
        <f t="shared" si="198"/>
        <v>142023</v>
      </c>
      <c r="Z58" s="43">
        <f t="shared" si="198"/>
        <v>19020</v>
      </c>
      <c r="AA58" s="44">
        <f t="shared" si="15"/>
        <v>183580</v>
      </c>
      <c r="AB58" s="46">
        <f t="shared" ref="AB58:AD58" si="199">IF(T58=0,"",X58/T58)</f>
        <v>0.090148</v>
      </c>
      <c r="AC58" s="46">
        <f t="shared" si="199"/>
        <v>0.1510882979</v>
      </c>
      <c r="AD58" s="46">
        <f t="shared" si="199"/>
        <v>0.1001052632</v>
      </c>
      <c r="AE58" s="47">
        <f t="shared" si="17"/>
        <v>0.1330289855</v>
      </c>
    </row>
    <row r="59" ht="14.25" customHeight="1">
      <c r="A59" s="102" t="str">
        <f t="shared" si="18"/>
        <v>Exploitation</v>
      </c>
      <c r="B59" s="9" t="str">
        <f t="shared" si="19"/>
        <v>B</v>
      </c>
      <c r="C59" s="9" t="str">
        <f t="shared" si="20"/>
        <v/>
      </c>
      <c r="D59" s="38">
        <v>47.0</v>
      </c>
      <c r="E59" s="39">
        <v>0.13072269162680195</v>
      </c>
      <c r="F59" s="103">
        <v>0.920903575038848</v>
      </c>
      <c r="G59" s="41">
        <v>0.9380389320414326</v>
      </c>
      <c r="H59" s="42">
        <f t="shared" si="21"/>
        <v>0</v>
      </c>
      <c r="I59" s="43">
        <f t="shared" si="22"/>
        <v>30000</v>
      </c>
      <c r="J59" s="43">
        <f t="shared" si="23"/>
        <v>0</v>
      </c>
      <c r="K59" s="44">
        <f t="shared" si="5"/>
        <v>30000</v>
      </c>
      <c r="L59" s="42">
        <f t="shared" si="6"/>
        <v>0</v>
      </c>
      <c r="M59" s="43">
        <f t="shared" si="7"/>
        <v>4587</v>
      </c>
      <c r="N59" s="43">
        <f t="shared" si="8"/>
        <v>0</v>
      </c>
      <c r="O59" s="44">
        <f t="shared" si="9"/>
        <v>4587</v>
      </c>
      <c r="P59" s="45" t="str">
        <f t="shared" ref="P59:R59" si="200">IF(H59=0,"",L59/H59)</f>
        <v/>
      </c>
      <c r="Q59" s="46">
        <f t="shared" si="200"/>
        <v>0.1529</v>
      </c>
      <c r="R59" s="46" t="str">
        <f t="shared" si="200"/>
        <v/>
      </c>
      <c r="S59" s="47">
        <f t="shared" si="11"/>
        <v>0.1529</v>
      </c>
      <c r="T59" s="42">
        <f t="shared" ref="T59:V59" si="201">SUM(H$13:H59)</f>
        <v>250000</v>
      </c>
      <c r="U59" s="43">
        <f t="shared" si="201"/>
        <v>970000</v>
      </c>
      <c r="V59" s="43">
        <f t="shared" si="201"/>
        <v>190000</v>
      </c>
      <c r="W59" s="44">
        <f t="shared" si="13"/>
        <v>1410000</v>
      </c>
      <c r="X59" s="42">
        <f t="shared" ref="X59:Z59" si="202">SUM(L$13:L59)</f>
        <v>22537</v>
      </c>
      <c r="Y59" s="43">
        <f t="shared" si="202"/>
        <v>146610</v>
      </c>
      <c r="Z59" s="43">
        <f t="shared" si="202"/>
        <v>19020</v>
      </c>
      <c r="AA59" s="44">
        <f t="shared" si="15"/>
        <v>188167</v>
      </c>
      <c r="AB59" s="46">
        <f t="shared" ref="AB59:AD59" si="203">IF(T59=0,"",X59/T59)</f>
        <v>0.090148</v>
      </c>
      <c r="AC59" s="46">
        <f t="shared" si="203"/>
        <v>0.1511443299</v>
      </c>
      <c r="AD59" s="46">
        <f t="shared" si="203"/>
        <v>0.1001052632</v>
      </c>
      <c r="AE59" s="47">
        <f t="shared" si="17"/>
        <v>0.133451773</v>
      </c>
    </row>
    <row r="60" ht="14.25" customHeight="1">
      <c r="A60" s="102" t="str">
        <f t="shared" si="18"/>
        <v>Exploration</v>
      </c>
      <c r="B60" s="9" t="str">
        <f t="shared" si="19"/>
        <v>B</v>
      </c>
      <c r="C60" s="9" t="str">
        <f t="shared" si="20"/>
        <v>B</v>
      </c>
      <c r="D60" s="38">
        <v>48.0</v>
      </c>
      <c r="E60" s="39">
        <v>0.8147005836164679</v>
      </c>
      <c r="F60" s="103">
        <v>0.2401870960904341</v>
      </c>
      <c r="G60" s="41">
        <v>0.7565594216936706</v>
      </c>
      <c r="H60" s="42">
        <f t="shared" si="21"/>
        <v>0</v>
      </c>
      <c r="I60" s="43">
        <f t="shared" si="22"/>
        <v>30000</v>
      </c>
      <c r="J60" s="43">
        <f t="shared" si="23"/>
        <v>0</v>
      </c>
      <c r="K60" s="44">
        <f t="shared" si="5"/>
        <v>30000</v>
      </c>
      <c r="L60" s="42">
        <f t="shared" si="6"/>
        <v>0</v>
      </c>
      <c r="M60" s="43">
        <f t="shared" si="7"/>
        <v>4456</v>
      </c>
      <c r="N60" s="43">
        <f t="shared" si="8"/>
        <v>0</v>
      </c>
      <c r="O60" s="44">
        <f t="shared" si="9"/>
        <v>4456</v>
      </c>
      <c r="P60" s="45" t="str">
        <f t="shared" ref="P60:R60" si="204">IF(H60=0,"",L60/H60)</f>
        <v/>
      </c>
      <c r="Q60" s="46">
        <f t="shared" si="204"/>
        <v>0.1485333333</v>
      </c>
      <c r="R60" s="46" t="str">
        <f t="shared" si="204"/>
        <v/>
      </c>
      <c r="S60" s="47">
        <f t="shared" si="11"/>
        <v>0.1485333333</v>
      </c>
      <c r="T60" s="42">
        <f t="shared" ref="T60:V60" si="205">SUM(H$13:H60)</f>
        <v>250000</v>
      </c>
      <c r="U60" s="43">
        <f t="shared" si="205"/>
        <v>1000000</v>
      </c>
      <c r="V60" s="43">
        <f t="shared" si="205"/>
        <v>190000</v>
      </c>
      <c r="W60" s="44">
        <f t="shared" si="13"/>
        <v>1440000</v>
      </c>
      <c r="X60" s="42">
        <f t="shared" ref="X60:Z60" si="206">SUM(L$13:L60)</f>
        <v>22537</v>
      </c>
      <c r="Y60" s="43">
        <f t="shared" si="206"/>
        <v>151066</v>
      </c>
      <c r="Z60" s="43">
        <f t="shared" si="206"/>
        <v>19020</v>
      </c>
      <c r="AA60" s="44">
        <f t="shared" si="15"/>
        <v>192623</v>
      </c>
      <c r="AB60" s="46">
        <f t="shared" ref="AB60:AD60" si="207">IF(T60=0,"",X60/T60)</f>
        <v>0.090148</v>
      </c>
      <c r="AC60" s="46">
        <f t="shared" si="207"/>
        <v>0.151066</v>
      </c>
      <c r="AD60" s="46">
        <f t="shared" si="207"/>
        <v>0.1001052632</v>
      </c>
      <c r="AE60" s="47">
        <f t="shared" si="17"/>
        <v>0.1337659722</v>
      </c>
    </row>
    <row r="61" ht="14.25" customHeight="1">
      <c r="A61" s="102" t="str">
        <f t="shared" si="18"/>
        <v>Exploitation</v>
      </c>
      <c r="B61" s="9" t="str">
        <f t="shared" si="19"/>
        <v>B</v>
      </c>
      <c r="C61" s="9" t="str">
        <f t="shared" si="20"/>
        <v/>
      </c>
      <c r="D61" s="38">
        <v>49.0</v>
      </c>
      <c r="E61" s="39">
        <v>0.7902675672403576</v>
      </c>
      <c r="F61" s="103">
        <v>0.8254813801714334</v>
      </c>
      <c r="G61" s="41">
        <v>0.057515534179600314</v>
      </c>
      <c r="H61" s="42">
        <f t="shared" si="21"/>
        <v>0</v>
      </c>
      <c r="I61" s="43">
        <f t="shared" si="22"/>
        <v>30000</v>
      </c>
      <c r="J61" s="43">
        <f t="shared" si="23"/>
        <v>0</v>
      </c>
      <c r="K61" s="44">
        <f t="shared" si="5"/>
        <v>30000</v>
      </c>
      <c r="L61" s="42">
        <f t="shared" si="6"/>
        <v>0</v>
      </c>
      <c r="M61" s="43">
        <f t="shared" si="7"/>
        <v>4558</v>
      </c>
      <c r="N61" s="43">
        <f t="shared" si="8"/>
        <v>0</v>
      </c>
      <c r="O61" s="44">
        <f t="shared" si="9"/>
        <v>4558</v>
      </c>
      <c r="P61" s="45" t="str">
        <f t="shared" ref="P61:R61" si="208">IF(H61=0,"",L61/H61)</f>
        <v/>
      </c>
      <c r="Q61" s="46">
        <f t="shared" si="208"/>
        <v>0.1519333333</v>
      </c>
      <c r="R61" s="46" t="str">
        <f t="shared" si="208"/>
        <v/>
      </c>
      <c r="S61" s="47">
        <f t="shared" si="11"/>
        <v>0.1519333333</v>
      </c>
      <c r="T61" s="42">
        <f t="shared" ref="T61:V61" si="209">SUM(H$13:H61)</f>
        <v>250000</v>
      </c>
      <c r="U61" s="43">
        <f t="shared" si="209"/>
        <v>1030000</v>
      </c>
      <c r="V61" s="43">
        <f t="shared" si="209"/>
        <v>190000</v>
      </c>
      <c r="W61" s="44">
        <f t="shared" si="13"/>
        <v>1470000</v>
      </c>
      <c r="X61" s="42">
        <f t="shared" ref="X61:Z61" si="210">SUM(L$13:L61)</f>
        <v>22537</v>
      </c>
      <c r="Y61" s="43">
        <f t="shared" si="210"/>
        <v>155624</v>
      </c>
      <c r="Z61" s="43">
        <f t="shared" si="210"/>
        <v>19020</v>
      </c>
      <c r="AA61" s="44">
        <f t="shared" si="15"/>
        <v>197181</v>
      </c>
      <c r="AB61" s="46">
        <f t="shared" ref="AB61:AD61" si="211">IF(T61=0,"",X61/T61)</f>
        <v>0.090148</v>
      </c>
      <c r="AC61" s="46">
        <f t="shared" si="211"/>
        <v>0.1510912621</v>
      </c>
      <c r="AD61" s="46">
        <f t="shared" si="211"/>
        <v>0.1001052632</v>
      </c>
      <c r="AE61" s="47">
        <f t="shared" si="17"/>
        <v>0.1341367347</v>
      </c>
    </row>
    <row r="62" ht="14.25" customHeight="1">
      <c r="A62" s="102" t="str">
        <f t="shared" si="18"/>
        <v>Exploitation</v>
      </c>
      <c r="B62" s="9" t="str">
        <f t="shared" si="19"/>
        <v>B</v>
      </c>
      <c r="C62" s="9" t="str">
        <f t="shared" si="20"/>
        <v/>
      </c>
      <c r="D62" s="38">
        <v>50.0</v>
      </c>
      <c r="E62" s="39">
        <v>0.42758733201812404</v>
      </c>
      <c r="F62" s="103">
        <v>0.9534966232350622</v>
      </c>
      <c r="G62" s="41">
        <v>0.944659084546319</v>
      </c>
      <c r="H62" s="42">
        <f t="shared" si="21"/>
        <v>0</v>
      </c>
      <c r="I62" s="43">
        <f t="shared" si="22"/>
        <v>30000</v>
      </c>
      <c r="J62" s="43">
        <f t="shared" si="23"/>
        <v>0</v>
      </c>
      <c r="K62" s="44">
        <f t="shared" si="5"/>
        <v>30000</v>
      </c>
      <c r="L62" s="42">
        <f t="shared" si="6"/>
        <v>0</v>
      </c>
      <c r="M62" s="43">
        <f t="shared" si="7"/>
        <v>4604</v>
      </c>
      <c r="N62" s="43">
        <f t="shared" si="8"/>
        <v>0</v>
      </c>
      <c r="O62" s="44">
        <f t="shared" si="9"/>
        <v>4604</v>
      </c>
      <c r="P62" s="45" t="str">
        <f t="shared" ref="P62:R62" si="212">IF(H62=0,"",L62/H62)</f>
        <v/>
      </c>
      <c r="Q62" s="46">
        <f t="shared" si="212"/>
        <v>0.1534666667</v>
      </c>
      <c r="R62" s="46" t="str">
        <f t="shared" si="212"/>
        <v/>
      </c>
      <c r="S62" s="47">
        <f t="shared" si="11"/>
        <v>0.1534666667</v>
      </c>
      <c r="T62" s="42">
        <f t="shared" ref="T62:V62" si="213">SUM(H$13:H62)</f>
        <v>250000</v>
      </c>
      <c r="U62" s="43">
        <f t="shared" si="213"/>
        <v>1060000</v>
      </c>
      <c r="V62" s="43">
        <f t="shared" si="213"/>
        <v>190000</v>
      </c>
      <c r="W62" s="44">
        <f t="shared" si="13"/>
        <v>1500000</v>
      </c>
      <c r="X62" s="42">
        <f t="shared" ref="X62:Z62" si="214">SUM(L$13:L62)</f>
        <v>22537</v>
      </c>
      <c r="Y62" s="43">
        <f t="shared" si="214"/>
        <v>160228</v>
      </c>
      <c r="Z62" s="43">
        <f t="shared" si="214"/>
        <v>19020</v>
      </c>
      <c r="AA62" s="44">
        <f t="shared" si="15"/>
        <v>201785</v>
      </c>
      <c r="AB62" s="46">
        <f t="shared" ref="AB62:AD62" si="215">IF(T62=0,"",X62/T62)</f>
        <v>0.090148</v>
      </c>
      <c r="AC62" s="46">
        <f t="shared" si="215"/>
        <v>0.1511584906</v>
      </c>
      <c r="AD62" s="46">
        <f t="shared" si="215"/>
        <v>0.1001052632</v>
      </c>
      <c r="AE62" s="47">
        <f t="shared" si="17"/>
        <v>0.1345233333</v>
      </c>
    </row>
    <row r="63" ht="14.25" customHeight="1">
      <c r="A63" s="102" t="str">
        <f t="shared" si="18"/>
        <v>Exploitation</v>
      </c>
      <c r="B63" s="9" t="str">
        <f t="shared" si="19"/>
        <v>B</v>
      </c>
      <c r="C63" s="9" t="str">
        <f t="shared" si="20"/>
        <v/>
      </c>
      <c r="D63" s="38">
        <v>51.0</v>
      </c>
      <c r="E63" s="39">
        <v>0.6594346530802818</v>
      </c>
      <c r="F63" s="103">
        <v>0.5768738906716419</v>
      </c>
      <c r="G63" s="41">
        <v>0.9808843217416283</v>
      </c>
      <c r="H63" s="42">
        <f t="shared" si="21"/>
        <v>0</v>
      </c>
      <c r="I63" s="43">
        <f t="shared" si="22"/>
        <v>30000</v>
      </c>
      <c r="J63" s="43">
        <f t="shared" si="23"/>
        <v>0</v>
      </c>
      <c r="K63" s="44">
        <f t="shared" si="5"/>
        <v>30000</v>
      </c>
      <c r="L63" s="42">
        <f t="shared" si="6"/>
        <v>0</v>
      </c>
      <c r="M63" s="43">
        <f t="shared" si="7"/>
        <v>4512</v>
      </c>
      <c r="N63" s="43">
        <f t="shared" si="8"/>
        <v>0</v>
      </c>
      <c r="O63" s="44">
        <f t="shared" si="9"/>
        <v>4512</v>
      </c>
      <c r="P63" s="45" t="str">
        <f t="shared" ref="P63:R63" si="216">IF(H63=0,"",L63/H63)</f>
        <v/>
      </c>
      <c r="Q63" s="46">
        <f t="shared" si="216"/>
        <v>0.1504</v>
      </c>
      <c r="R63" s="46" t="str">
        <f t="shared" si="216"/>
        <v/>
      </c>
      <c r="S63" s="47">
        <f t="shared" si="11"/>
        <v>0.1504</v>
      </c>
      <c r="T63" s="42">
        <f t="shared" ref="T63:V63" si="217">SUM(H$13:H63)</f>
        <v>250000</v>
      </c>
      <c r="U63" s="43">
        <f t="shared" si="217"/>
        <v>1090000</v>
      </c>
      <c r="V63" s="43">
        <f t="shared" si="217"/>
        <v>190000</v>
      </c>
      <c r="W63" s="44">
        <f t="shared" si="13"/>
        <v>1530000</v>
      </c>
      <c r="X63" s="42">
        <f t="shared" ref="X63:Z63" si="218">SUM(L$13:L63)</f>
        <v>22537</v>
      </c>
      <c r="Y63" s="43">
        <f t="shared" si="218"/>
        <v>164740</v>
      </c>
      <c r="Z63" s="43">
        <f t="shared" si="218"/>
        <v>19020</v>
      </c>
      <c r="AA63" s="44">
        <f t="shared" si="15"/>
        <v>206297</v>
      </c>
      <c r="AB63" s="46">
        <f t="shared" ref="AB63:AD63" si="219">IF(T63=0,"",X63/T63)</f>
        <v>0.090148</v>
      </c>
      <c r="AC63" s="46">
        <f t="shared" si="219"/>
        <v>0.1511376147</v>
      </c>
      <c r="AD63" s="46">
        <f t="shared" si="219"/>
        <v>0.1001052632</v>
      </c>
      <c r="AE63" s="47">
        <f t="shared" si="17"/>
        <v>0.1348346405</v>
      </c>
    </row>
    <row r="64" ht="14.25" customHeight="1">
      <c r="A64" s="102" t="str">
        <f t="shared" si="18"/>
        <v>Exploration</v>
      </c>
      <c r="B64" s="9" t="str">
        <f t="shared" si="19"/>
        <v>B</v>
      </c>
      <c r="C64" s="9" t="str">
        <f t="shared" si="20"/>
        <v>C</v>
      </c>
      <c r="D64" s="38">
        <v>52.0</v>
      </c>
      <c r="E64" s="39">
        <v>0.42883399079216966</v>
      </c>
      <c r="F64" s="103">
        <v>0.3671863077522485</v>
      </c>
      <c r="G64" s="41">
        <v>0.44067449123700475</v>
      </c>
      <c r="H64" s="42">
        <f t="shared" si="21"/>
        <v>0</v>
      </c>
      <c r="I64" s="43">
        <f t="shared" si="22"/>
        <v>0</v>
      </c>
      <c r="J64" s="43">
        <f t="shared" si="23"/>
        <v>30000</v>
      </c>
      <c r="K64" s="44">
        <f t="shared" si="5"/>
        <v>30000</v>
      </c>
      <c r="L64" s="42">
        <f t="shared" si="6"/>
        <v>0</v>
      </c>
      <c r="M64" s="43">
        <f t="shared" si="7"/>
        <v>0</v>
      </c>
      <c r="N64" s="43">
        <f t="shared" si="8"/>
        <v>2992</v>
      </c>
      <c r="O64" s="44">
        <f t="shared" si="9"/>
        <v>2992</v>
      </c>
      <c r="P64" s="45" t="str">
        <f t="shared" ref="P64:R64" si="220">IF(H64=0,"",L64/H64)</f>
        <v/>
      </c>
      <c r="Q64" s="46" t="str">
        <f t="shared" si="220"/>
        <v/>
      </c>
      <c r="R64" s="46">
        <f t="shared" si="220"/>
        <v>0.09973333333</v>
      </c>
      <c r="S64" s="47">
        <f t="shared" si="11"/>
        <v>0.09973333333</v>
      </c>
      <c r="T64" s="42">
        <f t="shared" ref="T64:V64" si="221">SUM(H$13:H64)</f>
        <v>250000</v>
      </c>
      <c r="U64" s="43">
        <f t="shared" si="221"/>
        <v>1090000</v>
      </c>
      <c r="V64" s="43">
        <f t="shared" si="221"/>
        <v>220000</v>
      </c>
      <c r="W64" s="44">
        <f t="shared" si="13"/>
        <v>1560000</v>
      </c>
      <c r="X64" s="42">
        <f t="shared" ref="X64:Z64" si="222">SUM(L$13:L64)</f>
        <v>22537</v>
      </c>
      <c r="Y64" s="43">
        <f t="shared" si="222"/>
        <v>164740</v>
      </c>
      <c r="Z64" s="43">
        <f t="shared" si="222"/>
        <v>22012</v>
      </c>
      <c r="AA64" s="44">
        <f t="shared" si="15"/>
        <v>209289</v>
      </c>
      <c r="AB64" s="46">
        <f t="shared" ref="AB64:AD64" si="223">IF(T64=0,"",X64/T64)</f>
        <v>0.090148</v>
      </c>
      <c r="AC64" s="46">
        <f t="shared" si="223"/>
        <v>0.1511376147</v>
      </c>
      <c r="AD64" s="46">
        <f t="shared" si="223"/>
        <v>0.1000545455</v>
      </c>
      <c r="AE64" s="47">
        <f t="shared" si="17"/>
        <v>0.1341596154</v>
      </c>
    </row>
    <row r="65" ht="14.25" customHeight="1">
      <c r="A65" s="102" t="str">
        <f t="shared" si="18"/>
        <v>Exploration</v>
      </c>
      <c r="B65" s="9" t="str">
        <f t="shared" si="19"/>
        <v>B</v>
      </c>
      <c r="C65" s="9" t="str">
        <f t="shared" si="20"/>
        <v>A</v>
      </c>
      <c r="D65" s="38">
        <v>53.0</v>
      </c>
      <c r="E65" s="39">
        <v>0.7962500473750127</v>
      </c>
      <c r="F65" s="103">
        <v>0.19777003374874824</v>
      </c>
      <c r="G65" s="41">
        <v>0.9929028708081605</v>
      </c>
      <c r="H65" s="42">
        <f t="shared" si="21"/>
        <v>30000</v>
      </c>
      <c r="I65" s="43">
        <f t="shared" si="22"/>
        <v>0</v>
      </c>
      <c r="J65" s="43">
        <f t="shared" si="23"/>
        <v>0</v>
      </c>
      <c r="K65" s="44">
        <f t="shared" si="5"/>
        <v>30000</v>
      </c>
      <c r="L65" s="42">
        <f t="shared" si="6"/>
        <v>2741</v>
      </c>
      <c r="M65" s="43">
        <f t="shared" si="7"/>
        <v>0</v>
      </c>
      <c r="N65" s="43">
        <f t="shared" si="8"/>
        <v>0</v>
      </c>
      <c r="O65" s="44">
        <f t="shared" si="9"/>
        <v>2741</v>
      </c>
      <c r="P65" s="45">
        <f t="shared" ref="P65:R65" si="224">IF(H65=0,"",L65/H65)</f>
        <v>0.09136666667</v>
      </c>
      <c r="Q65" s="46" t="str">
        <f t="shared" si="224"/>
        <v/>
      </c>
      <c r="R65" s="46" t="str">
        <f t="shared" si="224"/>
        <v/>
      </c>
      <c r="S65" s="47">
        <f t="shared" si="11"/>
        <v>0.09136666667</v>
      </c>
      <c r="T65" s="42">
        <f t="shared" ref="T65:V65" si="225">SUM(H$13:H65)</f>
        <v>280000</v>
      </c>
      <c r="U65" s="43">
        <f t="shared" si="225"/>
        <v>1090000</v>
      </c>
      <c r="V65" s="43">
        <f t="shared" si="225"/>
        <v>220000</v>
      </c>
      <c r="W65" s="44">
        <f t="shared" si="13"/>
        <v>1590000</v>
      </c>
      <c r="X65" s="42">
        <f t="shared" ref="X65:Z65" si="226">SUM(L$13:L65)</f>
        <v>25278</v>
      </c>
      <c r="Y65" s="43">
        <f t="shared" si="226"/>
        <v>164740</v>
      </c>
      <c r="Z65" s="43">
        <f t="shared" si="226"/>
        <v>22012</v>
      </c>
      <c r="AA65" s="44">
        <f t="shared" si="15"/>
        <v>212030</v>
      </c>
      <c r="AB65" s="46">
        <f t="shared" ref="AB65:AD65" si="227">IF(T65=0,"",X65/T65)</f>
        <v>0.09027857143</v>
      </c>
      <c r="AC65" s="46">
        <f t="shared" si="227"/>
        <v>0.1511376147</v>
      </c>
      <c r="AD65" s="46">
        <f t="shared" si="227"/>
        <v>0.1000545455</v>
      </c>
      <c r="AE65" s="47">
        <f t="shared" si="17"/>
        <v>0.1333522013</v>
      </c>
    </row>
    <row r="66" ht="14.25" customHeight="1">
      <c r="A66" s="102" t="str">
        <f t="shared" si="18"/>
        <v>Exploitation</v>
      </c>
      <c r="B66" s="9" t="str">
        <f t="shared" si="19"/>
        <v>B</v>
      </c>
      <c r="C66" s="9" t="str">
        <f t="shared" si="20"/>
        <v/>
      </c>
      <c r="D66" s="38">
        <v>54.0</v>
      </c>
      <c r="E66" s="39">
        <v>0.7040349554223396</v>
      </c>
      <c r="F66" s="103">
        <v>0.682295742119415</v>
      </c>
      <c r="G66" s="41">
        <v>0.5970933827249247</v>
      </c>
      <c r="H66" s="42">
        <f t="shared" si="21"/>
        <v>0</v>
      </c>
      <c r="I66" s="43">
        <f t="shared" si="22"/>
        <v>30000</v>
      </c>
      <c r="J66" s="43">
        <f t="shared" si="23"/>
        <v>0</v>
      </c>
      <c r="K66" s="44">
        <f t="shared" si="5"/>
        <v>30000</v>
      </c>
      <c r="L66" s="42">
        <f t="shared" si="6"/>
        <v>0</v>
      </c>
      <c r="M66" s="43">
        <f t="shared" si="7"/>
        <v>4529</v>
      </c>
      <c r="N66" s="43">
        <f t="shared" si="8"/>
        <v>0</v>
      </c>
      <c r="O66" s="44">
        <f t="shared" si="9"/>
        <v>4529</v>
      </c>
      <c r="P66" s="45" t="str">
        <f t="shared" ref="P66:R66" si="228">IF(H66=0,"",L66/H66)</f>
        <v/>
      </c>
      <c r="Q66" s="46">
        <f t="shared" si="228"/>
        <v>0.1509666667</v>
      </c>
      <c r="R66" s="46" t="str">
        <f t="shared" si="228"/>
        <v/>
      </c>
      <c r="S66" s="47">
        <f t="shared" si="11"/>
        <v>0.1509666667</v>
      </c>
      <c r="T66" s="42">
        <f t="shared" ref="T66:V66" si="229">SUM(H$13:H66)</f>
        <v>280000</v>
      </c>
      <c r="U66" s="43">
        <f t="shared" si="229"/>
        <v>1120000</v>
      </c>
      <c r="V66" s="43">
        <f t="shared" si="229"/>
        <v>220000</v>
      </c>
      <c r="W66" s="44">
        <f t="shared" si="13"/>
        <v>1620000</v>
      </c>
      <c r="X66" s="42">
        <f t="shared" ref="X66:Z66" si="230">SUM(L$13:L66)</f>
        <v>25278</v>
      </c>
      <c r="Y66" s="43">
        <f t="shared" si="230"/>
        <v>169269</v>
      </c>
      <c r="Z66" s="43">
        <f t="shared" si="230"/>
        <v>22012</v>
      </c>
      <c r="AA66" s="44">
        <f t="shared" si="15"/>
        <v>216559</v>
      </c>
      <c r="AB66" s="46">
        <f t="shared" ref="AB66:AD66" si="231">IF(T66=0,"",X66/T66)</f>
        <v>0.09027857143</v>
      </c>
      <c r="AC66" s="46">
        <f t="shared" si="231"/>
        <v>0.1511330357</v>
      </c>
      <c r="AD66" s="46">
        <f t="shared" si="231"/>
        <v>0.1000545455</v>
      </c>
      <c r="AE66" s="47">
        <f t="shared" si="17"/>
        <v>0.1336783951</v>
      </c>
    </row>
    <row r="67" ht="14.25" customHeight="1">
      <c r="A67" s="102" t="str">
        <f t="shared" si="18"/>
        <v>Exploration</v>
      </c>
      <c r="B67" s="9" t="str">
        <f t="shared" si="19"/>
        <v>B</v>
      </c>
      <c r="C67" s="9" t="str">
        <f t="shared" si="20"/>
        <v>B</v>
      </c>
      <c r="D67" s="38">
        <v>55.0</v>
      </c>
      <c r="E67" s="39">
        <v>0.013340648779700648</v>
      </c>
      <c r="F67" s="103">
        <v>0.49982915942260175</v>
      </c>
      <c r="G67" s="41">
        <v>0.1440601078158471</v>
      </c>
      <c r="H67" s="42">
        <f t="shared" si="21"/>
        <v>0</v>
      </c>
      <c r="I67" s="43">
        <f t="shared" si="22"/>
        <v>30000</v>
      </c>
      <c r="J67" s="43">
        <f t="shared" si="23"/>
        <v>0</v>
      </c>
      <c r="K67" s="44">
        <f t="shared" si="5"/>
        <v>30000</v>
      </c>
      <c r="L67" s="42">
        <f t="shared" si="6"/>
        <v>0</v>
      </c>
      <c r="M67" s="43">
        <f t="shared" si="7"/>
        <v>4500</v>
      </c>
      <c r="N67" s="43">
        <f t="shared" si="8"/>
        <v>0</v>
      </c>
      <c r="O67" s="44">
        <f t="shared" si="9"/>
        <v>4500</v>
      </c>
      <c r="P67" s="45" t="str">
        <f t="shared" ref="P67:R67" si="232">IF(H67=0,"",L67/H67)</f>
        <v/>
      </c>
      <c r="Q67" s="46">
        <f t="shared" si="232"/>
        <v>0.15</v>
      </c>
      <c r="R67" s="46" t="str">
        <f t="shared" si="232"/>
        <v/>
      </c>
      <c r="S67" s="47">
        <f t="shared" si="11"/>
        <v>0.15</v>
      </c>
      <c r="T67" s="42">
        <f t="shared" ref="T67:V67" si="233">SUM(H$13:H67)</f>
        <v>280000</v>
      </c>
      <c r="U67" s="43">
        <f t="shared" si="233"/>
        <v>1150000</v>
      </c>
      <c r="V67" s="43">
        <f t="shared" si="233"/>
        <v>220000</v>
      </c>
      <c r="W67" s="44">
        <f t="shared" si="13"/>
        <v>1650000</v>
      </c>
      <c r="X67" s="42">
        <f t="shared" ref="X67:Z67" si="234">SUM(L$13:L67)</f>
        <v>25278</v>
      </c>
      <c r="Y67" s="43">
        <f t="shared" si="234"/>
        <v>173769</v>
      </c>
      <c r="Z67" s="43">
        <f t="shared" si="234"/>
        <v>22012</v>
      </c>
      <c r="AA67" s="44">
        <f t="shared" si="15"/>
        <v>221059</v>
      </c>
      <c r="AB67" s="46">
        <f t="shared" ref="AB67:AD67" si="235">IF(T67=0,"",X67/T67)</f>
        <v>0.09027857143</v>
      </c>
      <c r="AC67" s="46">
        <f t="shared" si="235"/>
        <v>0.1511034783</v>
      </c>
      <c r="AD67" s="46">
        <f t="shared" si="235"/>
        <v>0.1000545455</v>
      </c>
      <c r="AE67" s="47">
        <f t="shared" si="17"/>
        <v>0.1339751515</v>
      </c>
    </row>
    <row r="68" ht="14.25" customHeight="1">
      <c r="A68" s="102" t="str">
        <f t="shared" si="18"/>
        <v>Exploration</v>
      </c>
      <c r="B68" s="9" t="str">
        <f t="shared" si="19"/>
        <v>B</v>
      </c>
      <c r="C68" s="9" t="str">
        <f t="shared" si="20"/>
        <v>C</v>
      </c>
      <c r="D68" s="38">
        <v>56.0</v>
      </c>
      <c r="E68" s="39">
        <v>0.1236542602056504</v>
      </c>
      <c r="F68" s="103">
        <v>0.4914285913961153</v>
      </c>
      <c r="G68" s="41">
        <v>0.11963361925312777</v>
      </c>
      <c r="H68" s="42">
        <f t="shared" si="21"/>
        <v>0</v>
      </c>
      <c r="I68" s="43">
        <f t="shared" si="22"/>
        <v>0</v>
      </c>
      <c r="J68" s="43">
        <f t="shared" si="23"/>
        <v>30000</v>
      </c>
      <c r="K68" s="44">
        <f t="shared" si="5"/>
        <v>30000</v>
      </c>
      <c r="L68" s="42">
        <f t="shared" si="6"/>
        <v>0</v>
      </c>
      <c r="M68" s="43">
        <f t="shared" si="7"/>
        <v>0</v>
      </c>
      <c r="N68" s="43">
        <f t="shared" si="8"/>
        <v>2939</v>
      </c>
      <c r="O68" s="44">
        <f t="shared" si="9"/>
        <v>2939</v>
      </c>
      <c r="P68" s="45" t="str">
        <f t="shared" ref="P68:R68" si="236">IF(H68=0,"",L68/H68)</f>
        <v/>
      </c>
      <c r="Q68" s="46" t="str">
        <f t="shared" si="236"/>
        <v/>
      </c>
      <c r="R68" s="46">
        <f t="shared" si="236"/>
        <v>0.09796666667</v>
      </c>
      <c r="S68" s="47">
        <f t="shared" si="11"/>
        <v>0.09796666667</v>
      </c>
      <c r="T68" s="42">
        <f t="shared" ref="T68:V68" si="237">SUM(H$13:H68)</f>
        <v>280000</v>
      </c>
      <c r="U68" s="43">
        <f t="shared" si="237"/>
        <v>1150000</v>
      </c>
      <c r="V68" s="43">
        <f t="shared" si="237"/>
        <v>250000</v>
      </c>
      <c r="W68" s="44">
        <f t="shared" si="13"/>
        <v>1680000</v>
      </c>
      <c r="X68" s="42">
        <f t="shared" ref="X68:Z68" si="238">SUM(L$13:L68)</f>
        <v>25278</v>
      </c>
      <c r="Y68" s="43">
        <f t="shared" si="238"/>
        <v>173769</v>
      </c>
      <c r="Z68" s="43">
        <f t="shared" si="238"/>
        <v>24951</v>
      </c>
      <c r="AA68" s="44">
        <f t="shared" si="15"/>
        <v>223998</v>
      </c>
      <c r="AB68" s="46">
        <f t="shared" ref="AB68:AD68" si="239">IF(T68=0,"",X68/T68)</f>
        <v>0.09027857143</v>
      </c>
      <c r="AC68" s="46">
        <f t="shared" si="239"/>
        <v>0.1511034783</v>
      </c>
      <c r="AD68" s="46">
        <f t="shared" si="239"/>
        <v>0.099804</v>
      </c>
      <c r="AE68" s="47">
        <f t="shared" si="17"/>
        <v>0.1333321429</v>
      </c>
    </row>
    <row r="69" ht="14.25" customHeight="1">
      <c r="A69" s="102" t="str">
        <f t="shared" si="18"/>
        <v>Exploitation</v>
      </c>
      <c r="B69" s="9" t="str">
        <f t="shared" si="19"/>
        <v>B</v>
      </c>
      <c r="C69" s="9" t="str">
        <f t="shared" si="20"/>
        <v/>
      </c>
      <c r="D69" s="38">
        <v>57.0</v>
      </c>
      <c r="E69" s="39">
        <v>0.1068913172375765</v>
      </c>
      <c r="F69" s="103">
        <v>0.7502011571520147</v>
      </c>
      <c r="G69" s="41">
        <v>0.333982227482281</v>
      </c>
      <c r="H69" s="42">
        <f t="shared" si="21"/>
        <v>0</v>
      </c>
      <c r="I69" s="43">
        <f t="shared" si="22"/>
        <v>30000</v>
      </c>
      <c r="J69" s="43">
        <f t="shared" si="23"/>
        <v>0</v>
      </c>
      <c r="K69" s="44">
        <f t="shared" si="5"/>
        <v>30000</v>
      </c>
      <c r="L69" s="42">
        <f t="shared" si="6"/>
        <v>0</v>
      </c>
      <c r="M69" s="43">
        <f t="shared" si="7"/>
        <v>4542</v>
      </c>
      <c r="N69" s="43">
        <f t="shared" si="8"/>
        <v>0</v>
      </c>
      <c r="O69" s="44">
        <f t="shared" si="9"/>
        <v>4542</v>
      </c>
      <c r="P69" s="45" t="str">
        <f t="shared" ref="P69:R69" si="240">IF(H69=0,"",L69/H69)</f>
        <v/>
      </c>
      <c r="Q69" s="46">
        <f t="shared" si="240"/>
        <v>0.1514</v>
      </c>
      <c r="R69" s="46" t="str">
        <f t="shared" si="240"/>
        <v/>
      </c>
      <c r="S69" s="47">
        <f t="shared" si="11"/>
        <v>0.1514</v>
      </c>
      <c r="T69" s="42">
        <f t="shared" ref="T69:V69" si="241">SUM(H$13:H69)</f>
        <v>280000</v>
      </c>
      <c r="U69" s="43">
        <f t="shared" si="241"/>
        <v>1180000</v>
      </c>
      <c r="V69" s="43">
        <f t="shared" si="241"/>
        <v>250000</v>
      </c>
      <c r="W69" s="44">
        <f t="shared" si="13"/>
        <v>1710000</v>
      </c>
      <c r="X69" s="42">
        <f t="shared" ref="X69:Z69" si="242">SUM(L$13:L69)</f>
        <v>25278</v>
      </c>
      <c r="Y69" s="43">
        <f t="shared" si="242"/>
        <v>178311</v>
      </c>
      <c r="Z69" s="43">
        <f t="shared" si="242"/>
        <v>24951</v>
      </c>
      <c r="AA69" s="44">
        <f t="shared" si="15"/>
        <v>228540</v>
      </c>
      <c r="AB69" s="46">
        <f t="shared" ref="AB69:AD69" si="243">IF(T69=0,"",X69/T69)</f>
        <v>0.09027857143</v>
      </c>
      <c r="AC69" s="46">
        <f t="shared" si="243"/>
        <v>0.1511110169</v>
      </c>
      <c r="AD69" s="46">
        <f t="shared" si="243"/>
        <v>0.099804</v>
      </c>
      <c r="AE69" s="47">
        <f t="shared" si="17"/>
        <v>0.1336491228</v>
      </c>
    </row>
    <row r="70" ht="14.25" customHeight="1">
      <c r="A70" s="102" t="str">
        <f t="shared" si="18"/>
        <v>Exploration</v>
      </c>
      <c r="B70" s="9" t="str">
        <f t="shared" si="19"/>
        <v>B</v>
      </c>
      <c r="C70" s="9" t="str">
        <f t="shared" si="20"/>
        <v>C</v>
      </c>
      <c r="D70" s="38">
        <v>58.0</v>
      </c>
      <c r="E70" s="39">
        <v>0.1035172787283326</v>
      </c>
      <c r="F70" s="103">
        <v>0.23134266036686824</v>
      </c>
      <c r="G70" s="41">
        <v>0.9569557807963893</v>
      </c>
      <c r="H70" s="42">
        <f t="shared" si="21"/>
        <v>0</v>
      </c>
      <c r="I70" s="43">
        <f t="shared" si="22"/>
        <v>0</v>
      </c>
      <c r="J70" s="43">
        <f t="shared" si="23"/>
        <v>30000</v>
      </c>
      <c r="K70" s="44">
        <f t="shared" si="5"/>
        <v>30000</v>
      </c>
      <c r="L70" s="42">
        <f t="shared" si="6"/>
        <v>0</v>
      </c>
      <c r="M70" s="43">
        <f t="shared" si="7"/>
        <v>0</v>
      </c>
      <c r="N70" s="43">
        <f t="shared" si="8"/>
        <v>3089</v>
      </c>
      <c r="O70" s="44">
        <f t="shared" si="9"/>
        <v>3089</v>
      </c>
      <c r="P70" s="45" t="str">
        <f t="shared" ref="P70:R70" si="244">IF(H70=0,"",L70/H70)</f>
        <v/>
      </c>
      <c r="Q70" s="46" t="str">
        <f t="shared" si="244"/>
        <v/>
      </c>
      <c r="R70" s="46">
        <f t="shared" si="244"/>
        <v>0.1029666667</v>
      </c>
      <c r="S70" s="47">
        <f t="shared" si="11"/>
        <v>0.1029666667</v>
      </c>
      <c r="T70" s="42">
        <f t="shared" ref="T70:V70" si="245">SUM(H$13:H70)</f>
        <v>280000</v>
      </c>
      <c r="U70" s="43">
        <f t="shared" si="245"/>
        <v>1180000</v>
      </c>
      <c r="V70" s="43">
        <f t="shared" si="245"/>
        <v>280000</v>
      </c>
      <c r="W70" s="44">
        <f t="shared" si="13"/>
        <v>1740000</v>
      </c>
      <c r="X70" s="42">
        <f t="shared" ref="X70:Z70" si="246">SUM(L$13:L70)</f>
        <v>25278</v>
      </c>
      <c r="Y70" s="43">
        <f t="shared" si="246"/>
        <v>178311</v>
      </c>
      <c r="Z70" s="43">
        <f t="shared" si="246"/>
        <v>28040</v>
      </c>
      <c r="AA70" s="44">
        <f t="shared" si="15"/>
        <v>231629</v>
      </c>
      <c r="AB70" s="46">
        <f t="shared" ref="AB70:AD70" si="247">IF(T70=0,"",X70/T70)</f>
        <v>0.09027857143</v>
      </c>
      <c r="AC70" s="46">
        <f t="shared" si="247"/>
        <v>0.1511110169</v>
      </c>
      <c r="AD70" s="46">
        <f t="shared" si="247"/>
        <v>0.1001428571</v>
      </c>
      <c r="AE70" s="47">
        <f t="shared" si="17"/>
        <v>0.1331201149</v>
      </c>
    </row>
    <row r="71" ht="14.25" customHeight="1">
      <c r="A71" s="102" t="str">
        <f t="shared" si="18"/>
        <v>Exploitation</v>
      </c>
      <c r="B71" s="9" t="str">
        <f t="shared" si="19"/>
        <v>B</v>
      </c>
      <c r="C71" s="9" t="str">
        <f t="shared" si="20"/>
        <v/>
      </c>
      <c r="D71" s="38">
        <v>59.0</v>
      </c>
      <c r="E71" s="39">
        <v>0.4804902732606352</v>
      </c>
      <c r="F71" s="103">
        <v>0.5137663061763984</v>
      </c>
      <c r="G71" s="41">
        <v>0.4530556501391858</v>
      </c>
      <c r="H71" s="42">
        <f t="shared" si="21"/>
        <v>0</v>
      </c>
      <c r="I71" s="43">
        <f t="shared" si="22"/>
        <v>30000</v>
      </c>
      <c r="J71" s="43">
        <f t="shared" si="23"/>
        <v>0</v>
      </c>
      <c r="K71" s="44">
        <f t="shared" si="5"/>
        <v>30000</v>
      </c>
      <c r="L71" s="42">
        <f t="shared" si="6"/>
        <v>0</v>
      </c>
      <c r="M71" s="43">
        <f t="shared" si="7"/>
        <v>4502</v>
      </c>
      <c r="N71" s="43">
        <f t="shared" si="8"/>
        <v>0</v>
      </c>
      <c r="O71" s="44">
        <f t="shared" si="9"/>
        <v>4502</v>
      </c>
      <c r="P71" s="45" t="str">
        <f t="shared" ref="P71:R71" si="248">IF(H71=0,"",L71/H71)</f>
        <v/>
      </c>
      <c r="Q71" s="46">
        <f t="shared" si="248"/>
        <v>0.1500666667</v>
      </c>
      <c r="R71" s="46" t="str">
        <f t="shared" si="248"/>
        <v/>
      </c>
      <c r="S71" s="47">
        <f t="shared" si="11"/>
        <v>0.1500666667</v>
      </c>
      <c r="T71" s="42">
        <f t="shared" ref="T71:V71" si="249">SUM(H$13:H71)</f>
        <v>280000</v>
      </c>
      <c r="U71" s="43">
        <f t="shared" si="249"/>
        <v>1210000</v>
      </c>
      <c r="V71" s="43">
        <f t="shared" si="249"/>
        <v>280000</v>
      </c>
      <c r="W71" s="44">
        <f t="shared" si="13"/>
        <v>1770000</v>
      </c>
      <c r="X71" s="42">
        <f t="shared" ref="X71:Z71" si="250">SUM(L$13:L71)</f>
        <v>25278</v>
      </c>
      <c r="Y71" s="43">
        <f t="shared" si="250"/>
        <v>182813</v>
      </c>
      <c r="Z71" s="43">
        <f t="shared" si="250"/>
        <v>28040</v>
      </c>
      <c r="AA71" s="44">
        <f t="shared" si="15"/>
        <v>236131</v>
      </c>
      <c r="AB71" s="46">
        <f t="shared" ref="AB71:AD71" si="251">IF(T71=0,"",X71/T71)</f>
        <v>0.09027857143</v>
      </c>
      <c r="AC71" s="46">
        <f t="shared" si="251"/>
        <v>0.151085124</v>
      </c>
      <c r="AD71" s="46">
        <f t="shared" si="251"/>
        <v>0.1001428571</v>
      </c>
      <c r="AE71" s="47">
        <f t="shared" si="17"/>
        <v>0.1334073446</v>
      </c>
    </row>
    <row r="72" ht="14.25" customHeight="1">
      <c r="A72" s="102" t="str">
        <f t="shared" si="18"/>
        <v>Exploitation</v>
      </c>
      <c r="B72" s="9" t="str">
        <f t="shared" si="19"/>
        <v>B</v>
      </c>
      <c r="C72" s="9" t="str">
        <f t="shared" si="20"/>
        <v/>
      </c>
      <c r="D72" s="38">
        <v>60.0</v>
      </c>
      <c r="E72" s="39">
        <v>0.06231772853416995</v>
      </c>
      <c r="F72" s="103">
        <v>0.6010548777536038</v>
      </c>
      <c r="G72" s="41">
        <v>0.3315854579555686</v>
      </c>
      <c r="H72" s="42">
        <f t="shared" si="21"/>
        <v>0</v>
      </c>
      <c r="I72" s="43">
        <f t="shared" si="22"/>
        <v>30000</v>
      </c>
      <c r="J72" s="43">
        <f t="shared" si="23"/>
        <v>0</v>
      </c>
      <c r="K72" s="44">
        <f t="shared" si="5"/>
        <v>30000</v>
      </c>
      <c r="L72" s="42">
        <f t="shared" si="6"/>
        <v>0</v>
      </c>
      <c r="M72" s="43">
        <f t="shared" si="7"/>
        <v>4516</v>
      </c>
      <c r="N72" s="43">
        <f t="shared" si="8"/>
        <v>0</v>
      </c>
      <c r="O72" s="44">
        <f t="shared" si="9"/>
        <v>4516</v>
      </c>
      <c r="P72" s="45" t="str">
        <f t="shared" ref="P72:R72" si="252">IF(H72=0,"",L72/H72)</f>
        <v/>
      </c>
      <c r="Q72" s="46">
        <f t="shared" si="252"/>
        <v>0.1505333333</v>
      </c>
      <c r="R72" s="46" t="str">
        <f t="shared" si="252"/>
        <v/>
      </c>
      <c r="S72" s="47">
        <f t="shared" si="11"/>
        <v>0.1505333333</v>
      </c>
      <c r="T72" s="42">
        <f t="shared" ref="T72:V72" si="253">SUM(H$13:H72)</f>
        <v>280000</v>
      </c>
      <c r="U72" s="43">
        <f t="shared" si="253"/>
        <v>1240000</v>
      </c>
      <c r="V72" s="43">
        <f t="shared" si="253"/>
        <v>280000</v>
      </c>
      <c r="W72" s="44">
        <f t="shared" si="13"/>
        <v>1800000</v>
      </c>
      <c r="X72" s="42">
        <f t="shared" ref="X72:Z72" si="254">SUM(L$13:L72)</f>
        <v>25278</v>
      </c>
      <c r="Y72" s="43">
        <f t="shared" si="254"/>
        <v>187329</v>
      </c>
      <c r="Z72" s="43">
        <f t="shared" si="254"/>
        <v>28040</v>
      </c>
      <c r="AA72" s="44">
        <f t="shared" si="15"/>
        <v>240647</v>
      </c>
      <c r="AB72" s="46">
        <f t="shared" ref="AB72:AD72" si="255">IF(T72=0,"",X72/T72)</f>
        <v>0.09027857143</v>
      </c>
      <c r="AC72" s="46">
        <f t="shared" si="255"/>
        <v>0.1510717742</v>
      </c>
      <c r="AD72" s="46">
        <f t="shared" si="255"/>
        <v>0.1001428571</v>
      </c>
      <c r="AE72" s="47">
        <f t="shared" si="17"/>
        <v>0.1336927778</v>
      </c>
    </row>
    <row r="73" ht="14.25" customHeight="1">
      <c r="A73" s="102" t="str">
        <f t="shared" si="18"/>
        <v>Exploitation</v>
      </c>
      <c r="B73" s="9" t="str">
        <f t="shared" si="19"/>
        <v>B</v>
      </c>
      <c r="C73" s="9" t="str">
        <f t="shared" si="20"/>
        <v/>
      </c>
      <c r="D73" s="38">
        <v>61.0</v>
      </c>
      <c r="E73" s="39">
        <v>0.30040763454036046</v>
      </c>
      <c r="F73" s="103">
        <v>0.7822150592476252</v>
      </c>
      <c r="G73" s="41">
        <v>0.0248736075771403</v>
      </c>
      <c r="H73" s="42">
        <f t="shared" si="21"/>
        <v>0</v>
      </c>
      <c r="I73" s="43">
        <f t="shared" si="22"/>
        <v>30000</v>
      </c>
      <c r="J73" s="43">
        <f t="shared" si="23"/>
        <v>0</v>
      </c>
      <c r="K73" s="44">
        <f t="shared" si="5"/>
        <v>30000</v>
      </c>
      <c r="L73" s="42">
        <f t="shared" si="6"/>
        <v>0</v>
      </c>
      <c r="M73" s="43">
        <f t="shared" si="7"/>
        <v>4548</v>
      </c>
      <c r="N73" s="43">
        <f t="shared" si="8"/>
        <v>0</v>
      </c>
      <c r="O73" s="44">
        <f t="shared" si="9"/>
        <v>4548</v>
      </c>
      <c r="P73" s="45" t="str">
        <f t="shared" ref="P73:R73" si="256">IF(H73=0,"",L73/H73)</f>
        <v/>
      </c>
      <c r="Q73" s="46">
        <f t="shared" si="256"/>
        <v>0.1516</v>
      </c>
      <c r="R73" s="46" t="str">
        <f t="shared" si="256"/>
        <v/>
      </c>
      <c r="S73" s="47">
        <f t="shared" si="11"/>
        <v>0.1516</v>
      </c>
      <c r="T73" s="42">
        <f t="shared" ref="T73:V73" si="257">SUM(H$13:H73)</f>
        <v>280000</v>
      </c>
      <c r="U73" s="43">
        <f t="shared" si="257"/>
        <v>1270000</v>
      </c>
      <c r="V73" s="43">
        <f t="shared" si="257"/>
        <v>280000</v>
      </c>
      <c r="W73" s="44">
        <f t="shared" si="13"/>
        <v>1830000</v>
      </c>
      <c r="X73" s="42">
        <f t="shared" ref="X73:Z73" si="258">SUM(L$13:L73)</f>
        <v>25278</v>
      </c>
      <c r="Y73" s="43">
        <f t="shared" si="258"/>
        <v>191877</v>
      </c>
      <c r="Z73" s="43">
        <f t="shared" si="258"/>
        <v>28040</v>
      </c>
      <c r="AA73" s="44">
        <f t="shared" si="15"/>
        <v>245195</v>
      </c>
      <c r="AB73" s="46">
        <f t="shared" ref="AB73:AD73" si="259">IF(T73=0,"",X73/T73)</f>
        <v>0.09027857143</v>
      </c>
      <c r="AC73" s="46">
        <f t="shared" si="259"/>
        <v>0.151084252</v>
      </c>
      <c r="AD73" s="46">
        <f t="shared" si="259"/>
        <v>0.1001428571</v>
      </c>
      <c r="AE73" s="47">
        <f t="shared" si="17"/>
        <v>0.1339863388</v>
      </c>
    </row>
    <row r="74" ht="14.25" customHeight="1">
      <c r="A74" s="102" t="str">
        <f t="shared" si="18"/>
        <v>Exploitation</v>
      </c>
      <c r="B74" s="9" t="str">
        <f t="shared" si="19"/>
        <v>B</v>
      </c>
      <c r="C74" s="9" t="str">
        <f t="shared" si="20"/>
        <v/>
      </c>
      <c r="D74" s="38">
        <v>62.0</v>
      </c>
      <c r="E74" s="39">
        <v>0.9835777043705373</v>
      </c>
      <c r="F74" s="103">
        <v>0.8760488939401204</v>
      </c>
      <c r="G74" s="41">
        <v>0.6798892823793622</v>
      </c>
      <c r="H74" s="42">
        <f t="shared" si="21"/>
        <v>0</v>
      </c>
      <c r="I74" s="43">
        <f t="shared" si="22"/>
        <v>30000</v>
      </c>
      <c r="J74" s="43">
        <f t="shared" si="23"/>
        <v>0</v>
      </c>
      <c r="K74" s="44">
        <f t="shared" si="5"/>
        <v>30000</v>
      </c>
      <c r="L74" s="42">
        <f t="shared" si="6"/>
        <v>0</v>
      </c>
      <c r="M74" s="43">
        <f t="shared" si="7"/>
        <v>4571</v>
      </c>
      <c r="N74" s="43">
        <f t="shared" si="8"/>
        <v>0</v>
      </c>
      <c r="O74" s="44">
        <f t="shared" si="9"/>
        <v>4571</v>
      </c>
      <c r="P74" s="45" t="str">
        <f t="shared" ref="P74:R74" si="260">IF(H74=0,"",L74/H74)</f>
        <v/>
      </c>
      <c r="Q74" s="46">
        <f t="shared" si="260"/>
        <v>0.1523666667</v>
      </c>
      <c r="R74" s="46" t="str">
        <f t="shared" si="260"/>
        <v/>
      </c>
      <c r="S74" s="47">
        <f t="shared" si="11"/>
        <v>0.1523666667</v>
      </c>
      <c r="T74" s="42">
        <f t="shared" ref="T74:V74" si="261">SUM(H$13:H74)</f>
        <v>280000</v>
      </c>
      <c r="U74" s="43">
        <f t="shared" si="261"/>
        <v>1300000</v>
      </c>
      <c r="V74" s="43">
        <f t="shared" si="261"/>
        <v>280000</v>
      </c>
      <c r="W74" s="44">
        <f t="shared" si="13"/>
        <v>1860000</v>
      </c>
      <c r="X74" s="42">
        <f t="shared" ref="X74:Z74" si="262">SUM(L$13:L74)</f>
        <v>25278</v>
      </c>
      <c r="Y74" s="43">
        <f t="shared" si="262"/>
        <v>196448</v>
      </c>
      <c r="Z74" s="43">
        <f t="shared" si="262"/>
        <v>28040</v>
      </c>
      <c r="AA74" s="44">
        <f t="shared" si="15"/>
        <v>249766</v>
      </c>
      <c r="AB74" s="46">
        <f t="shared" ref="AB74:AD74" si="263">IF(T74=0,"",X74/T74)</f>
        <v>0.09027857143</v>
      </c>
      <c r="AC74" s="46">
        <f t="shared" si="263"/>
        <v>0.1511138462</v>
      </c>
      <c r="AD74" s="46">
        <f t="shared" si="263"/>
        <v>0.1001428571</v>
      </c>
      <c r="AE74" s="47">
        <f t="shared" si="17"/>
        <v>0.1342827957</v>
      </c>
    </row>
    <row r="75" ht="14.25" customHeight="1">
      <c r="A75" s="102" t="str">
        <f t="shared" si="18"/>
        <v>Exploration</v>
      </c>
      <c r="B75" s="9" t="str">
        <f t="shared" si="19"/>
        <v>B</v>
      </c>
      <c r="C75" s="9" t="str">
        <f t="shared" si="20"/>
        <v>B</v>
      </c>
      <c r="D75" s="38">
        <v>63.0</v>
      </c>
      <c r="E75" s="39">
        <v>0.831594799744468</v>
      </c>
      <c r="F75" s="103">
        <v>0.27598501331487124</v>
      </c>
      <c r="G75" s="41">
        <v>0.13111658002056636</v>
      </c>
      <c r="H75" s="42">
        <f t="shared" si="21"/>
        <v>0</v>
      </c>
      <c r="I75" s="43">
        <f t="shared" si="22"/>
        <v>30000</v>
      </c>
      <c r="J75" s="43">
        <f t="shared" si="23"/>
        <v>0</v>
      </c>
      <c r="K75" s="44">
        <f t="shared" si="5"/>
        <v>30000</v>
      </c>
      <c r="L75" s="42">
        <f t="shared" si="6"/>
        <v>0</v>
      </c>
      <c r="M75" s="43">
        <f t="shared" si="7"/>
        <v>4463</v>
      </c>
      <c r="N75" s="43">
        <f t="shared" si="8"/>
        <v>0</v>
      </c>
      <c r="O75" s="44">
        <f t="shared" si="9"/>
        <v>4463</v>
      </c>
      <c r="P75" s="45" t="str">
        <f t="shared" ref="P75:R75" si="264">IF(H75=0,"",L75/H75)</f>
        <v/>
      </c>
      <c r="Q75" s="46">
        <f t="shared" si="264"/>
        <v>0.1487666667</v>
      </c>
      <c r="R75" s="46" t="str">
        <f t="shared" si="264"/>
        <v/>
      </c>
      <c r="S75" s="47">
        <f t="shared" si="11"/>
        <v>0.1487666667</v>
      </c>
      <c r="T75" s="42">
        <f t="shared" ref="T75:V75" si="265">SUM(H$13:H75)</f>
        <v>280000</v>
      </c>
      <c r="U75" s="43">
        <f t="shared" si="265"/>
        <v>1330000</v>
      </c>
      <c r="V75" s="43">
        <f t="shared" si="265"/>
        <v>280000</v>
      </c>
      <c r="W75" s="44">
        <f t="shared" si="13"/>
        <v>1890000</v>
      </c>
      <c r="X75" s="42">
        <f t="shared" ref="X75:Z75" si="266">SUM(L$13:L75)</f>
        <v>25278</v>
      </c>
      <c r="Y75" s="43">
        <f t="shared" si="266"/>
        <v>200911</v>
      </c>
      <c r="Z75" s="43">
        <f t="shared" si="266"/>
        <v>28040</v>
      </c>
      <c r="AA75" s="44">
        <f t="shared" si="15"/>
        <v>254229</v>
      </c>
      <c r="AB75" s="46">
        <f t="shared" ref="AB75:AD75" si="267">IF(T75=0,"",X75/T75)</f>
        <v>0.09027857143</v>
      </c>
      <c r="AC75" s="46">
        <f t="shared" si="267"/>
        <v>0.1510609023</v>
      </c>
      <c r="AD75" s="46">
        <f t="shared" si="267"/>
        <v>0.1001428571</v>
      </c>
      <c r="AE75" s="47">
        <f t="shared" si="17"/>
        <v>0.1345126984</v>
      </c>
    </row>
    <row r="76" ht="14.25" customHeight="1">
      <c r="A76" s="102" t="str">
        <f t="shared" si="18"/>
        <v>Exploration</v>
      </c>
      <c r="B76" s="9" t="str">
        <f t="shared" si="19"/>
        <v>B</v>
      </c>
      <c r="C76" s="9" t="str">
        <f t="shared" si="20"/>
        <v>C</v>
      </c>
      <c r="D76" s="38">
        <v>64.0</v>
      </c>
      <c r="E76" s="39">
        <v>0.3215603864423917</v>
      </c>
      <c r="F76" s="103">
        <v>0.4021655331796714</v>
      </c>
      <c r="G76" s="41">
        <v>0.3889124103330005</v>
      </c>
      <c r="H76" s="42">
        <f t="shared" si="21"/>
        <v>0</v>
      </c>
      <c r="I76" s="43">
        <f t="shared" si="22"/>
        <v>0</v>
      </c>
      <c r="J76" s="43">
        <f t="shared" si="23"/>
        <v>30000</v>
      </c>
      <c r="K76" s="44">
        <f t="shared" si="5"/>
        <v>30000</v>
      </c>
      <c r="L76" s="42">
        <f t="shared" si="6"/>
        <v>0</v>
      </c>
      <c r="M76" s="43">
        <f t="shared" si="7"/>
        <v>0</v>
      </c>
      <c r="N76" s="43">
        <f t="shared" si="8"/>
        <v>2985</v>
      </c>
      <c r="O76" s="44">
        <f t="shared" si="9"/>
        <v>2985</v>
      </c>
      <c r="P76" s="45" t="str">
        <f t="shared" ref="P76:R76" si="268">IF(H76=0,"",L76/H76)</f>
        <v/>
      </c>
      <c r="Q76" s="46" t="str">
        <f t="shared" si="268"/>
        <v/>
      </c>
      <c r="R76" s="46">
        <f t="shared" si="268"/>
        <v>0.0995</v>
      </c>
      <c r="S76" s="47">
        <f t="shared" si="11"/>
        <v>0.0995</v>
      </c>
      <c r="T76" s="42">
        <f t="shared" ref="T76:V76" si="269">SUM(H$13:H76)</f>
        <v>280000</v>
      </c>
      <c r="U76" s="43">
        <f t="shared" si="269"/>
        <v>1330000</v>
      </c>
      <c r="V76" s="43">
        <f t="shared" si="269"/>
        <v>310000</v>
      </c>
      <c r="W76" s="44">
        <f t="shared" si="13"/>
        <v>1920000</v>
      </c>
      <c r="X76" s="42">
        <f t="shared" ref="X76:Z76" si="270">SUM(L$13:L76)</f>
        <v>25278</v>
      </c>
      <c r="Y76" s="43">
        <f t="shared" si="270"/>
        <v>200911</v>
      </c>
      <c r="Z76" s="43">
        <f t="shared" si="270"/>
        <v>31025</v>
      </c>
      <c r="AA76" s="44">
        <f t="shared" si="15"/>
        <v>257214</v>
      </c>
      <c r="AB76" s="46">
        <f t="shared" ref="AB76:AD76" si="271">IF(T76=0,"",X76/T76)</f>
        <v>0.09027857143</v>
      </c>
      <c r="AC76" s="46">
        <f t="shared" si="271"/>
        <v>0.1510609023</v>
      </c>
      <c r="AD76" s="46">
        <f t="shared" si="271"/>
        <v>0.1000806452</v>
      </c>
      <c r="AE76" s="47">
        <f t="shared" si="17"/>
        <v>0.133965625</v>
      </c>
    </row>
    <row r="77" ht="14.25" customHeight="1">
      <c r="A77" s="102" t="str">
        <f t="shared" si="18"/>
        <v>Exploration</v>
      </c>
      <c r="B77" s="9" t="str">
        <f t="shared" si="19"/>
        <v>B</v>
      </c>
      <c r="C77" s="9" t="str">
        <f t="shared" si="20"/>
        <v>C</v>
      </c>
      <c r="D77" s="38">
        <v>65.0</v>
      </c>
      <c r="E77" s="39">
        <v>0.7209499255529659</v>
      </c>
      <c r="F77" s="103">
        <v>0.15903684958592934</v>
      </c>
      <c r="G77" s="41">
        <v>0.14706596914284165</v>
      </c>
      <c r="H77" s="42">
        <f t="shared" si="21"/>
        <v>0</v>
      </c>
      <c r="I77" s="43">
        <f t="shared" si="22"/>
        <v>0</v>
      </c>
      <c r="J77" s="43">
        <f t="shared" si="23"/>
        <v>30000</v>
      </c>
      <c r="K77" s="44">
        <f t="shared" si="5"/>
        <v>30000</v>
      </c>
      <c r="L77" s="42">
        <f t="shared" si="6"/>
        <v>0</v>
      </c>
      <c r="M77" s="43">
        <f t="shared" si="7"/>
        <v>0</v>
      </c>
      <c r="N77" s="43">
        <f t="shared" si="8"/>
        <v>2946</v>
      </c>
      <c r="O77" s="44">
        <f t="shared" si="9"/>
        <v>2946</v>
      </c>
      <c r="P77" s="45" t="str">
        <f t="shared" ref="P77:R77" si="272">IF(H77=0,"",L77/H77)</f>
        <v/>
      </c>
      <c r="Q77" s="46" t="str">
        <f t="shared" si="272"/>
        <v/>
      </c>
      <c r="R77" s="46">
        <f t="shared" si="272"/>
        <v>0.0982</v>
      </c>
      <c r="S77" s="47">
        <f t="shared" si="11"/>
        <v>0.0982</v>
      </c>
      <c r="T77" s="42">
        <f t="shared" ref="T77:V77" si="273">SUM(H$13:H77)</f>
        <v>280000</v>
      </c>
      <c r="U77" s="43">
        <f t="shared" si="273"/>
        <v>1330000</v>
      </c>
      <c r="V77" s="43">
        <f t="shared" si="273"/>
        <v>340000</v>
      </c>
      <c r="W77" s="44">
        <f t="shared" si="13"/>
        <v>1950000</v>
      </c>
      <c r="X77" s="42">
        <f t="shared" ref="X77:Z77" si="274">SUM(L$13:L77)</f>
        <v>25278</v>
      </c>
      <c r="Y77" s="43">
        <f t="shared" si="274"/>
        <v>200911</v>
      </c>
      <c r="Z77" s="43">
        <f t="shared" si="274"/>
        <v>33971</v>
      </c>
      <c r="AA77" s="44">
        <f t="shared" si="15"/>
        <v>260160</v>
      </c>
      <c r="AB77" s="46">
        <f t="shared" ref="AB77:AD77" si="275">IF(T77=0,"",X77/T77)</f>
        <v>0.09027857143</v>
      </c>
      <c r="AC77" s="46">
        <f t="shared" si="275"/>
        <v>0.1510609023</v>
      </c>
      <c r="AD77" s="46">
        <f t="shared" si="275"/>
        <v>0.09991470588</v>
      </c>
      <c r="AE77" s="47">
        <f t="shared" si="17"/>
        <v>0.1334153846</v>
      </c>
    </row>
    <row r="78" ht="14.25" customHeight="1">
      <c r="A78" s="102" t="str">
        <f t="shared" si="18"/>
        <v>Exploration</v>
      </c>
      <c r="B78" s="9" t="str">
        <f t="shared" si="19"/>
        <v>B</v>
      </c>
      <c r="C78" s="9" t="str">
        <f t="shared" si="20"/>
        <v>B</v>
      </c>
      <c r="D78" s="38">
        <v>66.0</v>
      </c>
      <c r="E78" s="39">
        <v>0.4348611950843516</v>
      </c>
      <c r="F78" s="103">
        <v>0.09238915923123958</v>
      </c>
      <c r="G78" s="41">
        <v>0.1278941396424369</v>
      </c>
      <c r="H78" s="42">
        <f t="shared" si="21"/>
        <v>0</v>
      </c>
      <c r="I78" s="43">
        <f t="shared" si="22"/>
        <v>30000</v>
      </c>
      <c r="J78" s="43">
        <f t="shared" si="23"/>
        <v>0</v>
      </c>
      <c r="K78" s="44">
        <f t="shared" si="5"/>
        <v>30000</v>
      </c>
      <c r="L78" s="42">
        <f t="shared" si="6"/>
        <v>0</v>
      </c>
      <c r="M78" s="43">
        <f t="shared" si="7"/>
        <v>4418</v>
      </c>
      <c r="N78" s="43">
        <f t="shared" si="8"/>
        <v>0</v>
      </c>
      <c r="O78" s="44">
        <f t="shared" si="9"/>
        <v>4418</v>
      </c>
      <c r="P78" s="45" t="str">
        <f t="shared" ref="P78:R78" si="276">IF(H78=0,"",L78/H78)</f>
        <v/>
      </c>
      <c r="Q78" s="46">
        <f t="shared" si="276"/>
        <v>0.1472666667</v>
      </c>
      <c r="R78" s="46" t="str">
        <f t="shared" si="276"/>
        <v/>
      </c>
      <c r="S78" s="47">
        <f t="shared" si="11"/>
        <v>0.1472666667</v>
      </c>
      <c r="T78" s="42">
        <f t="shared" ref="T78:V78" si="277">SUM(H$13:H78)</f>
        <v>280000</v>
      </c>
      <c r="U78" s="43">
        <f t="shared" si="277"/>
        <v>1360000</v>
      </c>
      <c r="V78" s="43">
        <f t="shared" si="277"/>
        <v>340000</v>
      </c>
      <c r="W78" s="44">
        <f t="shared" si="13"/>
        <v>1980000</v>
      </c>
      <c r="X78" s="42">
        <f t="shared" ref="X78:Z78" si="278">SUM(L$13:L78)</f>
        <v>25278</v>
      </c>
      <c r="Y78" s="43">
        <f t="shared" si="278"/>
        <v>205329</v>
      </c>
      <c r="Z78" s="43">
        <f t="shared" si="278"/>
        <v>33971</v>
      </c>
      <c r="AA78" s="44">
        <f t="shared" si="15"/>
        <v>264578</v>
      </c>
      <c r="AB78" s="46">
        <f t="shared" ref="AB78:AD78" si="279">IF(T78=0,"",X78/T78)</f>
        <v>0.09027857143</v>
      </c>
      <c r="AC78" s="46">
        <f t="shared" si="279"/>
        <v>0.1509772059</v>
      </c>
      <c r="AD78" s="46">
        <f t="shared" si="279"/>
        <v>0.09991470588</v>
      </c>
      <c r="AE78" s="47">
        <f t="shared" si="17"/>
        <v>0.1336252525</v>
      </c>
    </row>
    <row r="79" ht="14.25" customHeight="1">
      <c r="A79" s="102" t="str">
        <f t="shared" si="18"/>
        <v>Exploitation</v>
      </c>
      <c r="B79" s="9" t="str">
        <f t="shared" si="19"/>
        <v>B</v>
      </c>
      <c r="C79" s="9" t="str">
        <f t="shared" si="20"/>
        <v/>
      </c>
      <c r="D79" s="38">
        <v>67.0</v>
      </c>
      <c r="E79" s="39">
        <v>0.7625941793183313</v>
      </c>
      <c r="F79" s="103">
        <v>0.5442003564761905</v>
      </c>
      <c r="G79" s="41">
        <v>0.8038646462077546</v>
      </c>
      <c r="H79" s="42">
        <f t="shared" si="21"/>
        <v>0</v>
      </c>
      <c r="I79" s="43">
        <f t="shared" si="22"/>
        <v>30000</v>
      </c>
      <c r="J79" s="43">
        <f t="shared" si="23"/>
        <v>0</v>
      </c>
      <c r="K79" s="44">
        <f t="shared" si="5"/>
        <v>30000</v>
      </c>
      <c r="L79" s="42">
        <f t="shared" si="6"/>
        <v>0</v>
      </c>
      <c r="M79" s="43">
        <f t="shared" si="7"/>
        <v>4507</v>
      </c>
      <c r="N79" s="43">
        <f t="shared" si="8"/>
        <v>0</v>
      </c>
      <c r="O79" s="44">
        <f t="shared" si="9"/>
        <v>4507</v>
      </c>
      <c r="P79" s="45" t="str">
        <f t="shared" ref="P79:R79" si="280">IF(H79=0,"",L79/H79)</f>
        <v/>
      </c>
      <c r="Q79" s="46">
        <f t="shared" si="280"/>
        <v>0.1502333333</v>
      </c>
      <c r="R79" s="46" t="str">
        <f t="shared" si="280"/>
        <v/>
      </c>
      <c r="S79" s="47">
        <f t="shared" si="11"/>
        <v>0.1502333333</v>
      </c>
      <c r="T79" s="42">
        <f t="shared" ref="T79:V79" si="281">SUM(H$13:H79)</f>
        <v>280000</v>
      </c>
      <c r="U79" s="43">
        <f t="shared" si="281"/>
        <v>1390000</v>
      </c>
      <c r="V79" s="43">
        <f t="shared" si="281"/>
        <v>340000</v>
      </c>
      <c r="W79" s="44">
        <f t="shared" si="13"/>
        <v>2010000</v>
      </c>
      <c r="X79" s="42">
        <f t="shared" ref="X79:Z79" si="282">SUM(L$13:L79)</f>
        <v>25278</v>
      </c>
      <c r="Y79" s="43">
        <f t="shared" si="282"/>
        <v>209836</v>
      </c>
      <c r="Z79" s="43">
        <f t="shared" si="282"/>
        <v>33971</v>
      </c>
      <c r="AA79" s="44">
        <f t="shared" si="15"/>
        <v>269085</v>
      </c>
      <c r="AB79" s="46">
        <f t="shared" ref="AB79:AD79" si="283">IF(T79=0,"",X79/T79)</f>
        <v>0.09027857143</v>
      </c>
      <c r="AC79" s="46">
        <f t="shared" si="283"/>
        <v>0.1509611511</v>
      </c>
      <c r="AD79" s="46">
        <f t="shared" si="283"/>
        <v>0.09991470588</v>
      </c>
      <c r="AE79" s="47">
        <f t="shared" si="17"/>
        <v>0.1338731343</v>
      </c>
    </row>
    <row r="80" ht="14.25" customHeight="1">
      <c r="A80" s="102" t="str">
        <f t="shared" si="18"/>
        <v>Exploration</v>
      </c>
      <c r="B80" s="9" t="str">
        <f t="shared" si="19"/>
        <v>B</v>
      </c>
      <c r="C80" s="9" t="str">
        <f t="shared" si="20"/>
        <v>B</v>
      </c>
      <c r="D80" s="38">
        <v>68.0</v>
      </c>
      <c r="E80" s="39">
        <v>0.9188914639977601</v>
      </c>
      <c r="F80" s="103">
        <v>0.05965515463271254</v>
      </c>
      <c r="G80" s="41">
        <v>0.06348212944296971</v>
      </c>
      <c r="H80" s="42">
        <f t="shared" si="21"/>
        <v>0</v>
      </c>
      <c r="I80" s="43">
        <f t="shared" si="22"/>
        <v>30000</v>
      </c>
      <c r="J80" s="43">
        <f t="shared" si="23"/>
        <v>0</v>
      </c>
      <c r="K80" s="44">
        <f t="shared" si="5"/>
        <v>30000</v>
      </c>
      <c r="L80" s="42">
        <f t="shared" si="6"/>
        <v>0</v>
      </c>
      <c r="M80" s="43">
        <f t="shared" si="7"/>
        <v>4404</v>
      </c>
      <c r="N80" s="43">
        <f t="shared" si="8"/>
        <v>0</v>
      </c>
      <c r="O80" s="44">
        <f t="shared" si="9"/>
        <v>4404</v>
      </c>
      <c r="P80" s="45" t="str">
        <f t="shared" ref="P80:R80" si="284">IF(H80=0,"",L80/H80)</f>
        <v/>
      </c>
      <c r="Q80" s="46">
        <f t="shared" si="284"/>
        <v>0.1468</v>
      </c>
      <c r="R80" s="46" t="str">
        <f t="shared" si="284"/>
        <v/>
      </c>
      <c r="S80" s="47">
        <f t="shared" si="11"/>
        <v>0.1468</v>
      </c>
      <c r="T80" s="42">
        <f t="shared" ref="T80:V80" si="285">SUM(H$13:H80)</f>
        <v>280000</v>
      </c>
      <c r="U80" s="43">
        <f t="shared" si="285"/>
        <v>1420000</v>
      </c>
      <c r="V80" s="43">
        <f t="shared" si="285"/>
        <v>340000</v>
      </c>
      <c r="W80" s="44">
        <f t="shared" si="13"/>
        <v>2040000</v>
      </c>
      <c r="X80" s="42">
        <f t="shared" ref="X80:Z80" si="286">SUM(L$13:L80)</f>
        <v>25278</v>
      </c>
      <c r="Y80" s="43">
        <f t="shared" si="286"/>
        <v>214240</v>
      </c>
      <c r="Z80" s="43">
        <f t="shared" si="286"/>
        <v>33971</v>
      </c>
      <c r="AA80" s="44">
        <f t="shared" si="15"/>
        <v>273489</v>
      </c>
      <c r="AB80" s="46">
        <f t="shared" ref="AB80:AD80" si="287">IF(T80=0,"",X80/T80)</f>
        <v>0.09027857143</v>
      </c>
      <c r="AC80" s="46">
        <f t="shared" si="287"/>
        <v>0.1508732394</v>
      </c>
      <c r="AD80" s="46">
        <f t="shared" si="287"/>
        <v>0.09991470588</v>
      </c>
      <c r="AE80" s="47">
        <f t="shared" si="17"/>
        <v>0.1340632353</v>
      </c>
    </row>
    <row r="81" ht="14.25" customHeight="1">
      <c r="A81" s="102" t="str">
        <f t="shared" si="18"/>
        <v>Exploration</v>
      </c>
      <c r="B81" s="9" t="str">
        <f t="shared" si="19"/>
        <v>B</v>
      </c>
      <c r="C81" s="9" t="str">
        <f t="shared" si="20"/>
        <v>A</v>
      </c>
      <c r="D81" s="38">
        <v>69.0</v>
      </c>
      <c r="E81" s="39">
        <v>0.4470724792911973</v>
      </c>
      <c r="F81" s="103">
        <v>0.3764961772408515</v>
      </c>
      <c r="G81" s="41">
        <v>0.9323025222748664</v>
      </c>
      <c r="H81" s="42">
        <f t="shared" si="21"/>
        <v>30000</v>
      </c>
      <c r="I81" s="43">
        <f t="shared" si="22"/>
        <v>0</v>
      </c>
      <c r="J81" s="43">
        <f t="shared" si="23"/>
        <v>0</v>
      </c>
      <c r="K81" s="44">
        <f t="shared" si="5"/>
        <v>30000</v>
      </c>
      <c r="L81" s="42">
        <f t="shared" si="6"/>
        <v>2693</v>
      </c>
      <c r="M81" s="43">
        <f t="shared" si="7"/>
        <v>0</v>
      </c>
      <c r="N81" s="43">
        <f t="shared" si="8"/>
        <v>0</v>
      </c>
      <c r="O81" s="44">
        <f t="shared" si="9"/>
        <v>2693</v>
      </c>
      <c r="P81" s="45">
        <f t="shared" ref="P81:R81" si="288">IF(H81=0,"",L81/H81)</f>
        <v>0.08976666667</v>
      </c>
      <c r="Q81" s="46" t="str">
        <f t="shared" si="288"/>
        <v/>
      </c>
      <c r="R81" s="46" t="str">
        <f t="shared" si="288"/>
        <v/>
      </c>
      <c r="S81" s="47">
        <f t="shared" si="11"/>
        <v>0.08976666667</v>
      </c>
      <c r="T81" s="42">
        <f t="shared" ref="T81:V81" si="289">SUM(H$13:H81)</f>
        <v>310000</v>
      </c>
      <c r="U81" s="43">
        <f t="shared" si="289"/>
        <v>1420000</v>
      </c>
      <c r="V81" s="43">
        <f t="shared" si="289"/>
        <v>340000</v>
      </c>
      <c r="W81" s="44">
        <f t="shared" si="13"/>
        <v>2070000</v>
      </c>
      <c r="X81" s="42">
        <f t="shared" ref="X81:Z81" si="290">SUM(L$13:L81)</f>
        <v>27971</v>
      </c>
      <c r="Y81" s="43">
        <f t="shared" si="290"/>
        <v>214240</v>
      </c>
      <c r="Z81" s="43">
        <f t="shared" si="290"/>
        <v>33971</v>
      </c>
      <c r="AA81" s="44">
        <f t="shared" si="15"/>
        <v>276182</v>
      </c>
      <c r="AB81" s="46">
        <f t="shared" ref="AB81:AD81" si="291">IF(T81=0,"",X81/T81)</f>
        <v>0.09022903226</v>
      </c>
      <c r="AC81" s="46">
        <f t="shared" si="291"/>
        <v>0.1508732394</v>
      </c>
      <c r="AD81" s="46">
        <f t="shared" si="291"/>
        <v>0.09991470588</v>
      </c>
      <c r="AE81" s="47">
        <f t="shared" si="17"/>
        <v>0.133421256</v>
      </c>
    </row>
    <row r="82" ht="14.25" customHeight="1">
      <c r="A82" s="102" t="str">
        <f t="shared" si="18"/>
        <v>Exploration</v>
      </c>
      <c r="B82" s="9" t="str">
        <f t="shared" si="19"/>
        <v>B</v>
      </c>
      <c r="C82" s="9" t="str">
        <f t="shared" si="20"/>
        <v>A</v>
      </c>
      <c r="D82" s="38">
        <v>70.0</v>
      </c>
      <c r="E82" s="39">
        <v>0.28690392077845417</v>
      </c>
      <c r="F82" s="103">
        <v>0.28563895088705793</v>
      </c>
      <c r="G82" s="41">
        <v>0.007956121685617101</v>
      </c>
      <c r="H82" s="42">
        <f t="shared" si="21"/>
        <v>30000</v>
      </c>
      <c r="I82" s="43">
        <f t="shared" si="22"/>
        <v>0</v>
      </c>
      <c r="J82" s="43">
        <f t="shared" si="23"/>
        <v>0</v>
      </c>
      <c r="K82" s="44">
        <f t="shared" si="5"/>
        <v>30000</v>
      </c>
      <c r="L82" s="42">
        <f t="shared" si="6"/>
        <v>2672</v>
      </c>
      <c r="M82" s="43">
        <f t="shared" si="7"/>
        <v>0</v>
      </c>
      <c r="N82" s="43">
        <f t="shared" si="8"/>
        <v>0</v>
      </c>
      <c r="O82" s="44">
        <f t="shared" si="9"/>
        <v>2672</v>
      </c>
      <c r="P82" s="45">
        <f t="shared" ref="P82:R82" si="292">IF(H82=0,"",L82/H82)</f>
        <v>0.08906666667</v>
      </c>
      <c r="Q82" s="46" t="str">
        <f t="shared" si="292"/>
        <v/>
      </c>
      <c r="R82" s="46" t="str">
        <f t="shared" si="292"/>
        <v/>
      </c>
      <c r="S82" s="47">
        <f t="shared" si="11"/>
        <v>0.08906666667</v>
      </c>
      <c r="T82" s="42">
        <f t="shared" ref="T82:V82" si="293">SUM(H$13:H82)</f>
        <v>340000</v>
      </c>
      <c r="U82" s="43">
        <f t="shared" si="293"/>
        <v>1420000</v>
      </c>
      <c r="V82" s="43">
        <f t="shared" si="293"/>
        <v>340000</v>
      </c>
      <c r="W82" s="44">
        <f t="shared" si="13"/>
        <v>2100000</v>
      </c>
      <c r="X82" s="42">
        <f t="shared" ref="X82:Z82" si="294">SUM(L$13:L82)</f>
        <v>30643</v>
      </c>
      <c r="Y82" s="43">
        <f t="shared" si="294"/>
        <v>214240</v>
      </c>
      <c r="Z82" s="43">
        <f t="shared" si="294"/>
        <v>33971</v>
      </c>
      <c r="AA82" s="44">
        <f t="shared" si="15"/>
        <v>278854</v>
      </c>
      <c r="AB82" s="46">
        <f t="shared" ref="AB82:AD82" si="295">IF(T82=0,"",X82/T82)</f>
        <v>0.09012647059</v>
      </c>
      <c r="AC82" s="46">
        <f t="shared" si="295"/>
        <v>0.1508732394</v>
      </c>
      <c r="AD82" s="46">
        <f t="shared" si="295"/>
        <v>0.09991470588</v>
      </c>
      <c r="AE82" s="47">
        <f t="shared" si="17"/>
        <v>0.132787619</v>
      </c>
    </row>
    <row r="83" ht="14.25" customHeight="1">
      <c r="A83" s="102" t="str">
        <f t="shared" si="18"/>
        <v>Exploitation</v>
      </c>
      <c r="B83" s="9" t="str">
        <f t="shared" si="19"/>
        <v>B</v>
      </c>
      <c r="C83" s="9" t="str">
        <f t="shared" si="20"/>
        <v/>
      </c>
      <c r="D83" s="38">
        <v>71.0</v>
      </c>
      <c r="E83" s="39">
        <v>0.7691213527431149</v>
      </c>
      <c r="F83" s="103">
        <v>0.9760032019919544</v>
      </c>
      <c r="G83" s="41">
        <v>0.5845156527878</v>
      </c>
      <c r="H83" s="42">
        <f t="shared" si="21"/>
        <v>0</v>
      </c>
      <c r="I83" s="43">
        <f t="shared" si="22"/>
        <v>30000</v>
      </c>
      <c r="J83" s="43">
        <f t="shared" si="23"/>
        <v>0</v>
      </c>
      <c r="K83" s="44">
        <f t="shared" si="5"/>
        <v>30000</v>
      </c>
      <c r="L83" s="42">
        <f t="shared" si="6"/>
        <v>0</v>
      </c>
      <c r="M83" s="43">
        <f t="shared" si="7"/>
        <v>4623</v>
      </c>
      <c r="N83" s="43">
        <f t="shared" si="8"/>
        <v>0</v>
      </c>
      <c r="O83" s="44">
        <f t="shared" si="9"/>
        <v>4623</v>
      </c>
      <c r="P83" s="45" t="str">
        <f t="shared" ref="P83:R83" si="296">IF(H83=0,"",L83/H83)</f>
        <v/>
      </c>
      <c r="Q83" s="46">
        <f t="shared" si="296"/>
        <v>0.1541</v>
      </c>
      <c r="R83" s="46" t="str">
        <f t="shared" si="296"/>
        <v/>
      </c>
      <c r="S83" s="47">
        <f t="shared" si="11"/>
        <v>0.1541</v>
      </c>
      <c r="T83" s="42">
        <f t="shared" ref="T83:V83" si="297">SUM(H$13:H83)</f>
        <v>340000</v>
      </c>
      <c r="U83" s="43">
        <f t="shared" si="297"/>
        <v>1450000</v>
      </c>
      <c r="V83" s="43">
        <f t="shared" si="297"/>
        <v>340000</v>
      </c>
      <c r="W83" s="44">
        <f t="shared" si="13"/>
        <v>2130000</v>
      </c>
      <c r="X83" s="42">
        <f t="shared" ref="X83:Z83" si="298">SUM(L$13:L83)</f>
        <v>30643</v>
      </c>
      <c r="Y83" s="43">
        <f t="shared" si="298"/>
        <v>218863</v>
      </c>
      <c r="Z83" s="43">
        <f t="shared" si="298"/>
        <v>33971</v>
      </c>
      <c r="AA83" s="44">
        <f t="shared" si="15"/>
        <v>283477</v>
      </c>
      <c r="AB83" s="46">
        <f t="shared" ref="AB83:AD83" si="299">IF(T83=0,"",X83/T83)</f>
        <v>0.09012647059</v>
      </c>
      <c r="AC83" s="46">
        <f t="shared" si="299"/>
        <v>0.15094</v>
      </c>
      <c r="AD83" s="46">
        <f t="shared" si="299"/>
        <v>0.09991470588</v>
      </c>
      <c r="AE83" s="47">
        <f t="shared" si="17"/>
        <v>0.1330877934</v>
      </c>
    </row>
    <row r="84" ht="14.25" customHeight="1">
      <c r="A84" s="102" t="str">
        <f t="shared" si="18"/>
        <v>Exploitation</v>
      </c>
      <c r="B84" s="9" t="str">
        <f t="shared" si="19"/>
        <v>B</v>
      </c>
      <c r="C84" s="9" t="str">
        <f t="shared" si="20"/>
        <v/>
      </c>
      <c r="D84" s="38">
        <v>72.0</v>
      </c>
      <c r="E84" s="39">
        <v>0.5914840869932004</v>
      </c>
      <c r="F84" s="103">
        <v>0.8857365428599546</v>
      </c>
      <c r="G84" s="41">
        <v>0.20147625269824476</v>
      </c>
      <c r="H84" s="42">
        <f t="shared" si="21"/>
        <v>0</v>
      </c>
      <c r="I84" s="43">
        <f t="shared" si="22"/>
        <v>30000</v>
      </c>
      <c r="J84" s="43">
        <f t="shared" si="23"/>
        <v>0</v>
      </c>
      <c r="K84" s="44">
        <f t="shared" si="5"/>
        <v>30000</v>
      </c>
      <c r="L84" s="42">
        <f t="shared" si="6"/>
        <v>0</v>
      </c>
      <c r="M84" s="43">
        <f t="shared" si="7"/>
        <v>4575</v>
      </c>
      <c r="N84" s="43">
        <f t="shared" si="8"/>
        <v>0</v>
      </c>
      <c r="O84" s="44">
        <f t="shared" si="9"/>
        <v>4575</v>
      </c>
      <c r="P84" s="45" t="str">
        <f t="shared" ref="P84:R84" si="300">IF(H84=0,"",L84/H84)</f>
        <v/>
      </c>
      <c r="Q84" s="46">
        <f t="shared" si="300"/>
        <v>0.1525</v>
      </c>
      <c r="R84" s="46" t="str">
        <f t="shared" si="300"/>
        <v/>
      </c>
      <c r="S84" s="47">
        <f t="shared" si="11"/>
        <v>0.1525</v>
      </c>
      <c r="T84" s="42">
        <f t="shared" ref="T84:V84" si="301">SUM(H$13:H84)</f>
        <v>340000</v>
      </c>
      <c r="U84" s="43">
        <f t="shared" si="301"/>
        <v>1480000</v>
      </c>
      <c r="V84" s="43">
        <f t="shared" si="301"/>
        <v>340000</v>
      </c>
      <c r="W84" s="44">
        <f t="shared" si="13"/>
        <v>2160000</v>
      </c>
      <c r="X84" s="42">
        <f t="shared" ref="X84:Z84" si="302">SUM(L$13:L84)</f>
        <v>30643</v>
      </c>
      <c r="Y84" s="43">
        <f t="shared" si="302"/>
        <v>223438</v>
      </c>
      <c r="Z84" s="43">
        <f t="shared" si="302"/>
        <v>33971</v>
      </c>
      <c r="AA84" s="44">
        <f t="shared" si="15"/>
        <v>288052</v>
      </c>
      <c r="AB84" s="46">
        <f t="shared" ref="AB84:AD84" si="303">IF(T84=0,"",X84/T84)</f>
        <v>0.09012647059</v>
      </c>
      <c r="AC84" s="46">
        <f t="shared" si="303"/>
        <v>0.1509716216</v>
      </c>
      <c r="AD84" s="46">
        <f t="shared" si="303"/>
        <v>0.09991470588</v>
      </c>
      <c r="AE84" s="47">
        <f t="shared" si="17"/>
        <v>0.1333574074</v>
      </c>
    </row>
    <row r="85" ht="14.25" customHeight="1">
      <c r="A85" s="102" t="str">
        <f t="shared" si="18"/>
        <v>Exploration</v>
      </c>
      <c r="B85" s="9" t="str">
        <f t="shared" si="19"/>
        <v>B</v>
      </c>
      <c r="C85" s="9" t="str">
        <f t="shared" si="20"/>
        <v>A</v>
      </c>
      <c r="D85" s="38">
        <v>73.0</v>
      </c>
      <c r="E85" s="39">
        <v>0.7750420686607433</v>
      </c>
      <c r="F85" s="103">
        <v>0.3345936294382724</v>
      </c>
      <c r="G85" s="41">
        <v>0.0027230057953294695</v>
      </c>
      <c r="H85" s="42">
        <f t="shared" si="21"/>
        <v>30000</v>
      </c>
      <c r="I85" s="43">
        <f t="shared" si="22"/>
        <v>0</v>
      </c>
      <c r="J85" s="43">
        <f t="shared" si="23"/>
        <v>0</v>
      </c>
      <c r="K85" s="44">
        <f t="shared" si="5"/>
        <v>30000</v>
      </c>
      <c r="L85" s="42">
        <f t="shared" si="6"/>
        <v>2737</v>
      </c>
      <c r="M85" s="43">
        <f t="shared" si="7"/>
        <v>0</v>
      </c>
      <c r="N85" s="43">
        <f t="shared" si="8"/>
        <v>0</v>
      </c>
      <c r="O85" s="44">
        <f t="shared" si="9"/>
        <v>2737</v>
      </c>
      <c r="P85" s="45">
        <f t="shared" ref="P85:R85" si="304">IF(H85=0,"",L85/H85)</f>
        <v>0.09123333333</v>
      </c>
      <c r="Q85" s="46" t="str">
        <f t="shared" si="304"/>
        <v/>
      </c>
      <c r="R85" s="46" t="str">
        <f t="shared" si="304"/>
        <v/>
      </c>
      <c r="S85" s="47">
        <f t="shared" si="11"/>
        <v>0.09123333333</v>
      </c>
      <c r="T85" s="42">
        <f t="shared" ref="T85:V85" si="305">SUM(H$13:H85)</f>
        <v>370000</v>
      </c>
      <c r="U85" s="43">
        <f t="shared" si="305"/>
        <v>1480000</v>
      </c>
      <c r="V85" s="43">
        <f t="shared" si="305"/>
        <v>340000</v>
      </c>
      <c r="W85" s="44">
        <f t="shared" si="13"/>
        <v>2190000</v>
      </c>
      <c r="X85" s="42">
        <f t="shared" ref="X85:Z85" si="306">SUM(L$13:L85)</f>
        <v>33380</v>
      </c>
      <c r="Y85" s="43">
        <f t="shared" si="306"/>
        <v>223438</v>
      </c>
      <c r="Z85" s="43">
        <f t="shared" si="306"/>
        <v>33971</v>
      </c>
      <c r="AA85" s="44">
        <f t="shared" si="15"/>
        <v>290789</v>
      </c>
      <c r="AB85" s="46">
        <f t="shared" ref="AB85:AD85" si="307">IF(T85=0,"",X85/T85)</f>
        <v>0.09021621622</v>
      </c>
      <c r="AC85" s="46">
        <f t="shared" si="307"/>
        <v>0.1509716216</v>
      </c>
      <c r="AD85" s="46">
        <f t="shared" si="307"/>
        <v>0.09991470588</v>
      </c>
      <c r="AE85" s="47">
        <f t="shared" si="17"/>
        <v>0.1327803653</v>
      </c>
    </row>
    <row r="86" ht="14.25" customHeight="1">
      <c r="A86" s="102" t="str">
        <f t="shared" si="18"/>
        <v>Exploration</v>
      </c>
      <c r="B86" s="9" t="str">
        <f t="shared" si="19"/>
        <v>B</v>
      </c>
      <c r="C86" s="9" t="str">
        <f t="shared" si="20"/>
        <v>C</v>
      </c>
      <c r="D86" s="38">
        <v>74.0</v>
      </c>
      <c r="E86" s="39">
        <v>0.030755585543528752</v>
      </c>
      <c r="F86" s="103">
        <v>0.39571796271561144</v>
      </c>
      <c r="G86" s="41">
        <v>0.2865256321571824</v>
      </c>
      <c r="H86" s="42">
        <f t="shared" si="21"/>
        <v>0</v>
      </c>
      <c r="I86" s="43">
        <f t="shared" si="22"/>
        <v>0</v>
      </c>
      <c r="J86" s="43">
        <f t="shared" si="23"/>
        <v>30000</v>
      </c>
      <c r="K86" s="44">
        <f t="shared" si="5"/>
        <v>30000</v>
      </c>
      <c r="L86" s="42">
        <f t="shared" si="6"/>
        <v>0</v>
      </c>
      <c r="M86" s="43">
        <f t="shared" si="7"/>
        <v>0</v>
      </c>
      <c r="N86" s="43">
        <f t="shared" si="8"/>
        <v>2971</v>
      </c>
      <c r="O86" s="44">
        <f t="shared" si="9"/>
        <v>2971</v>
      </c>
      <c r="P86" s="45" t="str">
        <f t="shared" ref="P86:R86" si="308">IF(H86=0,"",L86/H86)</f>
        <v/>
      </c>
      <c r="Q86" s="46" t="str">
        <f t="shared" si="308"/>
        <v/>
      </c>
      <c r="R86" s="46">
        <f t="shared" si="308"/>
        <v>0.09903333333</v>
      </c>
      <c r="S86" s="47">
        <f t="shared" si="11"/>
        <v>0.09903333333</v>
      </c>
      <c r="T86" s="42">
        <f t="shared" ref="T86:V86" si="309">SUM(H$13:H86)</f>
        <v>370000</v>
      </c>
      <c r="U86" s="43">
        <f t="shared" si="309"/>
        <v>1480000</v>
      </c>
      <c r="V86" s="43">
        <f t="shared" si="309"/>
        <v>370000</v>
      </c>
      <c r="W86" s="44">
        <f t="shared" si="13"/>
        <v>2220000</v>
      </c>
      <c r="X86" s="42">
        <f t="shared" ref="X86:Z86" si="310">SUM(L$13:L86)</f>
        <v>33380</v>
      </c>
      <c r="Y86" s="43">
        <f t="shared" si="310"/>
        <v>223438</v>
      </c>
      <c r="Z86" s="43">
        <f t="shared" si="310"/>
        <v>36942</v>
      </c>
      <c r="AA86" s="44">
        <f t="shared" si="15"/>
        <v>293760</v>
      </c>
      <c r="AB86" s="46">
        <f t="shared" ref="AB86:AD86" si="311">IF(T86=0,"",X86/T86)</f>
        <v>0.09021621622</v>
      </c>
      <c r="AC86" s="46">
        <f t="shared" si="311"/>
        <v>0.1509716216</v>
      </c>
      <c r="AD86" s="46">
        <f t="shared" si="311"/>
        <v>0.09984324324</v>
      </c>
      <c r="AE86" s="47">
        <f t="shared" si="17"/>
        <v>0.1323243243</v>
      </c>
    </row>
    <row r="87" ht="14.25" customHeight="1">
      <c r="A87" s="102" t="str">
        <f t="shared" si="18"/>
        <v>Exploitation</v>
      </c>
      <c r="B87" s="9" t="str">
        <f t="shared" si="19"/>
        <v>B</v>
      </c>
      <c r="C87" s="9" t="str">
        <f t="shared" si="20"/>
        <v/>
      </c>
      <c r="D87" s="38">
        <v>75.0</v>
      </c>
      <c r="E87" s="39">
        <v>0.9302776812386134</v>
      </c>
      <c r="F87" s="103">
        <v>0.9428551914183632</v>
      </c>
      <c r="G87" s="41">
        <v>0.3351762103211616</v>
      </c>
      <c r="H87" s="42">
        <f t="shared" si="21"/>
        <v>0</v>
      </c>
      <c r="I87" s="43">
        <f t="shared" si="22"/>
        <v>30000</v>
      </c>
      <c r="J87" s="43">
        <f t="shared" si="23"/>
        <v>0</v>
      </c>
      <c r="K87" s="44">
        <f t="shared" si="5"/>
        <v>30000</v>
      </c>
      <c r="L87" s="42">
        <f t="shared" si="6"/>
        <v>0</v>
      </c>
      <c r="M87" s="43">
        <f t="shared" si="7"/>
        <v>4598</v>
      </c>
      <c r="N87" s="43">
        <f t="shared" si="8"/>
        <v>0</v>
      </c>
      <c r="O87" s="44">
        <f t="shared" si="9"/>
        <v>4598</v>
      </c>
      <c r="P87" s="45" t="str">
        <f t="shared" ref="P87:R87" si="312">IF(H87=0,"",L87/H87)</f>
        <v/>
      </c>
      <c r="Q87" s="46">
        <f t="shared" si="312"/>
        <v>0.1532666667</v>
      </c>
      <c r="R87" s="46" t="str">
        <f t="shared" si="312"/>
        <v/>
      </c>
      <c r="S87" s="47">
        <f t="shared" si="11"/>
        <v>0.1532666667</v>
      </c>
      <c r="T87" s="42">
        <f t="shared" ref="T87:V87" si="313">SUM(H$13:H87)</f>
        <v>370000</v>
      </c>
      <c r="U87" s="43">
        <f t="shared" si="313"/>
        <v>1510000</v>
      </c>
      <c r="V87" s="43">
        <f t="shared" si="313"/>
        <v>370000</v>
      </c>
      <c r="W87" s="44">
        <f t="shared" si="13"/>
        <v>2250000</v>
      </c>
      <c r="X87" s="42">
        <f t="shared" ref="X87:Z87" si="314">SUM(L$13:L87)</f>
        <v>33380</v>
      </c>
      <c r="Y87" s="43">
        <f t="shared" si="314"/>
        <v>228036</v>
      </c>
      <c r="Z87" s="43">
        <f t="shared" si="314"/>
        <v>36942</v>
      </c>
      <c r="AA87" s="44">
        <f t="shared" si="15"/>
        <v>298358</v>
      </c>
      <c r="AB87" s="46">
        <f t="shared" ref="AB87:AD87" si="315">IF(T87=0,"",X87/T87)</f>
        <v>0.09021621622</v>
      </c>
      <c r="AC87" s="46">
        <f t="shared" si="315"/>
        <v>0.1510172185</v>
      </c>
      <c r="AD87" s="46">
        <f t="shared" si="315"/>
        <v>0.09984324324</v>
      </c>
      <c r="AE87" s="47">
        <f t="shared" si="17"/>
        <v>0.1326035556</v>
      </c>
    </row>
    <row r="88" ht="14.25" customHeight="1">
      <c r="A88" s="102" t="str">
        <f t="shared" si="18"/>
        <v>Exploration</v>
      </c>
      <c r="B88" s="9" t="str">
        <f t="shared" si="19"/>
        <v>B</v>
      </c>
      <c r="C88" s="9" t="str">
        <f t="shared" si="20"/>
        <v>B</v>
      </c>
      <c r="D88" s="38">
        <v>76.0</v>
      </c>
      <c r="E88" s="39">
        <v>0.05862788760377635</v>
      </c>
      <c r="F88" s="103">
        <v>0.21280194718457168</v>
      </c>
      <c r="G88" s="41">
        <v>0.7997929825278602</v>
      </c>
      <c r="H88" s="42">
        <f t="shared" si="21"/>
        <v>0</v>
      </c>
      <c r="I88" s="43">
        <f t="shared" si="22"/>
        <v>30000</v>
      </c>
      <c r="J88" s="43">
        <f t="shared" si="23"/>
        <v>0</v>
      </c>
      <c r="K88" s="44">
        <f t="shared" si="5"/>
        <v>30000</v>
      </c>
      <c r="L88" s="42">
        <f t="shared" si="6"/>
        <v>0</v>
      </c>
      <c r="M88" s="43">
        <f t="shared" si="7"/>
        <v>4451</v>
      </c>
      <c r="N88" s="43">
        <f t="shared" si="8"/>
        <v>0</v>
      </c>
      <c r="O88" s="44">
        <f t="shared" si="9"/>
        <v>4451</v>
      </c>
      <c r="P88" s="45" t="str">
        <f t="shared" ref="P88:R88" si="316">IF(H88=0,"",L88/H88)</f>
        <v/>
      </c>
      <c r="Q88" s="46">
        <f t="shared" si="316"/>
        <v>0.1483666667</v>
      </c>
      <c r="R88" s="46" t="str">
        <f t="shared" si="316"/>
        <v/>
      </c>
      <c r="S88" s="47">
        <f t="shared" si="11"/>
        <v>0.1483666667</v>
      </c>
      <c r="T88" s="42">
        <f t="shared" ref="T88:V88" si="317">SUM(H$13:H88)</f>
        <v>370000</v>
      </c>
      <c r="U88" s="43">
        <f t="shared" si="317"/>
        <v>1540000</v>
      </c>
      <c r="V88" s="43">
        <f t="shared" si="317"/>
        <v>370000</v>
      </c>
      <c r="W88" s="44">
        <f t="shared" si="13"/>
        <v>2280000</v>
      </c>
      <c r="X88" s="42">
        <f t="shared" ref="X88:Z88" si="318">SUM(L$13:L88)</f>
        <v>33380</v>
      </c>
      <c r="Y88" s="43">
        <f t="shared" si="318"/>
        <v>232487</v>
      </c>
      <c r="Z88" s="43">
        <f t="shared" si="318"/>
        <v>36942</v>
      </c>
      <c r="AA88" s="44">
        <f t="shared" si="15"/>
        <v>302809</v>
      </c>
      <c r="AB88" s="46">
        <f t="shared" ref="AB88:AD88" si="319">IF(T88=0,"",X88/T88)</f>
        <v>0.09021621622</v>
      </c>
      <c r="AC88" s="46">
        <f t="shared" si="319"/>
        <v>0.1509655844</v>
      </c>
      <c r="AD88" s="46">
        <f t="shared" si="319"/>
        <v>0.09984324324</v>
      </c>
      <c r="AE88" s="47">
        <f t="shared" si="17"/>
        <v>0.1328109649</v>
      </c>
    </row>
    <row r="89" ht="14.25" customHeight="1">
      <c r="A89" s="102" t="str">
        <f t="shared" si="18"/>
        <v>Exploitation</v>
      </c>
      <c r="B89" s="9" t="str">
        <f t="shared" si="19"/>
        <v>B</v>
      </c>
      <c r="C89" s="9" t="str">
        <f t="shared" si="20"/>
        <v/>
      </c>
      <c r="D89" s="38">
        <v>77.0</v>
      </c>
      <c r="E89" s="39">
        <v>0.729004441743013</v>
      </c>
      <c r="F89" s="103">
        <v>0.7405598646373969</v>
      </c>
      <c r="G89" s="41">
        <v>0.9667856050832465</v>
      </c>
      <c r="H89" s="42">
        <f t="shared" si="21"/>
        <v>0</v>
      </c>
      <c r="I89" s="43">
        <f t="shared" si="22"/>
        <v>30000</v>
      </c>
      <c r="J89" s="43">
        <f t="shared" si="23"/>
        <v>0</v>
      </c>
      <c r="K89" s="44">
        <f t="shared" si="5"/>
        <v>30000</v>
      </c>
      <c r="L89" s="42">
        <f t="shared" si="6"/>
        <v>0</v>
      </c>
      <c r="M89" s="43">
        <f t="shared" si="7"/>
        <v>4540</v>
      </c>
      <c r="N89" s="43">
        <f t="shared" si="8"/>
        <v>0</v>
      </c>
      <c r="O89" s="44">
        <f t="shared" si="9"/>
        <v>4540</v>
      </c>
      <c r="P89" s="45" t="str">
        <f t="shared" ref="P89:R89" si="320">IF(H89=0,"",L89/H89)</f>
        <v/>
      </c>
      <c r="Q89" s="46">
        <f t="shared" si="320"/>
        <v>0.1513333333</v>
      </c>
      <c r="R89" s="46" t="str">
        <f t="shared" si="320"/>
        <v/>
      </c>
      <c r="S89" s="47">
        <f t="shared" si="11"/>
        <v>0.1513333333</v>
      </c>
      <c r="T89" s="42">
        <f t="shared" ref="T89:V89" si="321">SUM(H$13:H89)</f>
        <v>370000</v>
      </c>
      <c r="U89" s="43">
        <f t="shared" si="321"/>
        <v>1570000</v>
      </c>
      <c r="V89" s="43">
        <f t="shared" si="321"/>
        <v>370000</v>
      </c>
      <c r="W89" s="44">
        <f t="shared" si="13"/>
        <v>2310000</v>
      </c>
      <c r="X89" s="42">
        <f t="shared" ref="X89:Z89" si="322">SUM(L$13:L89)</f>
        <v>33380</v>
      </c>
      <c r="Y89" s="43">
        <f t="shared" si="322"/>
        <v>237027</v>
      </c>
      <c r="Z89" s="43">
        <f t="shared" si="322"/>
        <v>36942</v>
      </c>
      <c r="AA89" s="44">
        <f t="shared" si="15"/>
        <v>307349</v>
      </c>
      <c r="AB89" s="46">
        <f t="shared" ref="AB89:AD89" si="323">IF(T89=0,"",X89/T89)</f>
        <v>0.09021621622</v>
      </c>
      <c r="AC89" s="46">
        <f t="shared" si="323"/>
        <v>0.1509726115</v>
      </c>
      <c r="AD89" s="46">
        <f t="shared" si="323"/>
        <v>0.09984324324</v>
      </c>
      <c r="AE89" s="47">
        <f t="shared" si="17"/>
        <v>0.1330515152</v>
      </c>
    </row>
    <row r="90" ht="14.25" customHeight="1">
      <c r="A90" s="102" t="str">
        <f t="shared" si="18"/>
        <v>Exploration</v>
      </c>
      <c r="B90" s="9" t="str">
        <f t="shared" si="19"/>
        <v>B</v>
      </c>
      <c r="C90" s="9" t="str">
        <f t="shared" si="20"/>
        <v>B</v>
      </c>
      <c r="D90" s="38">
        <v>78.0</v>
      </c>
      <c r="E90" s="39">
        <v>0.3463101017834438</v>
      </c>
      <c r="F90" s="103">
        <v>0.3006129387091636</v>
      </c>
      <c r="G90" s="41">
        <v>0.4547583111761614</v>
      </c>
      <c r="H90" s="42">
        <f t="shared" si="21"/>
        <v>0</v>
      </c>
      <c r="I90" s="43">
        <f t="shared" si="22"/>
        <v>30000</v>
      </c>
      <c r="J90" s="43">
        <f t="shared" si="23"/>
        <v>0</v>
      </c>
      <c r="K90" s="44">
        <f t="shared" si="5"/>
        <v>30000</v>
      </c>
      <c r="L90" s="42">
        <f t="shared" si="6"/>
        <v>0</v>
      </c>
      <c r="M90" s="43">
        <f t="shared" si="7"/>
        <v>4468</v>
      </c>
      <c r="N90" s="43">
        <f t="shared" si="8"/>
        <v>0</v>
      </c>
      <c r="O90" s="44">
        <f t="shared" si="9"/>
        <v>4468</v>
      </c>
      <c r="P90" s="45" t="str">
        <f t="shared" ref="P90:R90" si="324">IF(H90=0,"",L90/H90)</f>
        <v/>
      </c>
      <c r="Q90" s="46">
        <f t="shared" si="324"/>
        <v>0.1489333333</v>
      </c>
      <c r="R90" s="46" t="str">
        <f t="shared" si="324"/>
        <v/>
      </c>
      <c r="S90" s="47">
        <f t="shared" si="11"/>
        <v>0.1489333333</v>
      </c>
      <c r="T90" s="42">
        <f t="shared" ref="T90:V90" si="325">SUM(H$13:H90)</f>
        <v>370000</v>
      </c>
      <c r="U90" s="43">
        <f t="shared" si="325"/>
        <v>1600000</v>
      </c>
      <c r="V90" s="43">
        <f t="shared" si="325"/>
        <v>370000</v>
      </c>
      <c r="W90" s="44">
        <f t="shared" si="13"/>
        <v>2340000</v>
      </c>
      <c r="X90" s="42">
        <f t="shared" ref="X90:Z90" si="326">SUM(L$13:L90)</f>
        <v>33380</v>
      </c>
      <c r="Y90" s="43">
        <f t="shared" si="326"/>
        <v>241495</v>
      </c>
      <c r="Z90" s="43">
        <f t="shared" si="326"/>
        <v>36942</v>
      </c>
      <c r="AA90" s="44">
        <f t="shared" si="15"/>
        <v>311817</v>
      </c>
      <c r="AB90" s="46">
        <f t="shared" ref="AB90:AD90" si="327">IF(T90=0,"",X90/T90)</f>
        <v>0.09021621622</v>
      </c>
      <c r="AC90" s="46">
        <f t="shared" si="327"/>
        <v>0.150934375</v>
      </c>
      <c r="AD90" s="46">
        <f t="shared" si="327"/>
        <v>0.09984324324</v>
      </c>
      <c r="AE90" s="47">
        <f t="shared" si="17"/>
        <v>0.1332551282</v>
      </c>
    </row>
    <row r="91" ht="14.25" customHeight="1">
      <c r="A91" s="102" t="str">
        <f t="shared" si="18"/>
        <v>Exploitation</v>
      </c>
      <c r="B91" s="9" t="str">
        <f t="shared" si="19"/>
        <v>B</v>
      </c>
      <c r="C91" s="9" t="str">
        <f t="shared" si="20"/>
        <v/>
      </c>
      <c r="D91" s="38">
        <v>79.0</v>
      </c>
      <c r="E91" s="39">
        <v>0.9783490568034963</v>
      </c>
      <c r="F91" s="103">
        <v>0.8097442875590116</v>
      </c>
      <c r="G91" s="41">
        <v>0.7831396403165001</v>
      </c>
      <c r="H91" s="42">
        <f t="shared" si="21"/>
        <v>0</v>
      </c>
      <c r="I91" s="43">
        <f t="shared" si="22"/>
        <v>30000</v>
      </c>
      <c r="J91" s="43">
        <f t="shared" si="23"/>
        <v>0</v>
      </c>
      <c r="K91" s="44">
        <f t="shared" si="5"/>
        <v>30000</v>
      </c>
      <c r="L91" s="42">
        <f t="shared" si="6"/>
        <v>0</v>
      </c>
      <c r="M91" s="43">
        <f t="shared" si="7"/>
        <v>4554</v>
      </c>
      <c r="N91" s="43">
        <f t="shared" si="8"/>
        <v>0</v>
      </c>
      <c r="O91" s="44">
        <f t="shared" si="9"/>
        <v>4554</v>
      </c>
      <c r="P91" s="45" t="str">
        <f t="shared" ref="P91:R91" si="328">IF(H91=0,"",L91/H91)</f>
        <v/>
      </c>
      <c r="Q91" s="46">
        <f t="shared" si="328"/>
        <v>0.1518</v>
      </c>
      <c r="R91" s="46" t="str">
        <f t="shared" si="328"/>
        <v/>
      </c>
      <c r="S91" s="47">
        <f t="shared" si="11"/>
        <v>0.1518</v>
      </c>
      <c r="T91" s="42">
        <f t="shared" ref="T91:V91" si="329">SUM(H$13:H91)</f>
        <v>370000</v>
      </c>
      <c r="U91" s="43">
        <f t="shared" si="329"/>
        <v>1630000</v>
      </c>
      <c r="V91" s="43">
        <f t="shared" si="329"/>
        <v>370000</v>
      </c>
      <c r="W91" s="44">
        <f t="shared" si="13"/>
        <v>2370000</v>
      </c>
      <c r="X91" s="42">
        <f t="shared" ref="X91:Z91" si="330">SUM(L$13:L91)</f>
        <v>33380</v>
      </c>
      <c r="Y91" s="43">
        <f t="shared" si="330"/>
        <v>246049</v>
      </c>
      <c r="Z91" s="43">
        <f t="shared" si="330"/>
        <v>36942</v>
      </c>
      <c r="AA91" s="44">
        <f t="shared" si="15"/>
        <v>316371</v>
      </c>
      <c r="AB91" s="46">
        <f t="shared" ref="AB91:AD91" si="331">IF(T91=0,"",X91/T91)</f>
        <v>0.09021621622</v>
      </c>
      <c r="AC91" s="46">
        <f t="shared" si="331"/>
        <v>0.1509503067</v>
      </c>
      <c r="AD91" s="46">
        <f t="shared" si="331"/>
        <v>0.09984324324</v>
      </c>
      <c r="AE91" s="47">
        <f t="shared" si="17"/>
        <v>0.1334898734</v>
      </c>
    </row>
    <row r="92" ht="14.25" customHeight="1">
      <c r="A92" s="102" t="str">
        <f t="shared" si="18"/>
        <v>Exploitation</v>
      </c>
      <c r="B92" s="9" t="str">
        <f t="shared" si="19"/>
        <v>B</v>
      </c>
      <c r="C92" s="9" t="str">
        <f t="shared" si="20"/>
        <v/>
      </c>
      <c r="D92" s="38">
        <v>80.0</v>
      </c>
      <c r="E92" s="39">
        <v>0.48597469435809215</v>
      </c>
      <c r="F92" s="103">
        <v>0.603973455323388</v>
      </c>
      <c r="G92" s="41">
        <v>0.6503377239467175</v>
      </c>
      <c r="H92" s="42">
        <f t="shared" si="21"/>
        <v>0</v>
      </c>
      <c r="I92" s="43">
        <f t="shared" si="22"/>
        <v>30000</v>
      </c>
      <c r="J92" s="43">
        <f t="shared" si="23"/>
        <v>0</v>
      </c>
      <c r="K92" s="44">
        <f t="shared" si="5"/>
        <v>30000</v>
      </c>
      <c r="L92" s="42">
        <f t="shared" si="6"/>
        <v>0</v>
      </c>
      <c r="M92" s="43">
        <f t="shared" si="7"/>
        <v>4516</v>
      </c>
      <c r="N92" s="43">
        <f t="shared" si="8"/>
        <v>0</v>
      </c>
      <c r="O92" s="44">
        <f t="shared" si="9"/>
        <v>4516</v>
      </c>
      <c r="P92" s="45" t="str">
        <f t="shared" ref="P92:R92" si="332">IF(H92=0,"",L92/H92)</f>
        <v/>
      </c>
      <c r="Q92" s="46">
        <f t="shared" si="332"/>
        <v>0.1505333333</v>
      </c>
      <c r="R92" s="46" t="str">
        <f t="shared" si="332"/>
        <v/>
      </c>
      <c r="S92" s="47">
        <f t="shared" si="11"/>
        <v>0.1505333333</v>
      </c>
      <c r="T92" s="42">
        <f t="shared" ref="T92:V92" si="333">SUM(H$13:H92)</f>
        <v>370000</v>
      </c>
      <c r="U92" s="43">
        <f t="shared" si="333"/>
        <v>1660000</v>
      </c>
      <c r="V92" s="43">
        <f t="shared" si="333"/>
        <v>370000</v>
      </c>
      <c r="W92" s="44">
        <f t="shared" si="13"/>
        <v>2400000</v>
      </c>
      <c r="X92" s="42">
        <f t="shared" ref="X92:Z92" si="334">SUM(L$13:L92)</f>
        <v>33380</v>
      </c>
      <c r="Y92" s="43">
        <f t="shared" si="334"/>
        <v>250565</v>
      </c>
      <c r="Z92" s="43">
        <f t="shared" si="334"/>
        <v>36942</v>
      </c>
      <c r="AA92" s="44">
        <f t="shared" si="15"/>
        <v>320887</v>
      </c>
      <c r="AB92" s="46">
        <f t="shared" ref="AB92:AD92" si="335">IF(T92=0,"",X92/T92)</f>
        <v>0.09021621622</v>
      </c>
      <c r="AC92" s="46">
        <f t="shared" si="335"/>
        <v>0.1509427711</v>
      </c>
      <c r="AD92" s="46">
        <f t="shared" si="335"/>
        <v>0.09984324324</v>
      </c>
      <c r="AE92" s="47">
        <f t="shared" si="17"/>
        <v>0.1337029167</v>
      </c>
    </row>
    <row r="93" ht="14.25" customHeight="1">
      <c r="A93" s="102" t="str">
        <f t="shared" si="18"/>
        <v>Exploitation</v>
      </c>
      <c r="B93" s="9" t="str">
        <f t="shared" si="19"/>
        <v>B</v>
      </c>
      <c r="C93" s="9" t="str">
        <f t="shared" si="20"/>
        <v/>
      </c>
      <c r="D93" s="38">
        <v>81.0</v>
      </c>
      <c r="E93" s="39">
        <v>0.26995315516255525</v>
      </c>
      <c r="F93" s="103">
        <v>0.8172372800555963</v>
      </c>
      <c r="G93" s="41">
        <v>0.6921976638657823</v>
      </c>
      <c r="H93" s="42">
        <f t="shared" si="21"/>
        <v>0</v>
      </c>
      <c r="I93" s="43">
        <f t="shared" si="22"/>
        <v>30000</v>
      </c>
      <c r="J93" s="43">
        <f t="shared" si="23"/>
        <v>0</v>
      </c>
      <c r="K93" s="44">
        <f t="shared" si="5"/>
        <v>30000</v>
      </c>
      <c r="L93" s="42">
        <f t="shared" si="6"/>
        <v>0</v>
      </c>
      <c r="M93" s="43">
        <f t="shared" si="7"/>
        <v>4556</v>
      </c>
      <c r="N93" s="43">
        <f t="shared" si="8"/>
        <v>0</v>
      </c>
      <c r="O93" s="44">
        <f t="shared" si="9"/>
        <v>4556</v>
      </c>
      <c r="P93" s="45" t="str">
        <f t="shared" ref="P93:R93" si="336">IF(H93=0,"",L93/H93)</f>
        <v/>
      </c>
      <c r="Q93" s="46">
        <f t="shared" si="336"/>
        <v>0.1518666667</v>
      </c>
      <c r="R93" s="46" t="str">
        <f t="shared" si="336"/>
        <v/>
      </c>
      <c r="S93" s="47">
        <f t="shared" si="11"/>
        <v>0.1518666667</v>
      </c>
      <c r="T93" s="42">
        <f t="shared" ref="T93:V93" si="337">SUM(H$13:H93)</f>
        <v>370000</v>
      </c>
      <c r="U93" s="43">
        <f t="shared" si="337"/>
        <v>1690000</v>
      </c>
      <c r="V93" s="43">
        <f t="shared" si="337"/>
        <v>370000</v>
      </c>
      <c r="W93" s="44">
        <f t="shared" si="13"/>
        <v>2430000</v>
      </c>
      <c r="X93" s="42">
        <f t="shared" ref="X93:Z93" si="338">SUM(L$13:L93)</f>
        <v>33380</v>
      </c>
      <c r="Y93" s="43">
        <f t="shared" si="338"/>
        <v>255121</v>
      </c>
      <c r="Z93" s="43">
        <f t="shared" si="338"/>
        <v>36942</v>
      </c>
      <c r="AA93" s="44">
        <f t="shared" si="15"/>
        <v>325443</v>
      </c>
      <c r="AB93" s="46">
        <f t="shared" ref="AB93:AD93" si="339">IF(T93=0,"",X93/T93)</f>
        <v>0.09021621622</v>
      </c>
      <c r="AC93" s="46">
        <f t="shared" si="339"/>
        <v>0.1509591716</v>
      </c>
      <c r="AD93" s="46">
        <f t="shared" si="339"/>
        <v>0.09984324324</v>
      </c>
      <c r="AE93" s="47">
        <f t="shared" si="17"/>
        <v>0.1339271605</v>
      </c>
    </row>
    <row r="94" ht="14.25" customHeight="1">
      <c r="A94" s="102" t="str">
        <f t="shared" si="18"/>
        <v>Exploration</v>
      </c>
      <c r="B94" s="9" t="str">
        <f t="shared" si="19"/>
        <v>B</v>
      </c>
      <c r="C94" s="9" t="str">
        <f t="shared" si="20"/>
        <v>C</v>
      </c>
      <c r="D94" s="38">
        <v>82.0</v>
      </c>
      <c r="E94" s="39">
        <v>0.006028274373808595</v>
      </c>
      <c r="F94" s="103">
        <v>0.2509300471073196</v>
      </c>
      <c r="G94" s="41">
        <v>0.20751681311193138</v>
      </c>
      <c r="H94" s="42">
        <f t="shared" si="21"/>
        <v>0</v>
      </c>
      <c r="I94" s="43">
        <f t="shared" si="22"/>
        <v>0</v>
      </c>
      <c r="J94" s="43">
        <f t="shared" si="23"/>
        <v>30000</v>
      </c>
      <c r="K94" s="44">
        <f t="shared" si="5"/>
        <v>30000</v>
      </c>
      <c r="L94" s="42">
        <f t="shared" si="6"/>
        <v>0</v>
      </c>
      <c r="M94" s="43">
        <f t="shared" si="7"/>
        <v>0</v>
      </c>
      <c r="N94" s="43">
        <f t="shared" si="8"/>
        <v>2958</v>
      </c>
      <c r="O94" s="44">
        <f t="shared" si="9"/>
        <v>2958</v>
      </c>
      <c r="P94" s="45" t="str">
        <f t="shared" ref="P94:R94" si="340">IF(H94=0,"",L94/H94)</f>
        <v/>
      </c>
      <c r="Q94" s="46" t="str">
        <f t="shared" si="340"/>
        <v/>
      </c>
      <c r="R94" s="46">
        <f t="shared" si="340"/>
        <v>0.0986</v>
      </c>
      <c r="S94" s="47">
        <f t="shared" si="11"/>
        <v>0.0986</v>
      </c>
      <c r="T94" s="42">
        <f t="shared" ref="T94:V94" si="341">SUM(H$13:H94)</f>
        <v>370000</v>
      </c>
      <c r="U94" s="43">
        <f t="shared" si="341"/>
        <v>1690000</v>
      </c>
      <c r="V94" s="43">
        <f t="shared" si="341"/>
        <v>400000</v>
      </c>
      <c r="W94" s="44">
        <f t="shared" si="13"/>
        <v>2460000</v>
      </c>
      <c r="X94" s="42">
        <f t="shared" ref="X94:Z94" si="342">SUM(L$13:L94)</f>
        <v>33380</v>
      </c>
      <c r="Y94" s="43">
        <f t="shared" si="342"/>
        <v>255121</v>
      </c>
      <c r="Z94" s="43">
        <f t="shared" si="342"/>
        <v>39900</v>
      </c>
      <c r="AA94" s="44">
        <f t="shared" si="15"/>
        <v>328401</v>
      </c>
      <c r="AB94" s="46">
        <f t="shared" ref="AB94:AD94" si="343">IF(T94=0,"",X94/T94)</f>
        <v>0.09021621622</v>
      </c>
      <c r="AC94" s="46">
        <f t="shared" si="343"/>
        <v>0.1509591716</v>
      </c>
      <c r="AD94" s="46">
        <f t="shared" si="343"/>
        <v>0.09975</v>
      </c>
      <c r="AE94" s="47">
        <f t="shared" si="17"/>
        <v>0.1334963415</v>
      </c>
    </row>
    <row r="95" ht="14.25" customHeight="1">
      <c r="A95" s="102" t="str">
        <f t="shared" si="18"/>
        <v>Exploitation</v>
      </c>
      <c r="B95" s="9" t="str">
        <f t="shared" si="19"/>
        <v>B</v>
      </c>
      <c r="C95" s="9" t="str">
        <f t="shared" si="20"/>
        <v/>
      </c>
      <c r="D95" s="38">
        <v>83.0</v>
      </c>
      <c r="E95" s="39">
        <v>0.30816333775697613</v>
      </c>
      <c r="F95" s="103">
        <v>0.5374489513926297</v>
      </c>
      <c r="G95" s="41">
        <v>0.764998448707744</v>
      </c>
      <c r="H95" s="42">
        <f t="shared" si="21"/>
        <v>0</v>
      </c>
      <c r="I95" s="43">
        <f t="shared" si="22"/>
        <v>30000</v>
      </c>
      <c r="J95" s="43">
        <f t="shared" si="23"/>
        <v>0</v>
      </c>
      <c r="K95" s="44">
        <f t="shared" si="5"/>
        <v>30000</v>
      </c>
      <c r="L95" s="42">
        <f t="shared" si="6"/>
        <v>0</v>
      </c>
      <c r="M95" s="43">
        <f t="shared" si="7"/>
        <v>4506</v>
      </c>
      <c r="N95" s="43">
        <f t="shared" si="8"/>
        <v>0</v>
      </c>
      <c r="O95" s="44">
        <f t="shared" si="9"/>
        <v>4506</v>
      </c>
      <c r="P95" s="45" t="str">
        <f t="shared" ref="P95:R95" si="344">IF(H95=0,"",L95/H95)</f>
        <v/>
      </c>
      <c r="Q95" s="46">
        <f t="shared" si="344"/>
        <v>0.1502</v>
      </c>
      <c r="R95" s="46" t="str">
        <f t="shared" si="344"/>
        <v/>
      </c>
      <c r="S95" s="47">
        <f t="shared" si="11"/>
        <v>0.1502</v>
      </c>
      <c r="T95" s="42">
        <f t="shared" ref="T95:V95" si="345">SUM(H$13:H95)</f>
        <v>370000</v>
      </c>
      <c r="U95" s="43">
        <f t="shared" si="345"/>
        <v>1720000</v>
      </c>
      <c r="V95" s="43">
        <f t="shared" si="345"/>
        <v>400000</v>
      </c>
      <c r="W95" s="44">
        <f t="shared" si="13"/>
        <v>2490000</v>
      </c>
      <c r="X95" s="42">
        <f t="shared" ref="X95:Z95" si="346">SUM(L$13:L95)</f>
        <v>33380</v>
      </c>
      <c r="Y95" s="43">
        <f t="shared" si="346"/>
        <v>259627</v>
      </c>
      <c r="Z95" s="43">
        <f t="shared" si="346"/>
        <v>39900</v>
      </c>
      <c r="AA95" s="44">
        <f t="shared" si="15"/>
        <v>332907</v>
      </c>
      <c r="AB95" s="46">
        <f t="shared" ref="AB95:AD95" si="347">IF(T95=0,"",X95/T95)</f>
        <v>0.09021621622</v>
      </c>
      <c r="AC95" s="46">
        <f t="shared" si="347"/>
        <v>0.1509459302</v>
      </c>
      <c r="AD95" s="46">
        <f t="shared" si="347"/>
        <v>0.09975</v>
      </c>
      <c r="AE95" s="47">
        <f t="shared" si="17"/>
        <v>0.1336975904</v>
      </c>
    </row>
    <row r="96" ht="14.25" customHeight="1">
      <c r="A96" s="102" t="str">
        <f t="shared" si="18"/>
        <v>Exploration</v>
      </c>
      <c r="B96" s="9" t="str">
        <f t="shared" si="19"/>
        <v>B</v>
      </c>
      <c r="C96" s="9" t="str">
        <f t="shared" si="20"/>
        <v>C</v>
      </c>
      <c r="D96" s="38">
        <v>84.0</v>
      </c>
      <c r="E96" s="39">
        <v>0.024018343509170204</v>
      </c>
      <c r="F96" s="103">
        <v>0.1392857603966262</v>
      </c>
      <c r="G96" s="41">
        <v>0.835601419464208</v>
      </c>
      <c r="H96" s="42">
        <f t="shared" si="21"/>
        <v>0</v>
      </c>
      <c r="I96" s="43">
        <f t="shared" si="22"/>
        <v>0</v>
      </c>
      <c r="J96" s="43">
        <f t="shared" si="23"/>
        <v>30000</v>
      </c>
      <c r="K96" s="44">
        <f t="shared" si="5"/>
        <v>30000</v>
      </c>
      <c r="L96" s="42">
        <f t="shared" si="6"/>
        <v>0</v>
      </c>
      <c r="M96" s="43">
        <f t="shared" si="7"/>
        <v>0</v>
      </c>
      <c r="N96" s="43">
        <f t="shared" si="8"/>
        <v>3051</v>
      </c>
      <c r="O96" s="44">
        <f t="shared" si="9"/>
        <v>3051</v>
      </c>
      <c r="P96" s="45" t="str">
        <f t="shared" ref="P96:R96" si="348">IF(H96=0,"",L96/H96)</f>
        <v/>
      </c>
      <c r="Q96" s="46" t="str">
        <f t="shared" si="348"/>
        <v/>
      </c>
      <c r="R96" s="46">
        <f t="shared" si="348"/>
        <v>0.1017</v>
      </c>
      <c r="S96" s="47">
        <f t="shared" si="11"/>
        <v>0.1017</v>
      </c>
      <c r="T96" s="42">
        <f t="shared" ref="T96:V96" si="349">SUM(H$13:H96)</f>
        <v>370000</v>
      </c>
      <c r="U96" s="43">
        <f t="shared" si="349"/>
        <v>1720000</v>
      </c>
      <c r="V96" s="43">
        <f t="shared" si="349"/>
        <v>430000</v>
      </c>
      <c r="W96" s="44">
        <f t="shared" si="13"/>
        <v>2520000</v>
      </c>
      <c r="X96" s="42">
        <f t="shared" ref="X96:Z96" si="350">SUM(L$13:L96)</f>
        <v>33380</v>
      </c>
      <c r="Y96" s="43">
        <f t="shared" si="350"/>
        <v>259627</v>
      </c>
      <c r="Z96" s="43">
        <f t="shared" si="350"/>
        <v>42951</v>
      </c>
      <c r="AA96" s="44">
        <f t="shared" si="15"/>
        <v>335958</v>
      </c>
      <c r="AB96" s="46">
        <f t="shared" ref="AB96:AD96" si="351">IF(T96=0,"",X96/T96)</f>
        <v>0.09021621622</v>
      </c>
      <c r="AC96" s="46">
        <f t="shared" si="351"/>
        <v>0.1509459302</v>
      </c>
      <c r="AD96" s="46">
        <f t="shared" si="351"/>
        <v>0.09988604651</v>
      </c>
      <c r="AE96" s="47">
        <f t="shared" si="17"/>
        <v>0.1333166667</v>
      </c>
    </row>
    <row r="97" ht="14.25" customHeight="1">
      <c r="A97" s="102" t="str">
        <f t="shared" si="18"/>
        <v>Exploration</v>
      </c>
      <c r="B97" s="9" t="str">
        <f t="shared" si="19"/>
        <v>B</v>
      </c>
      <c r="C97" s="9" t="str">
        <f t="shared" si="20"/>
        <v>B</v>
      </c>
      <c r="D97" s="38">
        <v>85.0</v>
      </c>
      <c r="E97" s="39">
        <v>0.3181416917428195</v>
      </c>
      <c r="F97" s="103">
        <v>0.2351072569789161</v>
      </c>
      <c r="G97" s="41">
        <v>0.029852004744422178</v>
      </c>
      <c r="H97" s="42">
        <f t="shared" si="21"/>
        <v>0</v>
      </c>
      <c r="I97" s="43">
        <f t="shared" si="22"/>
        <v>30000</v>
      </c>
      <c r="J97" s="43">
        <f t="shared" si="23"/>
        <v>0</v>
      </c>
      <c r="K97" s="44">
        <f t="shared" si="5"/>
        <v>30000</v>
      </c>
      <c r="L97" s="42">
        <f t="shared" si="6"/>
        <v>0</v>
      </c>
      <c r="M97" s="43">
        <f t="shared" si="7"/>
        <v>4455</v>
      </c>
      <c r="N97" s="43">
        <f t="shared" si="8"/>
        <v>0</v>
      </c>
      <c r="O97" s="44">
        <f t="shared" si="9"/>
        <v>4455</v>
      </c>
      <c r="P97" s="45" t="str">
        <f t="shared" ref="P97:R97" si="352">IF(H97=0,"",L97/H97)</f>
        <v/>
      </c>
      <c r="Q97" s="46">
        <f t="shared" si="352"/>
        <v>0.1485</v>
      </c>
      <c r="R97" s="46" t="str">
        <f t="shared" si="352"/>
        <v/>
      </c>
      <c r="S97" s="47">
        <f t="shared" si="11"/>
        <v>0.1485</v>
      </c>
      <c r="T97" s="42">
        <f t="shared" ref="T97:V97" si="353">SUM(H$13:H97)</f>
        <v>370000</v>
      </c>
      <c r="U97" s="43">
        <f t="shared" si="353"/>
        <v>1750000</v>
      </c>
      <c r="V97" s="43">
        <f t="shared" si="353"/>
        <v>430000</v>
      </c>
      <c r="W97" s="44">
        <f t="shared" si="13"/>
        <v>2550000</v>
      </c>
      <c r="X97" s="42">
        <f t="shared" ref="X97:Z97" si="354">SUM(L$13:L97)</f>
        <v>33380</v>
      </c>
      <c r="Y97" s="43">
        <f t="shared" si="354"/>
        <v>264082</v>
      </c>
      <c r="Z97" s="43">
        <f t="shared" si="354"/>
        <v>42951</v>
      </c>
      <c r="AA97" s="44">
        <f t="shared" si="15"/>
        <v>340413</v>
      </c>
      <c r="AB97" s="46">
        <f t="shared" ref="AB97:AD97" si="355">IF(T97=0,"",X97/T97)</f>
        <v>0.09021621622</v>
      </c>
      <c r="AC97" s="46">
        <f t="shared" si="355"/>
        <v>0.150904</v>
      </c>
      <c r="AD97" s="46">
        <f t="shared" si="355"/>
        <v>0.09988604651</v>
      </c>
      <c r="AE97" s="47">
        <f t="shared" si="17"/>
        <v>0.1334952941</v>
      </c>
    </row>
    <row r="98" ht="14.25" customHeight="1">
      <c r="A98" s="102" t="str">
        <f t="shared" si="18"/>
        <v>Exploitation</v>
      </c>
      <c r="B98" s="9" t="str">
        <f t="shared" si="19"/>
        <v>B</v>
      </c>
      <c r="C98" s="9" t="str">
        <f t="shared" si="20"/>
        <v/>
      </c>
      <c r="D98" s="38">
        <v>86.0</v>
      </c>
      <c r="E98" s="39">
        <v>0.8885010343526113</v>
      </c>
      <c r="F98" s="103">
        <v>0.5167547738215845</v>
      </c>
      <c r="G98" s="41">
        <v>0.23468028359458015</v>
      </c>
      <c r="H98" s="42">
        <f t="shared" si="21"/>
        <v>0</v>
      </c>
      <c r="I98" s="43">
        <f t="shared" si="22"/>
        <v>30000</v>
      </c>
      <c r="J98" s="43">
        <f t="shared" si="23"/>
        <v>0</v>
      </c>
      <c r="K98" s="44">
        <f t="shared" si="5"/>
        <v>30000</v>
      </c>
      <c r="L98" s="42">
        <f t="shared" si="6"/>
        <v>0</v>
      </c>
      <c r="M98" s="43">
        <f t="shared" si="7"/>
        <v>4502</v>
      </c>
      <c r="N98" s="43">
        <f t="shared" si="8"/>
        <v>0</v>
      </c>
      <c r="O98" s="44">
        <f t="shared" si="9"/>
        <v>4502</v>
      </c>
      <c r="P98" s="45" t="str">
        <f t="shared" ref="P98:R98" si="356">IF(H98=0,"",L98/H98)</f>
        <v/>
      </c>
      <c r="Q98" s="46">
        <f t="shared" si="356"/>
        <v>0.1500666667</v>
      </c>
      <c r="R98" s="46" t="str">
        <f t="shared" si="356"/>
        <v/>
      </c>
      <c r="S98" s="47">
        <f t="shared" si="11"/>
        <v>0.1500666667</v>
      </c>
      <c r="T98" s="42">
        <f t="shared" ref="T98:V98" si="357">SUM(H$13:H98)</f>
        <v>370000</v>
      </c>
      <c r="U98" s="43">
        <f t="shared" si="357"/>
        <v>1780000</v>
      </c>
      <c r="V98" s="43">
        <f t="shared" si="357"/>
        <v>430000</v>
      </c>
      <c r="W98" s="44">
        <f t="shared" si="13"/>
        <v>2580000</v>
      </c>
      <c r="X98" s="42">
        <f t="shared" ref="X98:Z98" si="358">SUM(L$13:L98)</f>
        <v>33380</v>
      </c>
      <c r="Y98" s="43">
        <f t="shared" si="358"/>
        <v>268584</v>
      </c>
      <c r="Z98" s="43">
        <f t="shared" si="358"/>
        <v>42951</v>
      </c>
      <c r="AA98" s="44">
        <f t="shared" si="15"/>
        <v>344915</v>
      </c>
      <c r="AB98" s="46">
        <f t="shared" ref="AB98:AD98" si="359">IF(T98=0,"",X98/T98)</f>
        <v>0.09021621622</v>
      </c>
      <c r="AC98" s="46">
        <f t="shared" si="359"/>
        <v>0.1508898876</v>
      </c>
      <c r="AD98" s="46">
        <f t="shared" si="359"/>
        <v>0.09988604651</v>
      </c>
      <c r="AE98" s="47">
        <f t="shared" si="17"/>
        <v>0.1336879845</v>
      </c>
    </row>
    <row r="99" ht="14.25" customHeight="1">
      <c r="A99" s="102" t="str">
        <f t="shared" si="18"/>
        <v>Exploration</v>
      </c>
      <c r="B99" s="9" t="str">
        <f t="shared" si="19"/>
        <v>B</v>
      </c>
      <c r="C99" s="9" t="str">
        <f t="shared" si="20"/>
        <v>A</v>
      </c>
      <c r="D99" s="38">
        <v>87.0</v>
      </c>
      <c r="E99" s="39">
        <v>0.6485793799093615</v>
      </c>
      <c r="F99" s="103">
        <v>0.4930525626798289</v>
      </c>
      <c r="G99" s="41">
        <v>0.3126389750117887</v>
      </c>
      <c r="H99" s="42">
        <f t="shared" si="21"/>
        <v>30000</v>
      </c>
      <c r="I99" s="43">
        <f t="shared" si="22"/>
        <v>0</v>
      </c>
      <c r="J99" s="43">
        <f t="shared" si="23"/>
        <v>0</v>
      </c>
      <c r="K99" s="44">
        <f t="shared" si="5"/>
        <v>30000</v>
      </c>
      <c r="L99" s="42">
        <f t="shared" si="6"/>
        <v>2719</v>
      </c>
      <c r="M99" s="43">
        <f t="shared" si="7"/>
        <v>0</v>
      </c>
      <c r="N99" s="43">
        <f t="shared" si="8"/>
        <v>0</v>
      </c>
      <c r="O99" s="44">
        <f t="shared" si="9"/>
        <v>2719</v>
      </c>
      <c r="P99" s="45">
        <f t="shared" ref="P99:R99" si="360">IF(H99=0,"",L99/H99)</f>
        <v>0.09063333333</v>
      </c>
      <c r="Q99" s="46" t="str">
        <f t="shared" si="360"/>
        <v/>
      </c>
      <c r="R99" s="46" t="str">
        <f t="shared" si="360"/>
        <v/>
      </c>
      <c r="S99" s="47">
        <f t="shared" si="11"/>
        <v>0.09063333333</v>
      </c>
      <c r="T99" s="42">
        <f t="shared" ref="T99:V99" si="361">SUM(H$13:H99)</f>
        <v>400000</v>
      </c>
      <c r="U99" s="43">
        <f t="shared" si="361"/>
        <v>1780000</v>
      </c>
      <c r="V99" s="43">
        <f t="shared" si="361"/>
        <v>430000</v>
      </c>
      <c r="W99" s="44">
        <f t="shared" si="13"/>
        <v>2610000</v>
      </c>
      <c r="X99" s="42">
        <f t="shared" ref="X99:Z99" si="362">SUM(L$13:L99)</f>
        <v>36099</v>
      </c>
      <c r="Y99" s="43">
        <f t="shared" si="362"/>
        <v>268584</v>
      </c>
      <c r="Z99" s="43">
        <f t="shared" si="362"/>
        <v>42951</v>
      </c>
      <c r="AA99" s="44">
        <f t="shared" si="15"/>
        <v>347634</v>
      </c>
      <c r="AB99" s="46">
        <f t="shared" ref="AB99:AD99" si="363">IF(T99=0,"",X99/T99)</f>
        <v>0.0902475</v>
      </c>
      <c r="AC99" s="46">
        <f t="shared" si="363"/>
        <v>0.1508898876</v>
      </c>
      <c r="AD99" s="46">
        <f t="shared" si="363"/>
        <v>0.09988604651</v>
      </c>
      <c r="AE99" s="47">
        <f t="shared" si="17"/>
        <v>0.1331931034</v>
      </c>
    </row>
    <row r="100" ht="14.25" customHeight="1">
      <c r="A100" s="102" t="str">
        <f t="shared" si="18"/>
        <v>Exploitation</v>
      </c>
      <c r="B100" s="9" t="str">
        <f t="shared" si="19"/>
        <v>B</v>
      </c>
      <c r="C100" s="9" t="str">
        <f t="shared" si="20"/>
        <v/>
      </c>
      <c r="D100" s="38">
        <v>88.0</v>
      </c>
      <c r="E100" s="39">
        <v>0.10046354405298519</v>
      </c>
      <c r="F100" s="103">
        <v>0.6983177256961565</v>
      </c>
      <c r="G100" s="41">
        <v>0.33135131823650465</v>
      </c>
      <c r="H100" s="42">
        <f t="shared" si="21"/>
        <v>0</v>
      </c>
      <c r="I100" s="43">
        <f t="shared" si="22"/>
        <v>30000</v>
      </c>
      <c r="J100" s="43">
        <f t="shared" si="23"/>
        <v>0</v>
      </c>
      <c r="K100" s="44">
        <f t="shared" si="5"/>
        <v>30000</v>
      </c>
      <c r="L100" s="42">
        <f t="shared" si="6"/>
        <v>0</v>
      </c>
      <c r="M100" s="43">
        <f t="shared" si="7"/>
        <v>4532</v>
      </c>
      <c r="N100" s="43">
        <f t="shared" si="8"/>
        <v>0</v>
      </c>
      <c r="O100" s="44">
        <f t="shared" si="9"/>
        <v>4532</v>
      </c>
      <c r="P100" s="45" t="str">
        <f t="shared" ref="P100:R100" si="364">IF(H100=0,"",L100/H100)</f>
        <v/>
      </c>
      <c r="Q100" s="46">
        <f t="shared" si="364"/>
        <v>0.1510666667</v>
      </c>
      <c r="R100" s="46" t="str">
        <f t="shared" si="364"/>
        <v/>
      </c>
      <c r="S100" s="47">
        <f t="shared" si="11"/>
        <v>0.1510666667</v>
      </c>
      <c r="T100" s="42">
        <f t="shared" ref="T100:V100" si="365">SUM(H$13:H100)</f>
        <v>400000</v>
      </c>
      <c r="U100" s="43">
        <f t="shared" si="365"/>
        <v>1810000</v>
      </c>
      <c r="V100" s="43">
        <f t="shared" si="365"/>
        <v>430000</v>
      </c>
      <c r="W100" s="44">
        <f t="shared" si="13"/>
        <v>2640000</v>
      </c>
      <c r="X100" s="42">
        <f t="shared" ref="X100:Z100" si="366">SUM(L$13:L100)</f>
        <v>36099</v>
      </c>
      <c r="Y100" s="43">
        <f t="shared" si="366"/>
        <v>273116</v>
      </c>
      <c r="Z100" s="43">
        <f t="shared" si="366"/>
        <v>42951</v>
      </c>
      <c r="AA100" s="44">
        <f t="shared" si="15"/>
        <v>352166</v>
      </c>
      <c r="AB100" s="46">
        <f t="shared" ref="AB100:AD100" si="367">IF(T100=0,"",X100/T100)</f>
        <v>0.0902475</v>
      </c>
      <c r="AC100" s="46">
        <f t="shared" si="367"/>
        <v>0.1508928177</v>
      </c>
      <c r="AD100" s="46">
        <f t="shared" si="367"/>
        <v>0.09988604651</v>
      </c>
      <c r="AE100" s="47">
        <f t="shared" si="17"/>
        <v>0.1333962121</v>
      </c>
    </row>
    <row r="101" ht="14.25" customHeight="1">
      <c r="A101" s="102" t="str">
        <f t="shared" si="18"/>
        <v>Exploration</v>
      </c>
      <c r="B101" s="9" t="str">
        <f t="shared" si="19"/>
        <v>B</v>
      </c>
      <c r="C101" s="9" t="str">
        <f t="shared" si="20"/>
        <v>B</v>
      </c>
      <c r="D101" s="38">
        <v>89.0</v>
      </c>
      <c r="E101" s="39">
        <v>0.8052717113250777</v>
      </c>
      <c r="F101" s="103">
        <v>0.4691241927639589</v>
      </c>
      <c r="G101" s="41">
        <v>0.15508711917457563</v>
      </c>
      <c r="H101" s="42">
        <f t="shared" si="21"/>
        <v>0</v>
      </c>
      <c r="I101" s="43">
        <f t="shared" si="22"/>
        <v>30000</v>
      </c>
      <c r="J101" s="43">
        <f t="shared" si="23"/>
        <v>0</v>
      </c>
      <c r="K101" s="44">
        <f t="shared" si="5"/>
        <v>30000</v>
      </c>
      <c r="L101" s="42">
        <f t="shared" si="6"/>
        <v>0</v>
      </c>
      <c r="M101" s="43">
        <f t="shared" si="7"/>
        <v>4495</v>
      </c>
      <c r="N101" s="43">
        <f t="shared" si="8"/>
        <v>0</v>
      </c>
      <c r="O101" s="44">
        <f t="shared" si="9"/>
        <v>4495</v>
      </c>
      <c r="P101" s="45" t="str">
        <f t="shared" ref="P101:R101" si="368">IF(H101=0,"",L101/H101)</f>
        <v/>
      </c>
      <c r="Q101" s="46">
        <f t="shared" si="368"/>
        <v>0.1498333333</v>
      </c>
      <c r="R101" s="46" t="str">
        <f t="shared" si="368"/>
        <v/>
      </c>
      <c r="S101" s="47">
        <f t="shared" si="11"/>
        <v>0.1498333333</v>
      </c>
      <c r="T101" s="42">
        <f t="shared" ref="T101:V101" si="369">SUM(H$13:H101)</f>
        <v>400000</v>
      </c>
      <c r="U101" s="43">
        <f t="shared" si="369"/>
        <v>1840000</v>
      </c>
      <c r="V101" s="43">
        <f t="shared" si="369"/>
        <v>430000</v>
      </c>
      <c r="W101" s="44">
        <f t="shared" si="13"/>
        <v>2670000</v>
      </c>
      <c r="X101" s="42">
        <f t="shared" ref="X101:Z101" si="370">SUM(L$13:L101)</f>
        <v>36099</v>
      </c>
      <c r="Y101" s="43">
        <f t="shared" si="370"/>
        <v>277611</v>
      </c>
      <c r="Z101" s="43">
        <f t="shared" si="370"/>
        <v>42951</v>
      </c>
      <c r="AA101" s="44">
        <f t="shared" si="15"/>
        <v>356661</v>
      </c>
      <c r="AB101" s="46">
        <f t="shared" ref="AB101:AD101" si="371">IF(T101=0,"",X101/T101)</f>
        <v>0.0902475</v>
      </c>
      <c r="AC101" s="46">
        <f t="shared" si="371"/>
        <v>0.1508755435</v>
      </c>
      <c r="AD101" s="46">
        <f t="shared" si="371"/>
        <v>0.09988604651</v>
      </c>
      <c r="AE101" s="47">
        <f t="shared" si="17"/>
        <v>0.1335808989</v>
      </c>
    </row>
    <row r="102" ht="14.25" customHeight="1">
      <c r="A102" s="102" t="str">
        <f t="shared" si="18"/>
        <v>Exploitation</v>
      </c>
      <c r="B102" s="9" t="str">
        <f t="shared" si="19"/>
        <v>B</v>
      </c>
      <c r="C102" s="9" t="str">
        <f t="shared" si="20"/>
        <v/>
      </c>
      <c r="D102" s="38">
        <v>90.0</v>
      </c>
      <c r="E102" s="39">
        <v>0.7152278057455254</v>
      </c>
      <c r="F102" s="103">
        <v>0.926336892730871</v>
      </c>
      <c r="G102" s="41">
        <v>0.6181866132084343</v>
      </c>
      <c r="H102" s="42">
        <f t="shared" si="21"/>
        <v>0</v>
      </c>
      <c r="I102" s="43">
        <f t="shared" si="22"/>
        <v>30000</v>
      </c>
      <c r="J102" s="43">
        <f t="shared" si="23"/>
        <v>0</v>
      </c>
      <c r="K102" s="44">
        <f t="shared" si="5"/>
        <v>30000</v>
      </c>
      <c r="L102" s="42">
        <f t="shared" si="6"/>
        <v>0</v>
      </c>
      <c r="M102" s="43">
        <f t="shared" si="7"/>
        <v>4590</v>
      </c>
      <c r="N102" s="43">
        <f t="shared" si="8"/>
        <v>0</v>
      </c>
      <c r="O102" s="44">
        <f t="shared" si="9"/>
        <v>4590</v>
      </c>
      <c r="P102" s="45" t="str">
        <f t="shared" ref="P102:R102" si="372">IF(H102=0,"",L102/H102)</f>
        <v/>
      </c>
      <c r="Q102" s="46">
        <f t="shared" si="372"/>
        <v>0.153</v>
      </c>
      <c r="R102" s="46" t="str">
        <f t="shared" si="372"/>
        <v/>
      </c>
      <c r="S102" s="47">
        <f t="shared" si="11"/>
        <v>0.153</v>
      </c>
      <c r="T102" s="42">
        <f t="shared" ref="T102:V102" si="373">SUM(H$13:H102)</f>
        <v>400000</v>
      </c>
      <c r="U102" s="43">
        <f t="shared" si="373"/>
        <v>1870000</v>
      </c>
      <c r="V102" s="43">
        <f t="shared" si="373"/>
        <v>430000</v>
      </c>
      <c r="W102" s="44">
        <f t="shared" si="13"/>
        <v>2700000</v>
      </c>
      <c r="X102" s="42">
        <f t="shared" ref="X102:Z102" si="374">SUM(L$13:L102)</f>
        <v>36099</v>
      </c>
      <c r="Y102" s="43">
        <f t="shared" si="374"/>
        <v>282201</v>
      </c>
      <c r="Z102" s="43">
        <f t="shared" si="374"/>
        <v>42951</v>
      </c>
      <c r="AA102" s="44">
        <f t="shared" si="15"/>
        <v>361251</v>
      </c>
      <c r="AB102" s="46">
        <f t="shared" ref="AB102:AD102" si="375">IF(T102=0,"",X102/T102)</f>
        <v>0.0902475</v>
      </c>
      <c r="AC102" s="46">
        <f t="shared" si="375"/>
        <v>0.1509096257</v>
      </c>
      <c r="AD102" s="46">
        <f t="shared" si="375"/>
        <v>0.09988604651</v>
      </c>
      <c r="AE102" s="47">
        <f t="shared" si="17"/>
        <v>0.1337966667</v>
      </c>
    </row>
    <row r="103" ht="14.25" customHeight="1">
      <c r="A103" s="102" t="str">
        <f t="shared" si="18"/>
        <v>Exploration</v>
      </c>
      <c r="B103" s="9" t="str">
        <f t="shared" si="19"/>
        <v>B</v>
      </c>
      <c r="C103" s="9" t="str">
        <f t="shared" si="20"/>
        <v>B</v>
      </c>
      <c r="D103" s="38">
        <v>91.0</v>
      </c>
      <c r="E103" s="39">
        <v>0.5654722184162289</v>
      </c>
      <c r="F103" s="103">
        <v>0.29672057058124457</v>
      </c>
      <c r="G103" s="41">
        <v>0.7309646799016747</v>
      </c>
      <c r="H103" s="42">
        <f t="shared" si="21"/>
        <v>0</v>
      </c>
      <c r="I103" s="43">
        <f t="shared" si="22"/>
        <v>30000</v>
      </c>
      <c r="J103" s="43">
        <f t="shared" si="23"/>
        <v>0</v>
      </c>
      <c r="K103" s="44">
        <f t="shared" si="5"/>
        <v>30000</v>
      </c>
      <c r="L103" s="42">
        <f t="shared" si="6"/>
        <v>0</v>
      </c>
      <c r="M103" s="43">
        <f t="shared" si="7"/>
        <v>4467</v>
      </c>
      <c r="N103" s="43">
        <f t="shared" si="8"/>
        <v>0</v>
      </c>
      <c r="O103" s="44">
        <f t="shared" si="9"/>
        <v>4467</v>
      </c>
      <c r="P103" s="45" t="str">
        <f t="shared" ref="P103:R103" si="376">IF(H103=0,"",L103/H103)</f>
        <v/>
      </c>
      <c r="Q103" s="46">
        <f t="shared" si="376"/>
        <v>0.1489</v>
      </c>
      <c r="R103" s="46" t="str">
        <f t="shared" si="376"/>
        <v/>
      </c>
      <c r="S103" s="47">
        <f t="shared" si="11"/>
        <v>0.1489</v>
      </c>
      <c r="T103" s="42">
        <f t="shared" ref="T103:V103" si="377">SUM(H$13:H103)</f>
        <v>400000</v>
      </c>
      <c r="U103" s="43">
        <f t="shared" si="377"/>
        <v>1900000</v>
      </c>
      <c r="V103" s="43">
        <f t="shared" si="377"/>
        <v>430000</v>
      </c>
      <c r="W103" s="44">
        <f t="shared" si="13"/>
        <v>2730000</v>
      </c>
      <c r="X103" s="42">
        <f t="shared" ref="X103:Z103" si="378">SUM(L$13:L103)</f>
        <v>36099</v>
      </c>
      <c r="Y103" s="43">
        <f t="shared" si="378"/>
        <v>286668</v>
      </c>
      <c r="Z103" s="43">
        <f t="shared" si="378"/>
        <v>42951</v>
      </c>
      <c r="AA103" s="44">
        <f t="shared" si="15"/>
        <v>365718</v>
      </c>
      <c r="AB103" s="46">
        <f t="shared" ref="AB103:AD103" si="379">IF(T103=0,"",X103/T103)</f>
        <v>0.0902475</v>
      </c>
      <c r="AC103" s="46">
        <f t="shared" si="379"/>
        <v>0.1508778947</v>
      </c>
      <c r="AD103" s="46">
        <f t="shared" si="379"/>
        <v>0.09988604651</v>
      </c>
      <c r="AE103" s="47">
        <f t="shared" si="17"/>
        <v>0.1339626374</v>
      </c>
    </row>
    <row r="104" ht="14.25" customHeight="1">
      <c r="A104" s="102" t="str">
        <f t="shared" si="18"/>
        <v>Exploitation</v>
      </c>
      <c r="B104" s="9" t="str">
        <f t="shared" si="19"/>
        <v>B</v>
      </c>
      <c r="C104" s="9" t="str">
        <f t="shared" si="20"/>
        <v/>
      </c>
      <c r="D104" s="38">
        <v>92.0</v>
      </c>
      <c r="E104" s="39">
        <v>0.5867373998797978</v>
      </c>
      <c r="F104" s="103">
        <v>0.9262766764916484</v>
      </c>
      <c r="G104" s="41">
        <v>0.7071793822123724</v>
      </c>
      <c r="H104" s="42">
        <f t="shared" si="21"/>
        <v>0</v>
      </c>
      <c r="I104" s="43">
        <f t="shared" si="22"/>
        <v>30000</v>
      </c>
      <c r="J104" s="43">
        <f t="shared" si="23"/>
        <v>0</v>
      </c>
      <c r="K104" s="44">
        <f t="shared" si="5"/>
        <v>30000</v>
      </c>
      <c r="L104" s="42">
        <f t="shared" si="6"/>
        <v>0</v>
      </c>
      <c r="M104" s="43">
        <f t="shared" si="7"/>
        <v>4590</v>
      </c>
      <c r="N104" s="43">
        <f t="shared" si="8"/>
        <v>0</v>
      </c>
      <c r="O104" s="44">
        <f t="shared" si="9"/>
        <v>4590</v>
      </c>
      <c r="P104" s="45" t="str">
        <f t="shared" ref="P104:R104" si="380">IF(H104=0,"",L104/H104)</f>
        <v/>
      </c>
      <c r="Q104" s="46">
        <f t="shared" si="380"/>
        <v>0.153</v>
      </c>
      <c r="R104" s="46" t="str">
        <f t="shared" si="380"/>
        <v/>
      </c>
      <c r="S104" s="47">
        <f t="shared" si="11"/>
        <v>0.153</v>
      </c>
      <c r="T104" s="42">
        <f t="shared" ref="T104:V104" si="381">SUM(H$13:H104)</f>
        <v>400000</v>
      </c>
      <c r="U104" s="43">
        <f t="shared" si="381"/>
        <v>1930000</v>
      </c>
      <c r="V104" s="43">
        <f t="shared" si="381"/>
        <v>430000</v>
      </c>
      <c r="W104" s="44">
        <f t="shared" si="13"/>
        <v>2760000</v>
      </c>
      <c r="X104" s="42">
        <f t="shared" ref="X104:Z104" si="382">SUM(L$13:L104)</f>
        <v>36099</v>
      </c>
      <c r="Y104" s="43">
        <f t="shared" si="382"/>
        <v>291258</v>
      </c>
      <c r="Z104" s="43">
        <f t="shared" si="382"/>
        <v>42951</v>
      </c>
      <c r="AA104" s="44">
        <f t="shared" si="15"/>
        <v>370308</v>
      </c>
      <c r="AB104" s="46">
        <f t="shared" ref="AB104:AD104" si="383">IF(T104=0,"",X104/T104)</f>
        <v>0.0902475</v>
      </c>
      <c r="AC104" s="46">
        <f t="shared" si="383"/>
        <v>0.1509108808</v>
      </c>
      <c r="AD104" s="46">
        <f t="shared" si="383"/>
        <v>0.09988604651</v>
      </c>
      <c r="AE104" s="47">
        <f t="shared" si="17"/>
        <v>0.1341695652</v>
      </c>
    </row>
    <row r="105" ht="14.25" customHeight="1">
      <c r="A105" s="102" t="str">
        <f t="shared" si="18"/>
        <v>Exploration</v>
      </c>
      <c r="B105" s="9" t="str">
        <f t="shared" si="19"/>
        <v>B</v>
      </c>
      <c r="C105" s="9" t="str">
        <f t="shared" si="20"/>
        <v>B</v>
      </c>
      <c r="D105" s="38">
        <v>93.0</v>
      </c>
      <c r="E105" s="39">
        <v>0.9089122897301941</v>
      </c>
      <c r="F105" s="103">
        <v>0.11383310303295957</v>
      </c>
      <c r="G105" s="41">
        <v>0.5805723401547492</v>
      </c>
      <c r="H105" s="42">
        <f t="shared" si="21"/>
        <v>0</v>
      </c>
      <c r="I105" s="43">
        <f t="shared" si="22"/>
        <v>30000</v>
      </c>
      <c r="J105" s="43">
        <f t="shared" si="23"/>
        <v>0</v>
      </c>
      <c r="K105" s="44">
        <f t="shared" si="5"/>
        <v>30000</v>
      </c>
      <c r="L105" s="42">
        <f t="shared" si="6"/>
        <v>0</v>
      </c>
      <c r="M105" s="43">
        <f t="shared" si="7"/>
        <v>4425</v>
      </c>
      <c r="N105" s="43">
        <f t="shared" si="8"/>
        <v>0</v>
      </c>
      <c r="O105" s="44">
        <f t="shared" si="9"/>
        <v>4425</v>
      </c>
      <c r="P105" s="45" t="str">
        <f t="shared" ref="P105:R105" si="384">IF(H105=0,"",L105/H105)</f>
        <v/>
      </c>
      <c r="Q105" s="46">
        <f t="shared" si="384"/>
        <v>0.1475</v>
      </c>
      <c r="R105" s="46" t="str">
        <f t="shared" si="384"/>
        <v/>
      </c>
      <c r="S105" s="47">
        <f t="shared" si="11"/>
        <v>0.1475</v>
      </c>
      <c r="T105" s="42">
        <f t="shared" ref="T105:V105" si="385">SUM(H$13:H105)</f>
        <v>400000</v>
      </c>
      <c r="U105" s="43">
        <f t="shared" si="385"/>
        <v>1960000</v>
      </c>
      <c r="V105" s="43">
        <f t="shared" si="385"/>
        <v>430000</v>
      </c>
      <c r="W105" s="44">
        <f t="shared" si="13"/>
        <v>2790000</v>
      </c>
      <c r="X105" s="42">
        <f t="shared" ref="X105:Z105" si="386">SUM(L$13:L105)</f>
        <v>36099</v>
      </c>
      <c r="Y105" s="43">
        <f t="shared" si="386"/>
        <v>295683</v>
      </c>
      <c r="Z105" s="43">
        <f t="shared" si="386"/>
        <v>42951</v>
      </c>
      <c r="AA105" s="44">
        <f t="shared" si="15"/>
        <v>374733</v>
      </c>
      <c r="AB105" s="46">
        <f t="shared" ref="AB105:AD105" si="387">IF(T105=0,"",X105/T105)</f>
        <v>0.0902475</v>
      </c>
      <c r="AC105" s="46">
        <f t="shared" si="387"/>
        <v>0.1508586735</v>
      </c>
      <c r="AD105" s="46">
        <f t="shared" si="387"/>
        <v>0.09988604651</v>
      </c>
      <c r="AE105" s="47">
        <f t="shared" si="17"/>
        <v>0.1343129032</v>
      </c>
    </row>
    <row r="106" ht="14.25" customHeight="1">
      <c r="A106" s="102" t="str">
        <f t="shared" si="18"/>
        <v>Exploration</v>
      </c>
      <c r="B106" s="9" t="str">
        <f t="shared" si="19"/>
        <v>B</v>
      </c>
      <c r="C106" s="9" t="str">
        <f t="shared" si="20"/>
        <v>C</v>
      </c>
      <c r="D106" s="38">
        <v>94.0</v>
      </c>
      <c r="E106" s="39">
        <v>0.4038675260830822</v>
      </c>
      <c r="F106" s="103">
        <v>0.37599147345760264</v>
      </c>
      <c r="G106" s="41">
        <v>0.5421154094497416</v>
      </c>
      <c r="H106" s="42">
        <f t="shared" si="21"/>
        <v>0</v>
      </c>
      <c r="I106" s="43">
        <f t="shared" si="22"/>
        <v>0</v>
      </c>
      <c r="J106" s="43">
        <f t="shared" si="23"/>
        <v>30000</v>
      </c>
      <c r="K106" s="44">
        <f t="shared" si="5"/>
        <v>30000</v>
      </c>
      <c r="L106" s="42">
        <f t="shared" si="6"/>
        <v>0</v>
      </c>
      <c r="M106" s="43">
        <f t="shared" si="7"/>
        <v>0</v>
      </c>
      <c r="N106" s="43">
        <f t="shared" si="8"/>
        <v>3005</v>
      </c>
      <c r="O106" s="44">
        <f t="shared" si="9"/>
        <v>3005</v>
      </c>
      <c r="P106" s="45" t="str">
        <f t="shared" ref="P106:R106" si="388">IF(H106=0,"",L106/H106)</f>
        <v/>
      </c>
      <c r="Q106" s="46" t="str">
        <f t="shared" si="388"/>
        <v/>
      </c>
      <c r="R106" s="46">
        <f t="shared" si="388"/>
        <v>0.1001666667</v>
      </c>
      <c r="S106" s="47">
        <f t="shared" si="11"/>
        <v>0.1001666667</v>
      </c>
      <c r="T106" s="42">
        <f t="shared" ref="T106:V106" si="389">SUM(H$13:H106)</f>
        <v>400000</v>
      </c>
      <c r="U106" s="43">
        <f t="shared" si="389"/>
        <v>1960000</v>
      </c>
      <c r="V106" s="43">
        <f t="shared" si="389"/>
        <v>460000</v>
      </c>
      <c r="W106" s="44">
        <f t="shared" si="13"/>
        <v>2820000</v>
      </c>
      <c r="X106" s="42">
        <f t="shared" ref="X106:Z106" si="390">SUM(L$13:L106)</f>
        <v>36099</v>
      </c>
      <c r="Y106" s="43">
        <f t="shared" si="390"/>
        <v>295683</v>
      </c>
      <c r="Z106" s="43">
        <f t="shared" si="390"/>
        <v>45956</v>
      </c>
      <c r="AA106" s="44">
        <f t="shared" si="15"/>
        <v>377738</v>
      </c>
      <c r="AB106" s="46">
        <f t="shared" ref="AB106:AD106" si="391">IF(T106=0,"",X106/T106)</f>
        <v>0.0902475</v>
      </c>
      <c r="AC106" s="46">
        <f t="shared" si="391"/>
        <v>0.1508586735</v>
      </c>
      <c r="AD106" s="46">
        <f t="shared" si="391"/>
        <v>0.09990434783</v>
      </c>
      <c r="AE106" s="47">
        <f t="shared" si="17"/>
        <v>0.1339496454</v>
      </c>
    </row>
    <row r="107" ht="14.25" customHeight="1">
      <c r="A107" s="102" t="str">
        <f t="shared" si="18"/>
        <v>Exploration</v>
      </c>
      <c r="B107" s="9" t="str">
        <f t="shared" si="19"/>
        <v>B</v>
      </c>
      <c r="C107" s="9" t="str">
        <f t="shared" si="20"/>
        <v>B</v>
      </c>
      <c r="D107" s="38">
        <v>95.0</v>
      </c>
      <c r="E107" s="39">
        <v>0.9999454944102402</v>
      </c>
      <c r="F107" s="103">
        <v>0.46122937684378496</v>
      </c>
      <c r="G107" s="41">
        <v>0.34434699734304997</v>
      </c>
      <c r="H107" s="42">
        <f t="shared" si="21"/>
        <v>0</v>
      </c>
      <c r="I107" s="43">
        <f t="shared" si="22"/>
        <v>30000</v>
      </c>
      <c r="J107" s="43">
        <f t="shared" si="23"/>
        <v>0</v>
      </c>
      <c r="K107" s="44">
        <f t="shared" si="5"/>
        <v>30000</v>
      </c>
      <c r="L107" s="42">
        <f t="shared" si="6"/>
        <v>0</v>
      </c>
      <c r="M107" s="43">
        <f t="shared" si="7"/>
        <v>4494</v>
      </c>
      <c r="N107" s="43">
        <f t="shared" si="8"/>
        <v>0</v>
      </c>
      <c r="O107" s="44">
        <f t="shared" si="9"/>
        <v>4494</v>
      </c>
      <c r="P107" s="45" t="str">
        <f t="shared" ref="P107:R107" si="392">IF(H107=0,"",L107/H107)</f>
        <v/>
      </c>
      <c r="Q107" s="46">
        <f t="shared" si="392"/>
        <v>0.1498</v>
      </c>
      <c r="R107" s="46" t="str">
        <f t="shared" si="392"/>
        <v/>
      </c>
      <c r="S107" s="47">
        <f t="shared" si="11"/>
        <v>0.1498</v>
      </c>
      <c r="T107" s="42">
        <f t="shared" ref="T107:V107" si="393">SUM(H$13:H107)</f>
        <v>400000</v>
      </c>
      <c r="U107" s="43">
        <f t="shared" si="393"/>
        <v>1990000</v>
      </c>
      <c r="V107" s="43">
        <f t="shared" si="393"/>
        <v>460000</v>
      </c>
      <c r="W107" s="44">
        <f t="shared" si="13"/>
        <v>2850000</v>
      </c>
      <c r="X107" s="42">
        <f t="shared" ref="X107:Z107" si="394">SUM(L$13:L107)</f>
        <v>36099</v>
      </c>
      <c r="Y107" s="43">
        <f t="shared" si="394"/>
        <v>300177</v>
      </c>
      <c r="Z107" s="43">
        <f t="shared" si="394"/>
        <v>45956</v>
      </c>
      <c r="AA107" s="44">
        <f t="shared" si="15"/>
        <v>382232</v>
      </c>
      <c r="AB107" s="46">
        <f t="shared" ref="AB107:AD107" si="395">IF(T107=0,"",X107/T107)</f>
        <v>0.0902475</v>
      </c>
      <c r="AC107" s="46">
        <f t="shared" si="395"/>
        <v>0.1508427136</v>
      </c>
      <c r="AD107" s="46">
        <f t="shared" si="395"/>
        <v>0.09990434783</v>
      </c>
      <c r="AE107" s="47">
        <f t="shared" si="17"/>
        <v>0.1341164912</v>
      </c>
    </row>
    <row r="108" ht="14.25" customHeight="1">
      <c r="A108" s="102" t="str">
        <f t="shared" si="18"/>
        <v>Exploitation</v>
      </c>
      <c r="B108" s="9" t="str">
        <f t="shared" si="19"/>
        <v>B</v>
      </c>
      <c r="C108" s="9" t="str">
        <f t="shared" si="20"/>
        <v/>
      </c>
      <c r="D108" s="38">
        <v>96.0</v>
      </c>
      <c r="E108" s="39">
        <v>0.01540699729919115</v>
      </c>
      <c r="F108" s="103">
        <v>0.8118659273458014</v>
      </c>
      <c r="G108" s="41">
        <v>0.7172780764125252</v>
      </c>
      <c r="H108" s="42">
        <f t="shared" si="21"/>
        <v>0</v>
      </c>
      <c r="I108" s="43">
        <f t="shared" si="22"/>
        <v>30000</v>
      </c>
      <c r="J108" s="43">
        <f t="shared" si="23"/>
        <v>0</v>
      </c>
      <c r="K108" s="44">
        <f t="shared" si="5"/>
        <v>30000</v>
      </c>
      <c r="L108" s="42">
        <f t="shared" si="6"/>
        <v>0</v>
      </c>
      <c r="M108" s="43">
        <f t="shared" si="7"/>
        <v>4555</v>
      </c>
      <c r="N108" s="43">
        <f t="shared" si="8"/>
        <v>0</v>
      </c>
      <c r="O108" s="44">
        <f t="shared" si="9"/>
        <v>4555</v>
      </c>
      <c r="P108" s="45" t="str">
        <f t="shared" ref="P108:R108" si="396">IF(H108=0,"",L108/H108)</f>
        <v/>
      </c>
      <c r="Q108" s="46">
        <f t="shared" si="396"/>
        <v>0.1518333333</v>
      </c>
      <c r="R108" s="46" t="str">
        <f t="shared" si="396"/>
        <v/>
      </c>
      <c r="S108" s="47">
        <f t="shared" si="11"/>
        <v>0.1518333333</v>
      </c>
      <c r="T108" s="42">
        <f t="shared" ref="T108:V108" si="397">SUM(H$13:H108)</f>
        <v>400000</v>
      </c>
      <c r="U108" s="43">
        <f t="shared" si="397"/>
        <v>2020000</v>
      </c>
      <c r="V108" s="43">
        <f t="shared" si="397"/>
        <v>460000</v>
      </c>
      <c r="W108" s="44">
        <f t="shared" si="13"/>
        <v>2880000</v>
      </c>
      <c r="X108" s="42">
        <f t="shared" ref="X108:Z108" si="398">SUM(L$13:L108)</f>
        <v>36099</v>
      </c>
      <c r="Y108" s="43">
        <f t="shared" si="398"/>
        <v>304732</v>
      </c>
      <c r="Z108" s="43">
        <f t="shared" si="398"/>
        <v>45956</v>
      </c>
      <c r="AA108" s="44">
        <f t="shared" si="15"/>
        <v>386787</v>
      </c>
      <c r="AB108" s="46">
        <f t="shared" ref="AB108:AD108" si="399">IF(T108=0,"",X108/T108)</f>
        <v>0.0902475</v>
      </c>
      <c r="AC108" s="46">
        <f t="shared" si="399"/>
        <v>0.1508574257</v>
      </c>
      <c r="AD108" s="46">
        <f t="shared" si="399"/>
        <v>0.09990434783</v>
      </c>
      <c r="AE108" s="47">
        <f t="shared" si="17"/>
        <v>0.1343010417</v>
      </c>
    </row>
    <row r="109" ht="14.25" customHeight="1">
      <c r="A109" s="102" t="str">
        <f t="shared" si="18"/>
        <v>Exploitation</v>
      </c>
      <c r="B109" s="9" t="str">
        <f t="shared" si="19"/>
        <v>B</v>
      </c>
      <c r="C109" s="9" t="str">
        <f t="shared" si="20"/>
        <v/>
      </c>
      <c r="D109" s="38">
        <v>97.0</v>
      </c>
      <c r="E109" s="39">
        <v>0.44863320658864525</v>
      </c>
      <c r="F109" s="103">
        <v>0.7269412893488993</v>
      </c>
      <c r="G109" s="41">
        <v>0.8031274720846726</v>
      </c>
      <c r="H109" s="42">
        <f t="shared" si="21"/>
        <v>0</v>
      </c>
      <c r="I109" s="43">
        <f t="shared" si="22"/>
        <v>30000</v>
      </c>
      <c r="J109" s="43">
        <f t="shared" si="23"/>
        <v>0</v>
      </c>
      <c r="K109" s="44">
        <f t="shared" si="5"/>
        <v>30000</v>
      </c>
      <c r="L109" s="42">
        <f t="shared" si="6"/>
        <v>0</v>
      </c>
      <c r="M109" s="43">
        <f t="shared" si="7"/>
        <v>4537</v>
      </c>
      <c r="N109" s="43">
        <f t="shared" si="8"/>
        <v>0</v>
      </c>
      <c r="O109" s="44">
        <f t="shared" si="9"/>
        <v>4537</v>
      </c>
      <c r="P109" s="45" t="str">
        <f t="shared" ref="P109:R109" si="400">IF(H109=0,"",L109/H109)</f>
        <v/>
      </c>
      <c r="Q109" s="46">
        <f t="shared" si="400"/>
        <v>0.1512333333</v>
      </c>
      <c r="R109" s="46" t="str">
        <f t="shared" si="400"/>
        <v/>
      </c>
      <c r="S109" s="47">
        <f t="shared" si="11"/>
        <v>0.1512333333</v>
      </c>
      <c r="T109" s="42">
        <f t="shared" ref="T109:V109" si="401">SUM(H$13:H109)</f>
        <v>400000</v>
      </c>
      <c r="U109" s="43">
        <f t="shared" si="401"/>
        <v>2050000</v>
      </c>
      <c r="V109" s="43">
        <f t="shared" si="401"/>
        <v>460000</v>
      </c>
      <c r="W109" s="44">
        <f t="shared" si="13"/>
        <v>2910000</v>
      </c>
      <c r="X109" s="42">
        <f t="shared" ref="X109:Z109" si="402">SUM(L$13:L109)</f>
        <v>36099</v>
      </c>
      <c r="Y109" s="43">
        <f t="shared" si="402"/>
        <v>309269</v>
      </c>
      <c r="Z109" s="43">
        <f t="shared" si="402"/>
        <v>45956</v>
      </c>
      <c r="AA109" s="44">
        <f t="shared" si="15"/>
        <v>391324</v>
      </c>
      <c r="AB109" s="46">
        <f t="shared" ref="AB109:AD109" si="403">IF(T109=0,"",X109/T109)</f>
        <v>0.0902475</v>
      </c>
      <c r="AC109" s="46">
        <f t="shared" si="403"/>
        <v>0.1508629268</v>
      </c>
      <c r="AD109" s="46">
        <f t="shared" si="403"/>
        <v>0.09990434783</v>
      </c>
      <c r="AE109" s="47">
        <f t="shared" si="17"/>
        <v>0.1344756014</v>
      </c>
    </row>
    <row r="110" ht="14.25" customHeight="1">
      <c r="A110" s="102" t="str">
        <f t="shared" si="18"/>
        <v>Exploration</v>
      </c>
      <c r="B110" s="9" t="str">
        <f t="shared" si="19"/>
        <v>B</v>
      </c>
      <c r="C110" s="9" t="str">
        <f t="shared" si="20"/>
        <v>C</v>
      </c>
      <c r="D110" s="38">
        <v>98.0</v>
      </c>
      <c r="E110" s="39">
        <v>0.3639248785843745</v>
      </c>
      <c r="F110" s="103">
        <v>0.021605342652735837</v>
      </c>
      <c r="G110" s="41">
        <v>0.042592682877134025</v>
      </c>
      <c r="H110" s="42">
        <f t="shared" si="21"/>
        <v>0</v>
      </c>
      <c r="I110" s="43">
        <f t="shared" si="22"/>
        <v>0</v>
      </c>
      <c r="J110" s="43">
        <f t="shared" si="23"/>
        <v>30000</v>
      </c>
      <c r="K110" s="44">
        <f t="shared" si="5"/>
        <v>30000</v>
      </c>
      <c r="L110" s="42">
        <f t="shared" si="6"/>
        <v>0</v>
      </c>
      <c r="M110" s="43">
        <f t="shared" si="7"/>
        <v>0</v>
      </c>
      <c r="N110" s="43">
        <f t="shared" si="8"/>
        <v>2911</v>
      </c>
      <c r="O110" s="44">
        <f t="shared" si="9"/>
        <v>2911</v>
      </c>
      <c r="P110" s="45" t="str">
        <f t="shared" ref="P110:R110" si="404">IF(H110=0,"",L110/H110)</f>
        <v/>
      </c>
      <c r="Q110" s="46" t="str">
        <f t="shared" si="404"/>
        <v/>
      </c>
      <c r="R110" s="46">
        <f t="shared" si="404"/>
        <v>0.09703333333</v>
      </c>
      <c r="S110" s="47">
        <f t="shared" si="11"/>
        <v>0.09703333333</v>
      </c>
      <c r="T110" s="42">
        <f t="shared" ref="T110:V110" si="405">SUM(H$13:H110)</f>
        <v>400000</v>
      </c>
      <c r="U110" s="43">
        <f t="shared" si="405"/>
        <v>2050000</v>
      </c>
      <c r="V110" s="43">
        <f t="shared" si="405"/>
        <v>490000</v>
      </c>
      <c r="W110" s="44">
        <f t="shared" si="13"/>
        <v>2940000</v>
      </c>
      <c r="X110" s="42">
        <f t="shared" ref="X110:Z110" si="406">SUM(L$13:L110)</f>
        <v>36099</v>
      </c>
      <c r="Y110" s="43">
        <f t="shared" si="406"/>
        <v>309269</v>
      </c>
      <c r="Z110" s="43">
        <f t="shared" si="406"/>
        <v>48867</v>
      </c>
      <c r="AA110" s="44">
        <f t="shared" si="15"/>
        <v>394235</v>
      </c>
      <c r="AB110" s="46">
        <f t="shared" ref="AB110:AD110" si="407">IF(T110=0,"",X110/T110)</f>
        <v>0.0902475</v>
      </c>
      <c r="AC110" s="46">
        <f t="shared" si="407"/>
        <v>0.1508629268</v>
      </c>
      <c r="AD110" s="46">
        <f t="shared" si="407"/>
        <v>0.09972857143</v>
      </c>
      <c r="AE110" s="47">
        <f t="shared" si="17"/>
        <v>0.1340935374</v>
      </c>
    </row>
    <row r="111" ht="14.25" customHeight="1">
      <c r="A111" s="102" t="str">
        <f t="shared" si="18"/>
        <v>Exploitation</v>
      </c>
      <c r="B111" s="9" t="str">
        <f t="shared" si="19"/>
        <v>B</v>
      </c>
      <c r="C111" s="9" t="str">
        <f t="shared" si="20"/>
        <v/>
      </c>
      <c r="D111" s="38">
        <v>99.0</v>
      </c>
      <c r="E111" s="39">
        <v>0.259076022288833</v>
      </c>
      <c r="F111" s="103">
        <v>0.8775147900035113</v>
      </c>
      <c r="G111" s="41">
        <v>0.6279368569442003</v>
      </c>
      <c r="H111" s="42">
        <f t="shared" si="21"/>
        <v>0</v>
      </c>
      <c r="I111" s="43">
        <f t="shared" si="22"/>
        <v>30000</v>
      </c>
      <c r="J111" s="43">
        <f t="shared" si="23"/>
        <v>0</v>
      </c>
      <c r="K111" s="44">
        <f t="shared" si="5"/>
        <v>30000</v>
      </c>
      <c r="L111" s="42">
        <f t="shared" si="6"/>
        <v>0</v>
      </c>
      <c r="M111" s="43">
        <f t="shared" si="7"/>
        <v>4572</v>
      </c>
      <c r="N111" s="43">
        <f t="shared" si="8"/>
        <v>0</v>
      </c>
      <c r="O111" s="44">
        <f t="shared" si="9"/>
        <v>4572</v>
      </c>
      <c r="P111" s="45" t="str">
        <f t="shared" ref="P111:R111" si="408">IF(H111=0,"",L111/H111)</f>
        <v/>
      </c>
      <c r="Q111" s="46">
        <f t="shared" si="408"/>
        <v>0.1524</v>
      </c>
      <c r="R111" s="46" t="str">
        <f t="shared" si="408"/>
        <v/>
      </c>
      <c r="S111" s="47">
        <f t="shared" si="11"/>
        <v>0.1524</v>
      </c>
      <c r="T111" s="42">
        <f t="shared" ref="T111:V111" si="409">SUM(H$13:H111)</f>
        <v>400000</v>
      </c>
      <c r="U111" s="43">
        <f t="shared" si="409"/>
        <v>2080000</v>
      </c>
      <c r="V111" s="43">
        <f t="shared" si="409"/>
        <v>490000</v>
      </c>
      <c r="W111" s="44">
        <f t="shared" si="13"/>
        <v>2970000</v>
      </c>
      <c r="X111" s="42">
        <f t="shared" ref="X111:Z111" si="410">SUM(L$13:L111)</f>
        <v>36099</v>
      </c>
      <c r="Y111" s="43">
        <f t="shared" si="410"/>
        <v>313841</v>
      </c>
      <c r="Z111" s="43">
        <f t="shared" si="410"/>
        <v>48867</v>
      </c>
      <c r="AA111" s="44">
        <f t="shared" si="15"/>
        <v>398807</v>
      </c>
      <c r="AB111" s="46">
        <f t="shared" ref="AB111:AD111" si="411">IF(T111=0,"",X111/T111)</f>
        <v>0.0902475</v>
      </c>
      <c r="AC111" s="46">
        <f t="shared" si="411"/>
        <v>0.1508850962</v>
      </c>
      <c r="AD111" s="46">
        <f t="shared" si="411"/>
        <v>0.09972857143</v>
      </c>
      <c r="AE111" s="47">
        <f t="shared" si="17"/>
        <v>0.1342784512</v>
      </c>
    </row>
    <row r="112" ht="14.25" customHeight="1">
      <c r="A112" s="104" t="str">
        <f t="shared" si="18"/>
        <v>Exploitation</v>
      </c>
      <c r="B112" s="105" t="str">
        <f t="shared" si="19"/>
        <v>B</v>
      </c>
      <c r="C112" s="105" t="str">
        <f t="shared" si="20"/>
        <v/>
      </c>
      <c r="D112" s="48">
        <v>100.0</v>
      </c>
      <c r="E112" s="49">
        <v>0.7953174061759334</v>
      </c>
      <c r="F112" s="106">
        <v>0.5381926733624928</v>
      </c>
      <c r="G112" s="51">
        <v>0.45843732587333197</v>
      </c>
      <c r="H112" s="52">
        <f t="shared" si="21"/>
        <v>0</v>
      </c>
      <c r="I112" s="53">
        <f t="shared" si="22"/>
        <v>30000</v>
      </c>
      <c r="J112" s="53">
        <f t="shared" si="23"/>
        <v>0</v>
      </c>
      <c r="K112" s="54">
        <f t="shared" si="5"/>
        <v>30000</v>
      </c>
      <c r="L112" s="52">
        <f t="shared" si="6"/>
        <v>0</v>
      </c>
      <c r="M112" s="53">
        <f t="shared" si="7"/>
        <v>4506</v>
      </c>
      <c r="N112" s="53">
        <f t="shared" si="8"/>
        <v>0</v>
      </c>
      <c r="O112" s="54">
        <f t="shared" si="9"/>
        <v>4506</v>
      </c>
      <c r="P112" s="55" t="str">
        <f t="shared" ref="P112:R112" si="412">IF(H112=0,"",L112/H112)</f>
        <v/>
      </c>
      <c r="Q112" s="56">
        <f t="shared" si="412"/>
        <v>0.1502</v>
      </c>
      <c r="R112" s="56" t="str">
        <f t="shared" si="412"/>
        <v/>
      </c>
      <c r="S112" s="57">
        <f t="shared" si="11"/>
        <v>0.1502</v>
      </c>
      <c r="T112" s="52">
        <f t="shared" ref="T112:V112" si="413">SUM(H$13:H112)</f>
        <v>400000</v>
      </c>
      <c r="U112" s="53">
        <f t="shared" si="413"/>
        <v>2110000</v>
      </c>
      <c r="V112" s="53">
        <f t="shared" si="413"/>
        <v>490000</v>
      </c>
      <c r="W112" s="54">
        <f t="shared" si="13"/>
        <v>3000000</v>
      </c>
      <c r="X112" s="52">
        <f t="shared" ref="X112:Z112" si="414">SUM(L$13:L112)</f>
        <v>36099</v>
      </c>
      <c r="Y112" s="53">
        <f t="shared" si="414"/>
        <v>318347</v>
      </c>
      <c r="Z112" s="53">
        <f t="shared" si="414"/>
        <v>48867</v>
      </c>
      <c r="AA112" s="54">
        <f t="shared" si="15"/>
        <v>403313</v>
      </c>
      <c r="AB112" s="56">
        <f t="shared" ref="AB112:AD112" si="415">IF(T112=0,"",X112/T112)</f>
        <v>0.0902475</v>
      </c>
      <c r="AC112" s="56">
        <f t="shared" si="415"/>
        <v>0.1508753555</v>
      </c>
      <c r="AD112" s="56">
        <f t="shared" si="415"/>
        <v>0.09972857143</v>
      </c>
      <c r="AE112" s="57">
        <f t="shared" si="17"/>
        <v>0.1344376667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1:B1"/>
    <mergeCell ref="D1:F1"/>
    <mergeCell ref="I1:J1"/>
    <mergeCell ref="A2:B5"/>
    <mergeCell ref="D2:E2"/>
    <mergeCell ref="D3:E3"/>
    <mergeCell ref="D4:D6"/>
    <mergeCell ref="A8:B8"/>
    <mergeCell ref="X11:AA11"/>
    <mergeCell ref="AB11:AE11"/>
    <mergeCell ref="H10:S10"/>
    <mergeCell ref="T10:AE10"/>
    <mergeCell ref="E11:G11"/>
    <mergeCell ref="H11:K11"/>
    <mergeCell ref="L11:O11"/>
    <mergeCell ref="P11:S11"/>
    <mergeCell ref="T11:W1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14"/>
    <col customWidth="1" min="3" max="3" width="18.14"/>
    <col customWidth="1" min="4" max="4" width="18.43"/>
    <col customWidth="1" min="5" max="5" width="17.86"/>
    <col customWidth="1" min="6" max="6" width="22.86"/>
    <col customWidth="1" min="7" max="7" width="31.71"/>
    <col customWidth="1" min="8" max="8" width="10.86"/>
    <col customWidth="1" min="9" max="9" width="9.71"/>
    <col customWidth="1" min="10" max="11" width="10.29"/>
    <col customWidth="1" min="12" max="12" width="8.71"/>
    <col customWidth="1" min="13" max="13" width="11.86"/>
    <col customWidth="1" min="14" max="14" width="10.71"/>
    <col customWidth="1" min="15" max="15" width="9.71"/>
    <col customWidth="1" min="16" max="23" width="8.71"/>
    <col customWidth="1" min="24" max="27" width="9.71"/>
    <col customWidth="1" min="28" max="35" width="8.71"/>
  </cols>
  <sheetData>
    <row r="1" ht="14.25" customHeight="1">
      <c r="A1" s="90" t="s">
        <v>29</v>
      </c>
      <c r="E1" s="91"/>
      <c r="F1" s="91"/>
      <c r="G1" s="91"/>
      <c r="H1" s="1" t="s">
        <v>0</v>
      </c>
      <c r="I1" s="2"/>
      <c r="J1" s="3"/>
      <c r="M1" s="4" t="s">
        <v>1</v>
      </c>
      <c r="N1" s="3"/>
    </row>
    <row r="2" ht="14.25" customHeight="1">
      <c r="A2" s="92" t="s">
        <v>41</v>
      </c>
      <c r="B2" s="25"/>
      <c r="C2" s="25"/>
      <c r="D2" s="26"/>
      <c r="E2" s="93"/>
      <c r="F2" s="93"/>
      <c r="G2" s="93"/>
      <c r="H2" s="5" t="s">
        <v>2</v>
      </c>
      <c r="I2" s="3"/>
      <c r="J2" s="6">
        <v>30000.0</v>
      </c>
      <c r="M2" s="7" t="s">
        <v>3</v>
      </c>
      <c r="N2" s="8">
        <f>SUM(X112:Z112)</f>
        <v>3000000</v>
      </c>
      <c r="Q2" s="9"/>
      <c r="R2" s="9"/>
      <c r="S2" s="9"/>
    </row>
    <row r="3" ht="14.25" customHeight="1">
      <c r="A3" s="64"/>
      <c r="D3" s="65"/>
      <c r="E3" s="93"/>
      <c r="F3" s="93"/>
      <c r="G3" s="93"/>
      <c r="H3" s="5" t="s">
        <v>4</v>
      </c>
      <c r="I3" s="3"/>
      <c r="J3" s="6">
        <v>3.0</v>
      </c>
      <c r="M3" s="7" t="s">
        <v>5</v>
      </c>
      <c r="N3" s="8">
        <f>SUM(AB112:AD112)</f>
        <v>335533</v>
      </c>
    </row>
    <row r="4" ht="14.25" customHeight="1">
      <c r="A4" s="64"/>
      <c r="D4" s="65"/>
      <c r="E4" s="94"/>
      <c r="F4" s="94"/>
      <c r="G4" s="94"/>
      <c r="H4" s="10" t="s">
        <v>6</v>
      </c>
      <c r="I4" s="11" t="s">
        <v>7</v>
      </c>
      <c r="J4" s="12">
        <v>0.09</v>
      </c>
      <c r="M4" s="7" t="s">
        <v>8</v>
      </c>
      <c r="N4" s="13">
        <f>N3/N2</f>
        <v>0.1118443333</v>
      </c>
      <c r="Q4" s="9"/>
      <c r="R4" s="9"/>
      <c r="S4" s="9"/>
    </row>
    <row r="5" ht="14.25" customHeight="1">
      <c r="A5" s="67"/>
      <c r="B5" s="68"/>
      <c r="C5" s="68"/>
      <c r="D5" s="69"/>
      <c r="E5" s="94"/>
      <c r="F5" s="94"/>
      <c r="G5" s="94"/>
      <c r="H5" s="14"/>
      <c r="I5" s="6" t="s">
        <v>9</v>
      </c>
      <c r="J5" s="70">
        <v>0.15</v>
      </c>
    </row>
    <row r="6" ht="14.25" customHeight="1">
      <c r="A6" s="94"/>
      <c r="B6" s="94"/>
      <c r="C6" s="94"/>
      <c r="D6" s="94"/>
      <c r="E6" s="94"/>
      <c r="F6" s="94"/>
      <c r="G6" s="94"/>
      <c r="H6" s="16"/>
      <c r="I6" s="17" t="s">
        <v>10</v>
      </c>
      <c r="J6" s="18">
        <v>0.1</v>
      </c>
    </row>
    <row r="7" ht="14.25" customHeight="1">
      <c r="A7" s="93"/>
      <c r="B7" s="93"/>
      <c r="C7" s="93"/>
      <c r="D7" s="93"/>
      <c r="E7" s="93"/>
      <c r="F7" s="93"/>
      <c r="G7" s="93"/>
      <c r="H7" s="19" t="s">
        <v>11</v>
      </c>
      <c r="I7" s="20"/>
      <c r="J7" s="20"/>
    </row>
    <row r="8" ht="14.25" customHeight="1">
      <c r="A8" s="93"/>
      <c r="B8" s="93"/>
      <c r="C8" s="96" t="s">
        <v>31</v>
      </c>
      <c r="G8" s="93"/>
      <c r="H8" s="19" t="s">
        <v>12</v>
      </c>
      <c r="I8" s="95">
        <v>0.5</v>
      </c>
      <c r="J8" s="20"/>
    </row>
    <row r="9" ht="14.25" customHeight="1"/>
    <row r="10" ht="14.25" customHeight="1">
      <c r="A10" s="9"/>
      <c r="B10" s="9"/>
      <c r="C10" s="9"/>
      <c r="D10" s="9"/>
      <c r="E10" s="9"/>
      <c r="F10" s="9"/>
      <c r="G10" s="9"/>
      <c r="H10" s="9"/>
      <c r="K10" s="9"/>
      <c r="L10" s="21" t="s">
        <v>13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 t="s">
        <v>14</v>
      </c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3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24" t="s">
        <v>15</v>
      </c>
      <c r="J11" s="25"/>
      <c r="K11" s="26"/>
      <c r="L11" s="21" t="s">
        <v>16</v>
      </c>
      <c r="M11" s="22"/>
      <c r="N11" s="22"/>
      <c r="O11" s="23"/>
      <c r="P11" s="21" t="s">
        <v>5</v>
      </c>
      <c r="Q11" s="22"/>
      <c r="R11" s="22"/>
      <c r="S11" s="22"/>
      <c r="T11" s="21" t="s">
        <v>17</v>
      </c>
      <c r="U11" s="22"/>
      <c r="V11" s="22"/>
      <c r="W11" s="23"/>
      <c r="X11" s="21" t="s">
        <v>16</v>
      </c>
      <c r="Y11" s="22"/>
      <c r="Z11" s="22"/>
      <c r="AA11" s="23"/>
      <c r="AB11" s="21" t="s">
        <v>5</v>
      </c>
      <c r="AC11" s="22"/>
      <c r="AD11" s="22"/>
      <c r="AE11" s="22"/>
      <c r="AF11" s="21" t="s">
        <v>17</v>
      </c>
      <c r="AG11" s="22"/>
      <c r="AH11" s="22"/>
      <c r="AI11" s="23"/>
    </row>
    <row r="12" ht="14.25" customHeight="1">
      <c r="A12" s="107" t="s">
        <v>32</v>
      </c>
      <c r="B12" s="22"/>
      <c r="C12" s="23"/>
      <c r="D12" s="107" t="s">
        <v>33</v>
      </c>
      <c r="E12" s="22"/>
      <c r="F12" s="23"/>
      <c r="G12" s="108"/>
      <c r="H12" s="109" t="s">
        <v>18</v>
      </c>
      <c r="I12" s="110" t="s">
        <v>7</v>
      </c>
      <c r="J12" s="27" t="s">
        <v>9</v>
      </c>
      <c r="K12" s="28" t="s">
        <v>10</v>
      </c>
      <c r="L12" s="21" t="s">
        <v>7</v>
      </c>
      <c r="M12" s="27" t="s">
        <v>9</v>
      </c>
      <c r="N12" s="27" t="s">
        <v>10</v>
      </c>
      <c r="O12" s="28" t="s">
        <v>19</v>
      </c>
      <c r="P12" s="21" t="s">
        <v>7</v>
      </c>
      <c r="Q12" s="27" t="s">
        <v>9</v>
      </c>
      <c r="R12" s="27" t="s">
        <v>10</v>
      </c>
      <c r="S12" s="28" t="s">
        <v>19</v>
      </c>
      <c r="T12" s="21" t="s">
        <v>7</v>
      </c>
      <c r="U12" s="27" t="s">
        <v>9</v>
      </c>
      <c r="V12" s="27" t="s">
        <v>10</v>
      </c>
      <c r="W12" s="28" t="s">
        <v>19</v>
      </c>
      <c r="X12" s="21" t="s">
        <v>7</v>
      </c>
      <c r="Y12" s="27" t="s">
        <v>9</v>
      </c>
      <c r="Z12" s="27" t="s">
        <v>10</v>
      </c>
      <c r="AA12" s="28" t="s">
        <v>19</v>
      </c>
      <c r="AB12" s="21" t="s">
        <v>7</v>
      </c>
      <c r="AC12" s="27" t="s">
        <v>9</v>
      </c>
      <c r="AD12" s="27" t="s">
        <v>10</v>
      </c>
      <c r="AE12" s="28" t="s">
        <v>19</v>
      </c>
      <c r="AF12" s="27" t="s">
        <v>7</v>
      </c>
      <c r="AG12" s="27" t="s">
        <v>9</v>
      </c>
      <c r="AH12" s="27" t="s">
        <v>10</v>
      </c>
      <c r="AI12" s="28" t="s">
        <v>19</v>
      </c>
    </row>
    <row r="13" ht="14.25" customHeight="1">
      <c r="A13" s="111" t="s">
        <v>7</v>
      </c>
      <c r="B13" s="112" t="s">
        <v>9</v>
      </c>
      <c r="C13" s="113" t="s">
        <v>10</v>
      </c>
      <c r="D13" s="112" t="s">
        <v>7</v>
      </c>
      <c r="E13" s="112" t="s">
        <v>9</v>
      </c>
      <c r="F13" s="113" t="s">
        <v>10</v>
      </c>
      <c r="G13" s="90" t="s">
        <v>34</v>
      </c>
      <c r="H13" s="114">
        <v>1.0</v>
      </c>
      <c r="I13" s="115">
        <v>0.7019803129346603</v>
      </c>
      <c r="J13" s="30">
        <v>0.7570540171529068</v>
      </c>
      <c r="K13" s="31">
        <v>0.5817869358502132</v>
      </c>
      <c r="L13" s="32">
        <f>$J$2/$J$3</f>
        <v>10000</v>
      </c>
      <c r="M13" s="33">
        <v>10000.0</v>
      </c>
      <c r="N13" s="33">
        <v>10000.0</v>
      </c>
      <c r="O13" s="34">
        <f t="shared" ref="O13:O112" si="5">SUM(L13:N13)</f>
        <v>30000</v>
      </c>
      <c r="P13" s="32">
        <f t="shared" ref="P13:P112" si="6">IFERROR(_xlfn.BINOM.INV(L13,$J$4,I13),0)</f>
        <v>915</v>
      </c>
      <c r="Q13" s="33">
        <f t="shared" ref="Q13:Q112" si="7">IFERROR(_xlfn.BINOM.INV(M13,$J$5,J13),0)</f>
        <v>1525</v>
      </c>
      <c r="R13" s="33">
        <f t="shared" ref="R13:R112" si="8">IFERROR(_xlfn.BINOM.INV(N13,$J$6,K13),0)</f>
        <v>1006</v>
      </c>
      <c r="S13" s="34">
        <f t="shared" ref="S13:S112" si="9">SUM(P13:R13)</f>
        <v>3446</v>
      </c>
      <c r="T13" s="35">
        <f t="shared" ref="T13:V13" si="1">IF(L13=0,"",P13/L13)</f>
        <v>0.0915</v>
      </c>
      <c r="U13" s="36">
        <f t="shared" si="1"/>
        <v>0.1525</v>
      </c>
      <c r="V13" s="36">
        <f t="shared" si="1"/>
        <v>0.1006</v>
      </c>
      <c r="W13" s="37">
        <f t="shared" ref="W13:W112" si="11">S13/O13</f>
        <v>0.1148666667</v>
      </c>
      <c r="X13" s="32">
        <f t="shared" ref="X13:Z13" si="2">SUM(L$13:L13)</f>
        <v>10000</v>
      </c>
      <c r="Y13" s="33">
        <f t="shared" si="2"/>
        <v>10000</v>
      </c>
      <c r="Z13" s="33">
        <f t="shared" si="2"/>
        <v>10000</v>
      </c>
      <c r="AA13" s="34">
        <f t="shared" ref="AA13:AA112" si="13">SUM(X13:Z13)</f>
        <v>30000</v>
      </c>
      <c r="AB13" s="32">
        <f t="shared" ref="AB13:AD13" si="3">SUM(P$13:P13)</f>
        <v>915</v>
      </c>
      <c r="AC13" s="33">
        <f t="shared" si="3"/>
        <v>1525</v>
      </c>
      <c r="AD13" s="33">
        <f t="shared" si="3"/>
        <v>1006</v>
      </c>
      <c r="AE13" s="34">
        <f t="shared" ref="AE13:AE112" si="15">SUM(AB13:AD13)</f>
        <v>3446</v>
      </c>
      <c r="AF13" s="36">
        <f t="shared" ref="AF13:AH13" si="4">IF(X13=0,"",AB13/X13)</f>
        <v>0.0915</v>
      </c>
      <c r="AG13" s="36">
        <f t="shared" si="4"/>
        <v>0.1525</v>
      </c>
      <c r="AH13" s="36">
        <f t="shared" si="4"/>
        <v>0.1006</v>
      </c>
      <c r="AI13" s="37">
        <f t="shared" ref="AI13:AI112" si="17">AE13/AA13</f>
        <v>0.1148666667</v>
      </c>
    </row>
    <row r="14" ht="14.25" customHeight="1">
      <c r="A14" s="38">
        <f t="shared" ref="A14:A112" si="18">EXP(AF13/$I$8) / (EXP(AF13/$I$8) + EXP(AG13/$I$8) + EXP(AH13/$I$8))</f>
        <v>0.3176498252</v>
      </c>
      <c r="B14" s="9">
        <f t="shared" ref="B14:B112" si="19">EXP(AG13/$I$8) / (EXP(AF13/$I$8) + EXP(AG13/$I$8) + EXP(AH13/$I$8))</f>
        <v>0.358866193</v>
      </c>
      <c r="C14" s="102">
        <f t="shared" ref="C14:C112" si="20">EXP(AH13/$I$8) / (EXP(AF13/$I$8) + EXP(AG13/$I$8) + EXP(AH13/$I$8))</f>
        <v>0.3234839818</v>
      </c>
      <c r="D14" s="9">
        <f t="shared" ref="D14:D112" si="21">A14</f>
        <v>0.3176498252</v>
      </c>
      <c r="E14" s="9">
        <f t="shared" ref="E14:E112" si="22">SUM(A14:B14)</f>
        <v>0.6765160182</v>
      </c>
      <c r="F14" s="102">
        <f t="shared" ref="F14:F112" si="23">SUM(A14:C14)</f>
        <v>1</v>
      </c>
      <c r="G14" s="9" t="str">
        <f t="shared" ref="G14:G112" si="24">IF(I14&lt;D14, "A", IF(I14&lt;E14, "B", "C"))</f>
        <v>A</v>
      </c>
      <c r="H14" s="38">
        <v>2.0</v>
      </c>
      <c r="I14" s="116">
        <v>0.24700336545827017</v>
      </c>
      <c r="J14" s="40">
        <v>0.9130203135069771</v>
      </c>
      <c r="K14" s="41">
        <v>0.6162584125029098</v>
      </c>
      <c r="L14" s="42">
        <f t="shared" ref="L14:L112" si="25">IF($G14=$L$12, 30000, 0)</f>
        <v>30000</v>
      </c>
      <c r="M14" s="43">
        <f t="shared" ref="M14:M112" si="26">IF($G14=$M$12, 30000, 0)</f>
        <v>0</v>
      </c>
      <c r="N14" s="43">
        <f t="shared" ref="N14:N112" si="27">IF($G14=$N$12, 30000, 0)</f>
        <v>0</v>
      </c>
      <c r="O14" s="44">
        <f t="shared" si="5"/>
        <v>30000</v>
      </c>
      <c r="P14" s="42">
        <f t="shared" si="6"/>
        <v>2666</v>
      </c>
      <c r="Q14" s="43">
        <f t="shared" si="7"/>
        <v>0</v>
      </c>
      <c r="R14" s="43">
        <f t="shared" si="8"/>
        <v>0</v>
      </c>
      <c r="S14" s="44">
        <f t="shared" si="9"/>
        <v>2666</v>
      </c>
      <c r="T14" s="45">
        <f t="shared" ref="T14:V14" si="10">IF(L14=0,"",P14/L14)</f>
        <v>0.08886666667</v>
      </c>
      <c r="U14" s="46" t="str">
        <f t="shared" si="10"/>
        <v/>
      </c>
      <c r="V14" s="46" t="str">
        <f t="shared" si="10"/>
        <v/>
      </c>
      <c r="W14" s="47">
        <f t="shared" si="11"/>
        <v>0.08886666667</v>
      </c>
      <c r="X14" s="42">
        <f t="shared" ref="X14:Z14" si="12">SUM(L$13:L14)</f>
        <v>40000</v>
      </c>
      <c r="Y14" s="43">
        <f t="shared" si="12"/>
        <v>10000</v>
      </c>
      <c r="Z14" s="43">
        <f t="shared" si="12"/>
        <v>10000</v>
      </c>
      <c r="AA14" s="44">
        <f t="shared" si="13"/>
        <v>60000</v>
      </c>
      <c r="AB14" s="42">
        <f t="shared" ref="AB14:AD14" si="14">SUM(P$13:P14)</f>
        <v>3581</v>
      </c>
      <c r="AC14" s="43">
        <f t="shared" si="14"/>
        <v>1525</v>
      </c>
      <c r="AD14" s="43">
        <f t="shared" si="14"/>
        <v>1006</v>
      </c>
      <c r="AE14" s="44">
        <f t="shared" si="15"/>
        <v>6112</v>
      </c>
      <c r="AF14" s="46">
        <f t="shared" ref="AF14:AH14" si="16">IF(X14=0,"",AB14/X14)</f>
        <v>0.089525</v>
      </c>
      <c r="AG14" s="46">
        <f t="shared" si="16"/>
        <v>0.1525</v>
      </c>
      <c r="AH14" s="46">
        <f t="shared" si="16"/>
        <v>0.1006</v>
      </c>
      <c r="AI14" s="47">
        <f t="shared" si="17"/>
        <v>0.1018666667</v>
      </c>
    </row>
    <row r="15" ht="14.25" customHeight="1">
      <c r="A15" s="38">
        <f t="shared" si="18"/>
        <v>0.3167942863</v>
      </c>
      <c r="B15" s="9">
        <f t="shared" si="19"/>
        <v>0.3593161437</v>
      </c>
      <c r="C15" s="102">
        <f t="shared" si="20"/>
        <v>0.3238895699</v>
      </c>
      <c r="D15" s="9">
        <f t="shared" si="21"/>
        <v>0.3167942863</v>
      </c>
      <c r="E15" s="9">
        <f t="shared" si="22"/>
        <v>0.6761104301</v>
      </c>
      <c r="F15" s="102">
        <f t="shared" si="23"/>
        <v>1</v>
      </c>
      <c r="G15" s="9" t="str">
        <f t="shared" si="24"/>
        <v>C</v>
      </c>
      <c r="H15" s="38">
        <v>3.0</v>
      </c>
      <c r="I15" s="116">
        <v>0.7740378682709331</v>
      </c>
      <c r="J15" s="40">
        <v>0.8839582938075233</v>
      </c>
      <c r="K15" s="41">
        <v>0.9991347005274185</v>
      </c>
      <c r="L15" s="42">
        <f t="shared" si="25"/>
        <v>0</v>
      </c>
      <c r="M15" s="43">
        <f t="shared" si="26"/>
        <v>0</v>
      </c>
      <c r="N15" s="43">
        <f t="shared" si="27"/>
        <v>30000</v>
      </c>
      <c r="O15" s="44">
        <f t="shared" si="5"/>
        <v>30000</v>
      </c>
      <c r="P15" s="42">
        <f t="shared" si="6"/>
        <v>0</v>
      </c>
      <c r="Q15" s="43">
        <f t="shared" si="7"/>
        <v>0</v>
      </c>
      <c r="R15" s="43">
        <f t="shared" si="8"/>
        <v>3164</v>
      </c>
      <c r="S15" s="44">
        <f t="shared" si="9"/>
        <v>3164</v>
      </c>
      <c r="T15" s="45" t="str">
        <f t="shared" ref="T15:V15" si="28">IF(L15=0,"",P15/L15)</f>
        <v/>
      </c>
      <c r="U15" s="46" t="str">
        <f t="shared" si="28"/>
        <v/>
      </c>
      <c r="V15" s="46">
        <f t="shared" si="28"/>
        <v>0.1054666667</v>
      </c>
      <c r="W15" s="47">
        <f t="shared" si="11"/>
        <v>0.1054666667</v>
      </c>
      <c r="X15" s="42">
        <f t="shared" ref="X15:Z15" si="29">SUM(L$13:L15)</f>
        <v>40000</v>
      </c>
      <c r="Y15" s="43">
        <f t="shared" si="29"/>
        <v>10000</v>
      </c>
      <c r="Z15" s="43">
        <f t="shared" si="29"/>
        <v>40000</v>
      </c>
      <c r="AA15" s="44">
        <f t="shared" si="13"/>
        <v>90000</v>
      </c>
      <c r="AB15" s="42">
        <f t="shared" ref="AB15:AD15" si="30">SUM(P$13:P15)</f>
        <v>3581</v>
      </c>
      <c r="AC15" s="43">
        <f t="shared" si="30"/>
        <v>1525</v>
      </c>
      <c r="AD15" s="43">
        <f t="shared" si="30"/>
        <v>4170</v>
      </c>
      <c r="AE15" s="44">
        <f t="shared" si="15"/>
        <v>9276</v>
      </c>
      <c r="AF15" s="46">
        <f t="shared" ref="AF15:AH15" si="31">IF(X15=0,"",AB15/X15)</f>
        <v>0.089525</v>
      </c>
      <c r="AG15" s="46">
        <f t="shared" si="31"/>
        <v>0.1525</v>
      </c>
      <c r="AH15" s="46">
        <f t="shared" si="31"/>
        <v>0.10425</v>
      </c>
      <c r="AI15" s="47">
        <f t="shared" si="17"/>
        <v>0.1030666667</v>
      </c>
    </row>
    <row r="16" ht="14.25" customHeight="1">
      <c r="A16" s="38">
        <f t="shared" si="18"/>
        <v>0.316044299</v>
      </c>
      <c r="B16" s="9">
        <f t="shared" si="19"/>
        <v>0.358465489</v>
      </c>
      <c r="C16" s="102">
        <f t="shared" si="20"/>
        <v>0.325490212</v>
      </c>
      <c r="D16" s="9">
        <f t="shared" si="21"/>
        <v>0.316044299</v>
      </c>
      <c r="E16" s="9">
        <f t="shared" si="22"/>
        <v>0.674509788</v>
      </c>
      <c r="F16" s="102">
        <f t="shared" si="23"/>
        <v>1</v>
      </c>
      <c r="G16" s="9" t="str">
        <f t="shared" si="24"/>
        <v>B</v>
      </c>
      <c r="H16" s="38">
        <v>4.0</v>
      </c>
      <c r="I16" s="116">
        <v>0.448376279390037</v>
      </c>
      <c r="J16" s="40">
        <v>0.7657470200198502</v>
      </c>
      <c r="K16" s="41">
        <v>0.9254788520271323</v>
      </c>
      <c r="L16" s="42">
        <f t="shared" si="25"/>
        <v>0</v>
      </c>
      <c r="M16" s="43">
        <f t="shared" si="26"/>
        <v>30000</v>
      </c>
      <c r="N16" s="43">
        <f t="shared" si="27"/>
        <v>0</v>
      </c>
      <c r="O16" s="44">
        <f t="shared" si="5"/>
        <v>30000</v>
      </c>
      <c r="P16" s="42">
        <f t="shared" si="6"/>
        <v>0</v>
      </c>
      <c r="Q16" s="43">
        <f t="shared" si="7"/>
        <v>4545</v>
      </c>
      <c r="R16" s="43">
        <f t="shared" si="8"/>
        <v>0</v>
      </c>
      <c r="S16" s="44">
        <f t="shared" si="9"/>
        <v>4545</v>
      </c>
      <c r="T16" s="45" t="str">
        <f t="shared" ref="T16:V16" si="32">IF(L16=0,"",P16/L16)</f>
        <v/>
      </c>
      <c r="U16" s="46">
        <f t="shared" si="32"/>
        <v>0.1515</v>
      </c>
      <c r="V16" s="46" t="str">
        <f t="shared" si="32"/>
        <v/>
      </c>
      <c r="W16" s="47">
        <f t="shared" si="11"/>
        <v>0.1515</v>
      </c>
      <c r="X16" s="42">
        <f t="shared" ref="X16:Z16" si="33">SUM(L$13:L16)</f>
        <v>40000</v>
      </c>
      <c r="Y16" s="43">
        <f t="shared" si="33"/>
        <v>40000</v>
      </c>
      <c r="Z16" s="43">
        <f t="shared" si="33"/>
        <v>40000</v>
      </c>
      <c r="AA16" s="44">
        <f t="shared" si="13"/>
        <v>120000</v>
      </c>
      <c r="AB16" s="42">
        <f t="shared" ref="AB16:AD16" si="34">SUM(P$13:P16)</f>
        <v>3581</v>
      </c>
      <c r="AC16" s="43">
        <f t="shared" si="34"/>
        <v>6070</v>
      </c>
      <c r="AD16" s="43">
        <f t="shared" si="34"/>
        <v>4170</v>
      </c>
      <c r="AE16" s="44">
        <f t="shared" si="15"/>
        <v>13821</v>
      </c>
      <c r="AF16" s="46">
        <f t="shared" ref="AF16:AH16" si="35">IF(X16=0,"",AB16/X16)</f>
        <v>0.089525</v>
      </c>
      <c r="AG16" s="46">
        <f t="shared" si="35"/>
        <v>0.15175</v>
      </c>
      <c r="AH16" s="46">
        <f t="shared" si="35"/>
        <v>0.10425</v>
      </c>
      <c r="AI16" s="47">
        <f t="shared" si="17"/>
        <v>0.115175</v>
      </c>
    </row>
    <row r="17" ht="14.25" customHeight="1">
      <c r="A17" s="38">
        <f t="shared" si="18"/>
        <v>0.3162141994</v>
      </c>
      <c r="B17" s="9">
        <f t="shared" si="19"/>
        <v>0.3581206103</v>
      </c>
      <c r="C17" s="102">
        <f t="shared" si="20"/>
        <v>0.3256651903</v>
      </c>
      <c r="D17" s="9">
        <f t="shared" si="21"/>
        <v>0.3162141994</v>
      </c>
      <c r="E17" s="9">
        <f t="shared" si="22"/>
        <v>0.6743348097</v>
      </c>
      <c r="F17" s="102">
        <f t="shared" si="23"/>
        <v>1</v>
      </c>
      <c r="G17" s="9" t="str">
        <f t="shared" si="24"/>
        <v>B</v>
      </c>
      <c r="H17" s="38">
        <v>5.0</v>
      </c>
      <c r="I17" s="116">
        <v>0.40610408831632827</v>
      </c>
      <c r="J17" s="40">
        <v>0.6006186994336741</v>
      </c>
      <c r="K17" s="41">
        <v>0.9193537546524633</v>
      </c>
      <c r="L17" s="42">
        <f t="shared" si="25"/>
        <v>0</v>
      </c>
      <c r="M17" s="43">
        <f t="shared" si="26"/>
        <v>30000</v>
      </c>
      <c r="N17" s="43">
        <f t="shared" si="27"/>
        <v>0</v>
      </c>
      <c r="O17" s="44">
        <f t="shared" si="5"/>
        <v>30000</v>
      </c>
      <c r="P17" s="42">
        <f t="shared" si="6"/>
        <v>0</v>
      </c>
      <c r="Q17" s="43">
        <f t="shared" si="7"/>
        <v>4516</v>
      </c>
      <c r="R17" s="43">
        <f t="shared" si="8"/>
        <v>0</v>
      </c>
      <c r="S17" s="44">
        <f t="shared" si="9"/>
        <v>4516</v>
      </c>
      <c r="T17" s="45" t="str">
        <f t="shared" ref="T17:V17" si="36">IF(L17=0,"",P17/L17)</f>
        <v/>
      </c>
      <c r="U17" s="46">
        <f t="shared" si="36"/>
        <v>0.1505333333</v>
      </c>
      <c r="V17" s="46" t="str">
        <f t="shared" si="36"/>
        <v/>
      </c>
      <c r="W17" s="47">
        <f t="shared" si="11"/>
        <v>0.1505333333</v>
      </c>
      <c r="X17" s="42">
        <f t="shared" ref="X17:Z17" si="37">SUM(L$13:L17)</f>
        <v>40000</v>
      </c>
      <c r="Y17" s="43">
        <f t="shared" si="37"/>
        <v>70000</v>
      </c>
      <c r="Z17" s="43">
        <f t="shared" si="37"/>
        <v>40000</v>
      </c>
      <c r="AA17" s="44">
        <f t="shared" si="13"/>
        <v>150000</v>
      </c>
      <c r="AB17" s="42">
        <f t="shared" ref="AB17:AD17" si="38">SUM(P$13:P17)</f>
        <v>3581</v>
      </c>
      <c r="AC17" s="43">
        <f t="shared" si="38"/>
        <v>10586</v>
      </c>
      <c r="AD17" s="43">
        <f t="shared" si="38"/>
        <v>4170</v>
      </c>
      <c r="AE17" s="44">
        <f t="shared" si="15"/>
        <v>18337</v>
      </c>
      <c r="AF17" s="46">
        <f t="shared" ref="AF17:AH17" si="39">IF(X17=0,"",AB17/X17)</f>
        <v>0.089525</v>
      </c>
      <c r="AG17" s="46">
        <f t="shared" si="39"/>
        <v>0.1512285714</v>
      </c>
      <c r="AH17" s="46">
        <f t="shared" si="39"/>
        <v>0.10425</v>
      </c>
      <c r="AI17" s="47">
        <f t="shared" si="17"/>
        <v>0.1222466667</v>
      </c>
    </row>
    <row r="18" ht="14.25" customHeight="1">
      <c r="A18" s="38">
        <f t="shared" si="18"/>
        <v>0.316332278</v>
      </c>
      <c r="B18" s="9">
        <f t="shared" si="19"/>
        <v>0.357880924</v>
      </c>
      <c r="C18" s="102">
        <f t="shared" si="20"/>
        <v>0.325786798</v>
      </c>
      <c r="D18" s="9">
        <f t="shared" si="21"/>
        <v>0.316332278</v>
      </c>
      <c r="E18" s="9">
        <f t="shared" si="22"/>
        <v>0.674213202</v>
      </c>
      <c r="F18" s="102">
        <f t="shared" si="23"/>
        <v>1</v>
      </c>
      <c r="G18" s="9" t="str">
        <f t="shared" si="24"/>
        <v>C</v>
      </c>
      <c r="H18" s="38">
        <v>6.0</v>
      </c>
      <c r="I18" s="116">
        <v>0.765112724032437</v>
      </c>
      <c r="J18" s="40">
        <v>0.04627406316674021</v>
      </c>
      <c r="K18" s="41">
        <v>0.44652866677791125</v>
      </c>
      <c r="L18" s="42">
        <f t="shared" si="25"/>
        <v>0</v>
      </c>
      <c r="M18" s="43">
        <f t="shared" si="26"/>
        <v>0</v>
      </c>
      <c r="N18" s="43">
        <f t="shared" si="27"/>
        <v>30000</v>
      </c>
      <c r="O18" s="44">
        <f t="shared" si="5"/>
        <v>30000</v>
      </c>
      <c r="P18" s="42">
        <f t="shared" si="6"/>
        <v>0</v>
      </c>
      <c r="Q18" s="43">
        <f t="shared" si="7"/>
        <v>0</v>
      </c>
      <c r="R18" s="43">
        <f t="shared" si="8"/>
        <v>2993</v>
      </c>
      <c r="S18" s="44">
        <f t="shared" si="9"/>
        <v>2993</v>
      </c>
      <c r="T18" s="45" t="str">
        <f t="shared" ref="T18:V18" si="40">IF(L18=0,"",P18/L18)</f>
        <v/>
      </c>
      <c r="U18" s="46" t="str">
        <f t="shared" si="40"/>
        <v/>
      </c>
      <c r="V18" s="46">
        <f t="shared" si="40"/>
        <v>0.09976666667</v>
      </c>
      <c r="W18" s="47">
        <f t="shared" si="11"/>
        <v>0.09976666667</v>
      </c>
      <c r="X18" s="42">
        <f t="shared" ref="X18:Z18" si="41">SUM(L$13:L18)</f>
        <v>40000</v>
      </c>
      <c r="Y18" s="43">
        <f t="shared" si="41"/>
        <v>70000</v>
      </c>
      <c r="Z18" s="43">
        <f t="shared" si="41"/>
        <v>70000</v>
      </c>
      <c r="AA18" s="44">
        <f t="shared" si="13"/>
        <v>180000</v>
      </c>
      <c r="AB18" s="42">
        <f t="shared" ref="AB18:AD18" si="42">SUM(P$13:P18)</f>
        <v>3581</v>
      </c>
      <c r="AC18" s="43">
        <f t="shared" si="42"/>
        <v>10586</v>
      </c>
      <c r="AD18" s="43">
        <f t="shared" si="42"/>
        <v>7163</v>
      </c>
      <c r="AE18" s="44">
        <f t="shared" si="15"/>
        <v>21330</v>
      </c>
      <c r="AF18" s="46">
        <f t="shared" ref="AF18:AH18" si="43">IF(X18=0,"",AB18/X18)</f>
        <v>0.089525</v>
      </c>
      <c r="AG18" s="46">
        <f t="shared" si="43"/>
        <v>0.1512285714</v>
      </c>
      <c r="AH18" s="46">
        <f t="shared" si="43"/>
        <v>0.1023285714</v>
      </c>
      <c r="AI18" s="47">
        <f t="shared" si="17"/>
        <v>0.1185</v>
      </c>
    </row>
    <row r="19" ht="14.25" customHeight="1">
      <c r="A19" s="38">
        <f t="shared" si="18"/>
        <v>0.3167280454</v>
      </c>
      <c r="B19" s="9">
        <f t="shared" si="19"/>
        <v>0.3583286735</v>
      </c>
      <c r="C19" s="102">
        <f t="shared" si="20"/>
        <v>0.3249432811</v>
      </c>
      <c r="D19" s="9">
        <f t="shared" si="21"/>
        <v>0.3167280454</v>
      </c>
      <c r="E19" s="9">
        <f t="shared" si="22"/>
        <v>0.6750567189</v>
      </c>
      <c r="F19" s="102">
        <f t="shared" si="23"/>
        <v>1</v>
      </c>
      <c r="G19" s="9" t="str">
        <f t="shared" si="24"/>
        <v>A</v>
      </c>
      <c r="H19" s="38">
        <v>7.0</v>
      </c>
      <c r="I19" s="116">
        <v>0.13110042869977856</v>
      </c>
      <c r="J19" s="40">
        <v>0.05393297911655692</v>
      </c>
      <c r="K19" s="41">
        <v>0.4207022188320675</v>
      </c>
      <c r="L19" s="42">
        <f t="shared" si="25"/>
        <v>30000</v>
      </c>
      <c r="M19" s="43">
        <f t="shared" si="26"/>
        <v>0</v>
      </c>
      <c r="N19" s="43">
        <f t="shared" si="27"/>
        <v>0</v>
      </c>
      <c r="O19" s="44">
        <f t="shared" si="5"/>
        <v>30000</v>
      </c>
      <c r="P19" s="42">
        <f t="shared" si="6"/>
        <v>2644</v>
      </c>
      <c r="Q19" s="43">
        <f t="shared" si="7"/>
        <v>0</v>
      </c>
      <c r="R19" s="43">
        <f t="shared" si="8"/>
        <v>0</v>
      </c>
      <c r="S19" s="44">
        <f t="shared" si="9"/>
        <v>2644</v>
      </c>
      <c r="T19" s="45">
        <f t="shared" ref="T19:V19" si="44">IF(L19=0,"",P19/L19)</f>
        <v>0.08813333333</v>
      </c>
      <c r="U19" s="46" t="str">
        <f t="shared" si="44"/>
        <v/>
      </c>
      <c r="V19" s="46" t="str">
        <f t="shared" si="44"/>
        <v/>
      </c>
      <c r="W19" s="47">
        <f t="shared" si="11"/>
        <v>0.08813333333</v>
      </c>
      <c r="X19" s="42">
        <f t="shared" ref="X19:Z19" si="45">SUM(L$13:L19)</f>
        <v>70000</v>
      </c>
      <c r="Y19" s="43">
        <f t="shared" si="45"/>
        <v>70000</v>
      </c>
      <c r="Z19" s="43">
        <f t="shared" si="45"/>
        <v>70000</v>
      </c>
      <c r="AA19" s="44">
        <f t="shared" si="13"/>
        <v>210000</v>
      </c>
      <c r="AB19" s="42">
        <f t="shared" ref="AB19:AD19" si="46">SUM(P$13:P19)</f>
        <v>6225</v>
      </c>
      <c r="AC19" s="43">
        <f t="shared" si="46"/>
        <v>10586</v>
      </c>
      <c r="AD19" s="43">
        <f t="shared" si="46"/>
        <v>7163</v>
      </c>
      <c r="AE19" s="44">
        <f t="shared" si="15"/>
        <v>23974</v>
      </c>
      <c r="AF19" s="46">
        <f t="shared" ref="AF19:AH19" si="47">IF(X19=0,"",AB19/X19)</f>
        <v>0.08892857143</v>
      </c>
      <c r="AG19" s="46">
        <f t="shared" si="47"/>
        <v>0.1512285714</v>
      </c>
      <c r="AH19" s="46">
        <f t="shared" si="47"/>
        <v>0.1023285714</v>
      </c>
      <c r="AI19" s="47">
        <f t="shared" si="17"/>
        <v>0.1141619048</v>
      </c>
    </row>
    <row r="20" ht="14.25" customHeight="1">
      <c r="A20" s="38">
        <f t="shared" si="18"/>
        <v>0.316469954</v>
      </c>
      <c r="B20" s="9">
        <f t="shared" si="19"/>
        <v>0.3584640245</v>
      </c>
      <c r="C20" s="102">
        <f t="shared" si="20"/>
        <v>0.3250660215</v>
      </c>
      <c r="D20" s="9">
        <f t="shared" si="21"/>
        <v>0.316469954</v>
      </c>
      <c r="E20" s="9">
        <f t="shared" si="22"/>
        <v>0.6749339785</v>
      </c>
      <c r="F20" s="102">
        <f t="shared" si="23"/>
        <v>1</v>
      </c>
      <c r="G20" s="9" t="str">
        <f t="shared" si="24"/>
        <v>C</v>
      </c>
      <c r="H20" s="38">
        <v>8.0</v>
      </c>
      <c r="I20" s="116">
        <v>0.7426109449814852</v>
      </c>
      <c r="J20" s="40">
        <v>0.8146957155610791</v>
      </c>
      <c r="K20" s="41">
        <v>0.8248298515548289</v>
      </c>
      <c r="L20" s="42">
        <f t="shared" si="25"/>
        <v>0</v>
      </c>
      <c r="M20" s="43">
        <f t="shared" si="26"/>
        <v>0</v>
      </c>
      <c r="N20" s="43">
        <f t="shared" si="27"/>
        <v>30000</v>
      </c>
      <c r="O20" s="44">
        <f t="shared" si="5"/>
        <v>30000</v>
      </c>
      <c r="P20" s="42">
        <f t="shared" si="6"/>
        <v>0</v>
      </c>
      <c r="Q20" s="43">
        <f t="shared" si="7"/>
        <v>0</v>
      </c>
      <c r="R20" s="43">
        <f t="shared" si="8"/>
        <v>3049</v>
      </c>
      <c r="S20" s="44">
        <f t="shared" si="9"/>
        <v>3049</v>
      </c>
      <c r="T20" s="45" t="str">
        <f t="shared" ref="T20:V20" si="48">IF(L20=0,"",P20/L20)</f>
        <v/>
      </c>
      <c r="U20" s="46" t="str">
        <f t="shared" si="48"/>
        <v/>
      </c>
      <c r="V20" s="46">
        <f t="shared" si="48"/>
        <v>0.1016333333</v>
      </c>
      <c r="W20" s="47">
        <f t="shared" si="11"/>
        <v>0.1016333333</v>
      </c>
      <c r="X20" s="42">
        <f t="shared" ref="X20:Z20" si="49">SUM(L$13:L20)</f>
        <v>70000</v>
      </c>
      <c r="Y20" s="43">
        <f t="shared" si="49"/>
        <v>70000</v>
      </c>
      <c r="Z20" s="43">
        <f t="shared" si="49"/>
        <v>100000</v>
      </c>
      <c r="AA20" s="44">
        <f t="shared" si="13"/>
        <v>240000</v>
      </c>
      <c r="AB20" s="42">
        <f t="shared" ref="AB20:AD20" si="50">SUM(P$13:P20)</f>
        <v>6225</v>
      </c>
      <c r="AC20" s="43">
        <f t="shared" si="50"/>
        <v>10586</v>
      </c>
      <c r="AD20" s="43">
        <f t="shared" si="50"/>
        <v>10212</v>
      </c>
      <c r="AE20" s="44">
        <f t="shared" si="15"/>
        <v>27023</v>
      </c>
      <c r="AF20" s="46">
        <f t="shared" ref="AF20:AH20" si="51">IF(X20=0,"",AB20/X20)</f>
        <v>0.08892857143</v>
      </c>
      <c r="AG20" s="46">
        <f t="shared" si="51"/>
        <v>0.1512285714</v>
      </c>
      <c r="AH20" s="46">
        <f t="shared" si="51"/>
        <v>0.10212</v>
      </c>
      <c r="AI20" s="47">
        <f t="shared" si="17"/>
        <v>0.1125958333</v>
      </c>
    </row>
    <row r="21" ht="14.25" customHeight="1">
      <c r="A21" s="38">
        <f t="shared" si="18"/>
        <v>0.3165128638</v>
      </c>
      <c r="B21" s="9">
        <f t="shared" si="19"/>
        <v>0.3585126283</v>
      </c>
      <c r="C21" s="102">
        <f t="shared" si="20"/>
        <v>0.3249745079</v>
      </c>
      <c r="D21" s="9">
        <f t="shared" si="21"/>
        <v>0.3165128638</v>
      </c>
      <c r="E21" s="9">
        <f t="shared" si="22"/>
        <v>0.6750254921</v>
      </c>
      <c r="F21" s="102">
        <f t="shared" si="23"/>
        <v>1</v>
      </c>
      <c r="G21" s="9" t="str">
        <f t="shared" si="24"/>
        <v>A</v>
      </c>
      <c r="H21" s="38">
        <v>9.0</v>
      </c>
      <c r="I21" s="116">
        <v>0.1319450765986958</v>
      </c>
      <c r="J21" s="40">
        <v>0.667110626944466</v>
      </c>
      <c r="K21" s="41">
        <v>0.7948361344197441</v>
      </c>
      <c r="L21" s="42">
        <f t="shared" si="25"/>
        <v>30000</v>
      </c>
      <c r="M21" s="43">
        <f t="shared" si="26"/>
        <v>0</v>
      </c>
      <c r="N21" s="43">
        <f t="shared" si="27"/>
        <v>0</v>
      </c>
      <c r="O21" s="44">
        <f t="shared" si="5"/>
        <v>30000</v>
      </c>
      <c r="P21" s="42">
        <f t="shared" si="6"/>
        <v>2645</v>
      </c>
      <c r="Q21" s="43">
        <f t="shared" si="7"/>
        <v>0</v>
      </c>
      <c r="R21" s="43">
        <f t="shared" si="8"/>
        <v>0</v>
      </c>
      <c r="S21" s="44">
        <f t="shared" si="9"/>
        <v>2645</v>
      </c>
      <c r="T21" s="45">
        <f t="shared" ref="T21:V21" si="52">IF(L21=0,"",P21/L21)</f>
        <v>0.08816666667</v>
      </c>
      <c r="U21" s="46" t="str">
        <f t="shared" si="52"/>
        <v/>
      </c>
      <c r="V21" s="46" t="str">
        <f t="shared" si="52"/>
        <v/>
      </c>
      <c r="W21" s="47">
        <f t="shared" si="11"/>
        <v>0.08816666667</v>
      </c>
      <c r="X21" s="42">
        <f t="shared" ref="X21:Z21" si="53">SUM(L$13:L21)</f>
        <v>100000</v>
      </c>
      <c r="Y21" s="43">
        <f t="shared" si="53"/>
        <v>70000</v>
      </c>
      <c r="Z21" s="43">
        <f t="shared" si="53"/>
        <v>100000</v>
      </c>
      <c r="AA21" s="44">
        <f t="shared" si="13"/>
        <v>270000</v>
      </c>
      <c r="AB21" s="42">
        <f t="shared" ref="AB21:AD21" si="54">SUM(P$13:P21)</f>
        <v>8870</v>
      </c>
      <c r="AC21" s="43">
        <f t="shared" si="54"/>
        <v>10586</v>
      </c>
      <c r="AD21" s="43">
        <f t="shared" si="54"/>
        <v>10212</v>
      </c>
      <c r="AE21" s="44">
        <f t="shared" si="15"/>
        <v>29668</v>
      </c>
      <c r="AF21" s="46">
        <f t="shared" ref="AF21:AH21" si="55">IF(X21=0,"",AB21/X21)</f>
        <v>0.0887</v>
      </c>
      <c r="AG21" s="46">
        <f t="shared" si="55"/>
        <v>0.1512285714</v>
      </c>
      <c r="AH21" s="46">
        <f t="shared" si="55"/>
        <v>0.10212</v>
      </c>
      <c r="AI21" s="47">
        <f t="shared" si="17"/>
        <v>0.1098814815</v>
      </c>
    </row>
    <row r="22" ht="14.25" customHeight="1">
      <c r="A22" s="38">
        <f t="shared" si="18"/>
        <v>0.3164139773</v>
      </c>
      <c r="B22" s="9">
        <f t="shared" si="19"/>
        <v>0.3585644977</v>
      </c>
      <c r="C22" s="102">
        <f t="shared" si="20"/>
        <v>0.325021525</v>
      </c>
      <c r="D22" s="9">
        <f t="shared" si="21"/>
        <v>0.3164139773</v>
      </c>
      <c r="E22" s="9">
        <f t="shared" si="22"/>
        <v>0.674978475</v>
      </c>
      <c r="F22" s="102">
        <f t="shared" si="23"/>
        <v>1</v>
      </c>
      <c r="G22" s="9" t="str">
        <f t="shared" si="24"/>
        <v>A</v>
      </c>
      <c r="H22" s="38">
        <v>10.0</v>
      </c>
      <c r="I22" s="116">
        <v>0.22385482421003322</v>
      </c>
      <c r="J22" s="40">
        <v>0.7073743662553169</v>
      </c>
      <c r="K22" s="41">
        <v>0.2369390275151747</v>
      </c>
      <c r="L22" s="42">
        <f t="shared" si="25"/>
        <v>30000</v>
      </c>
      <c r="M22" s="43">
        <f t="shared" si="26"/>
        <v>0</v>
      </c>
      <c r="N22" s="43">
        <f t="shared" si="27"/>
        <v>0</v>
      </c>
      <c r="O22" s="44">
        <f t="shared" si="5"/>
        <v>30000</v>
      </c>
      <c r="P22" s="42">
        <f t="shared" si="6"/>
        <v>2662</v>
      </c>
      <c r="Q22" s="43">
        <f t="shared" si="7"/>
        <v>0</v>
      </c>
      <c r="R22" s="43">
        <f t="shared" si="8"/>
        <v>0</v>
      </c>
      <c r="S22" s="44">
        <f t="shared" si="9"/>
        <v>2662</v>
      </c>
      <c r="T22" s="45">
        <f t="shared" ref="T22:V22" si="56">IF(L22=0,"",P22/L22)</f>
        <v>0.08873333333</v>
      </c>
      <c r="U22" s="46" t="str">
        <f t="shared" si="56"/>
        <v/>
      </c>
      <c r="V22" s="46" t="str">
        <f t="shared" si="56"/>
        <v/>
      </c>
      <c r="W22" s="47">
        <f t="shared" si="11"/>
        <v>0.08873333333</v>
      </c>
      <c r="X22" s="42">
        <f t="shared" ref="X22:Z22" si="57">SUM(L$13:L22)</f>
        <v>130000</v>
      </c>
      <c r="Y22" s="43">
        <f t="shared" si="57"/>
        <v>70000</v>
      </c>
      <c r="Z22" s="43">
        <f t="shared" si="57"/>
        <v>100000</v>
      </c>
      <c r="AA22" s="44">
        <f t="shared" si="13"/>
        <v>300000</v>
      </c>
      <c r="AB22" s="42">
        <f t="shared" ref="AB22:AD22" si="58">SUM(P$13:P22)</f>
        <v>11532</v>
      </c>
      <c r="AC22" s="43">
        <f t="shared" si="58"/>
        <v>10586</v>
      </c>
      <c r="AD22" s="43">
        <f t="shared" si="58"/>
        <v>10212</v>
      </c>
      <c r="AE22" s="44">
        <f t="shared" si="15"/>
        <v>32330</v>
      </c>
      <c r="AF22" s="46">
        <f t="shared" ref="AF22:AH22" si="59">IF(X22=0,"",AB22/X22)</f>
        <v>0.08870769231</v>
      </c>
      <c r="AG22" s="46">
        <f t="shared" si="59"/>
        <v>0.1512285714</v>
      </c>
      <c r="AH22" s="46">
        <f t="shared" si="59"/>
        <v>0.10212</v>
      </c>
      <c r="AI22" s="47">
        <f t="shared" si="17"/>
        <v>0.1077666667</v>
      </c>
    </row>
    <row r="23" ht="14.25" customHeight="1">
      <c r="A23" s="38">
        <f t="shared" si="18"/>
        <v>0.3164173049</v>
      </c>
      <c r="B23" s="9">
        <f t="shared" si="19"/>
        <v>0.3585627522</v>
      </c>
      <c r="C23" s="102">
        <f t="shared" si="20"/>
        <v>0.3250199428</v>
      </c>
      <c r="D23" s="9">
        <f t="shared" si="21"/>
        <v>0.3164173049</v>
      </c>
      <c r="E23" s="9">
        <f t="shared" si="22"/>
        <v>0.6749800572</v>
      </c>
      <c r="F23" s="102">
        <f t="shared" si="23"/>
        <v>1</v>
      </c>
      <c r="G23" s="9" t="str">
        <f t="shared" si="24"/>
        <v>B</v>
      </c>
      <c r="H23" s="38">
        <v>11.0</v>
      </c>
      <c r="I23" s="116">
        <v>0.6706283682677296</v>
      </c>
      <c r="J23" s="40">
        <v>0.44254016384466377</v>
      </c>
      <c r="K23" s="41">
        <v>0.9155569777368577</v>
      </c>
      <c r="L23" s="42">
        <f t="shared" si="25"/>
        <v>0</v>
      </c>
      <c r="M23" s="43">
        <f t="shared" si="26"/>
        <v>30000</v>
      </c>
      <c r="N23" s="43">
        <f t="shared" si="27"/>
        <v>0</v>
      </c>
      <c r="O23" s="44">
        <f t="shared" si="5"/>
        <v>30000</v>
      </c>
      <c r="P23" s="42">
        <f t="shared" si="6"/>
        <v>0</v>
      </c>
      <c r="Q23" s="43">
        <f t="shared" si="7"/>
        <v>4491</v>
      </c>
      <c r="R23" s="43">
        <f t="shared" si="8"/>
        <v>0</v>
      </c>
      <c r="S23" s="44">
        <f t="shared" si="9"/>
        <v>4491</v>
      </c>
      <c r="T23" s="45" t="str">
        <f t="shared" ref="T23:V23" si="60">IF(L23=0,"",P23/L23)</f>
        <v/>
      </c>
      <c r="U23" s="46">
        <f t="shared" si="60"/>
        <v>0.1497</v>
      </c>
      <c r="V23" s="46" t="str">
        <f t="shared" si="60"/>
        <v/>
      </c>
      <c r="W23" s="47">
        <f t="shared" si="11"/>
        <v>0.1497</v>
      </c>
      <c r="X23" s="42">
        <f t="shared" ref="X23:Z23" si="61">SUM(L$13:L23)</f>
        <v>130000</v>
      </c>
      <c r="Y23" s="43">
        <f t="shared" si="61"/>
        <v>100000</v>
      </c>
      <c r="Z23" s="43">
        <f t="shared" si="61"/>
        <v>100000</v>
      </c>
      <c r="AA23" s="44">
        <f t="shared" si="13"/>
        <v>330000</v>
      </c>
      <c r="AB23" s="42">
        <f t="shared" ref="AB23:AD23" si="62">SUM(P$13:P23)</f>
        <v>11532</v>
      </c>
      <c r="AC23" s="43">
        <f t="shared" si="62"/>
        <v>15077</v>
      </c>
      <c r="AD23" s="43">
        <f t="shared" si="62"/>
        <v>10212</v>
      </c>
      <c r="AE23" s="44">
        <f t="shared" si="15"/>
        <v>36821</v>
      </c>
      <c r="AF23" s="46">
        <f t="shared" ref="AF23:AH23" si="63">IF(X23=0,"",AB23/X23)</f>
        <v>0.08870769231</v>
      </c>
      <c r="AG23" s="46">
        <f t="shared" si="63"/>
        <v>0.15077</v>
      </c>
      <c r="AH23" s="46">
        <f t="shared" si="63"/>
        <v>0.10212</v>
      </c>
      <c r="AI23" s="47">
        <f t="shared" si="17"/>
        <v>0.1115787879</v>
      </c>
    </row>
    <row r="24" ht="14.25" customHeight="1">
      <c r="A24" s="38">
        <f t="shared" si="18"/>
        <v>0.3165213463</v>
      </c>
      <c r="B24" s="9">
        <f t="shared" si="19"/>
        <v>0.3583518409</v>
      </c>
      <c r="C24" s="102">
        <f t="shared" si="20"/>
        <v>0.3251268128</v>
      </c>
      <c r="D24" s="9">
        <f t="shared" si="21"/>
        <v>0.3165213463</v>
      </c>
      <c r="E24" s="9">
        <f t="shared" si="22"/>
        <v>0.6748731872</v>
      </c>
      <c r="F24" s="102">
        <f t="shared" si="23"/>
        <v>1</v>
      </c>
      <c r="G24" s="9" t="str">
        <f t="shared" si="24"/>
        <v>A</v>
      </c>
      <c r="H24" s="38">
        <v>12.0</v>
      </c>
      <c r="I24" s="116">
        <v>0.1630179409374476</v>
      </c>
      <c r="J24" s="40">
        <v>0.8005445635826461</v>
      </c>
      <c r="K24" s="41">
        <v>0.5384471321314306</v>
      </c>
      <c r="L24" s="42">
        <f t="shared" si="25"/>
        <v>30000</v>
      </c>
      <c r="M24" s="43">
        <f t="shared" si="26"/>
        <v>0</v>
      </c>
      <c r="N24" s="43">
        <f t="shared" si="27"/>
        <v>0</v>
      </c>
      <c r="O24" s="44">
        <f t="shared" si="5"/>
        <v>30000</v>
      </c>
      <c r="P24" s="42">
        <f t="shared" si="6"/>
        <v>2651</v>
      </c>
      <c r="Q24" s="43">
        <f t="shared" si="7"/>
        <v>0</v>
      </c>
      <c r="R24" s="43">
        <f t="shared" si="8"/>
        <v>0</v>
      </c>
      <c r="S24" s="44">
        <f t="shared" si="9"/>
        <v>2651</v>
      </c>
      <c r="T24" s="45">
        <f t="shared" ref="T24:V24" si="64">IF(L24=0,"",P24/L24)</f>
        <v>0.08836666667</v>
      </c>
      <c r="U24" s="46" t="str">
        <f t="shared" si="64"/>
        <v/>
      </c>
      <c r="V24" s="46" t="str">
        <f t="shared" si="64"/>
        <v/>
      </c>
      <c r="W24" s="47">
        <f t="shared" si="11"/>
        <v>0.08836666667</v>
      </c>
      <c r="X24" s="42">
        <f t="shared" ref="X24:Z24" si="65">SUM(L$13:L24)</f>
        <v>160000</v>
      </c>
      <c r="Y24" s="43">
        <f t="shared" si="65"/>
        <v>100000</v>
      </c>
      <c r="Z24" s="43">
        <f t="shared" si="65"/>
        <v>100000</v>
      </c>
      <c r="AA24" s="44">
        <f t="shared" si="13"/>
        <v>360000</v>
      </c>
      <c r="AB24" s="42">
        <f t="shared" ref="AB24:AD24" si="66">SUM(P$13:P24)</f>
        <v>14183</v>
      </c>
      <c r="AC24" s="43">
        <f t="shared" si="66"/>
        <v>15077</v>
      </c>
      <c r="AD24" s="43">
        <f t="shared" si="66"/>
        <v>10212</v>
      </c>
      <c r="AE24" s="44">
        <f t="shared" si="15"/>
        <v>39472</v>
      </c>
      <c r="AF24" s="46">
        <f t="shared" ref="AF24:AH24" si="67">IF(X24=0,"",AB24/X24)</f>
        <v>0.08864375</v>
      </c>
      <c r="AG24" s="46">
        <f t="shared" si="67"/>
        <v>0.15077</v>
      </c>
      <c r="AH24" s="46">
        <f t="shared" si="67"/>
        <v>0.10212</v>
      </c>
      <c r="AI24" s="47">
        <f t="shared" si="17"/>
        <v>0.1096444444</v>
      </c>
    </row>
    <row r="25" ht="14.25" customHeight="1">
      <c r="A25" s="38">
        <f t="shared" si="18"/>
        <v>0.3164936809</v>
      </c>
      <c r="B25" s="9">
        <f t="shared" si="19"/>
        <v>0.358366346</v>
      </c>
      <c r="C25" s="102">
        <f t="shared" si="20"/>
        <v>0.3251399731</v>
      </c>
      <c r="D25" s="9">
        <f t="shared" si="21"/>
        <v>0.3164936809</v>
      </c>
      <c r="E25" s="9">
        <f t="shared" si="22"/>
        <v>0.6748600269</v>
      </c>
      <c r="F25" s="102">
        <f t="shared" si="23"/>
        <v>1</v>
      </c>
      <c r="G25" s="9" t="str">
        <f t="shared" si="24"/>
        <v>A</v>
      </c>
      <c r="H25" s="38">
        <v>13.0</v>
      </c>
      <c r="I25" s="116">
        <v>0.0924442892846129</v>
      </c>
      <c r="J25" s="40">
        <v>0.9622505324200828</v>
      </c>
      <c r="K25" s="41">
        <v>0.46328918972010213</v>
      </c>
      <c r="L25" s="42">
        <f t="shared" si="25"/>
        <v>30000</v>
      </c>
      <c r="M25" s="43">
        <f t="shared" si="26"/>
        <v>0</v>
      </c>
      <c r="N25" s="43">
        <f t="shared" si="27"/>
        <v>0</v>
      </c>
      <c r="O25" s="44">
        <f t="shared" si="5"/>
        <v>30000</v>
      </c>
      <c r="P25" s="42">
        <f t="shared" si="6"/>
        <v>2634</v>
      </c>
      <c r="Q25" s="43">
        <f t="shared" si="7"/>
        <v>0</v>
      </c>
      <c r="R25" s="43">
        <f t="shared" si="8"/>
        <v>0</v>
      </c>
      <c r="S25" s="44">
        <f t="shared" si="9"/>
        <v>2634</v>
      </c>
      <c r="T25" s="45">
        <f t="shared" ref="T25:V25" si="68">IF(L25=0,"",P25/L25)</f>
        <v>0.0878</v>
      </c>
      <c r="U25" s="46" t="str">
        <f t="shared" si="68"/>
        <v/>
      </c>
      <c r="V25" s="46" t="str">
        <f t="shared" si="68"/>
        <v/>
      </c>
      <c r="W25" s="47">
        <f t="shared" si="11"/>
        <v>0.0878</v>
      </c>
      <c r="X25" s="42">
        <f t="shared" ref="X25:Z25" si="69">SUM(L$13:L25)</f>
        <v>190000</v>
      </c>
      <c r="Y25" s="43">
        <f t="shared" si="69"/>
        <v>100000</v>
      </c>
      <c r="Z25" s="43">
        <f t="shared" si="69"/>
        <v>100000</v>
      </c>
      <c r="AA25" s="44">
        <f t="shared" si="13"/>
        <v>390000</v>
      </c>
      <c r="AB25" s="42">
        <f t="shared" ref="AB25:AD25" si="70">SUM(P$13:P25)</f>
        <v>16817</v>
      </c>
      <c r="AC25" s="43">
        <f t="shared" si="70"/>
        <v>15077</v>
      </c>
      <c r="AD25" s="43">
        <f t="shared" si="70"/>
        <v>10212</v>
      </c>
      <c r="AE25" s="44">
        <f t="shared" si="15"/>
        <v>42106</v>
      </c>
      <c r="AF25" s="46">
        <f t="shared" ref="AF25:AH25" si="71">IF(X25=0,"",AB25/X25)</f>
        <v>0.08851052632</v>
      </c>
      <c r="AG25" s="46">
        <f t="shared" si="71"/>
        <v>0.15077</v>
      </c>
      <c r="AH25" s="46">
        <f t="shared" si="71"/>
        <v>0.10212</v>
      </c>
      <c r="AI25" s="47">
        <f t="shared" si="17"/>
        <v>0.1079641026</v>
      </c>
    </row>
    <row r="26" ht="14.25" customHeight="1">
      <c r="A26" s="38">
        <f t="shared" si="18"/>
        <v>0.3164360444</v>
      </c>
      <c r="B26" s="9">
        <f t="shared" si="19"/>
        <v>0.3583965651</v>
      </c>
      <c r="C26" s="102">
        <f t="shared" si="20"/>
        <v>0.3251673904</v>
      </c>
      <c r="D26" s="9">
        <f t="shared" si="21"/>
        <v>0.3164360444</v>
      </c>
      <c r="E26" s="9">
        <f t="shared" si="22"/>
        <v>0.6748326096</v>
      </c>
      <c r="F26" s="102">
        <f t="shared" si="23"/>
        <v>1</v>
      </c>
      <c r="G26" s="9" t="str">
        <f t="shared" si="24"/>
        <v>B</v>
      </c>
      <c r="H26" s="38">
        <v>14.0</v>
      </c>
      <c r="I26" s="116">
        <v>0.5888377540450243</v>
      </c>
      <c r="J26" s="40">
        <v>0.9790505216846112</v>
      </c>
      <c r="K26" s="41">
        <v>0.5310566534405081</v>
      </c>
      <c r="L26" s="42">
        <f t="shared" si="25"/>
        <v>0</v>
      </c>
      <c r="M26" s="43">
        <f t="shared" si="26"/>
        <v>30000</v>
      </c>
      <c r="N26" s="43">
        <f t="shared" si="27"/>
        <v>0</v>
      </c>
      <c r="O26" s="44">
        <f t="shared" si="5"/>
        <v>30000</v>
      </c>
      <c r="P26" s="42">
        <f t="shared" si="6"/>
        <v>0</v>
      </c>
      <c r="Q26" s="43">
        <f t="shared" si="7"/>
        <v>4626</v>
      </c>
      <c r="R26" s="43">
        <f t="shared" si="8"/>
        <v>0</v>
      </c>
      <c r="S26" s="44">
        <f t="shared" si="9"/>
        <v>4626</v>
      </c>
      <c r="T26" s="45" t="str">
        <f t="shared" ref="T26:V26" si="72">IF(L26=0,"",P26/L26)</f>
        <v/>
      </c>
      <c r="U26" s="46">
        <f t="shared" si="72"/>
        <v>0.1542</v>
      </c>
      <c r="V26" s="46" t="str">
        <f t="shared" si="72"/>
        <v/>
      </c>
      <c r="W26" s="47">
        <f t="shared" si="11"/>
        <v>0.1542</v>
      </c>
      <c r="X26" s="42">
        <f t="shared" ref="X26:Z26" si="73">SUM(L$13:L26)</f>
        <v>190000</v>
      </c>
      <c r="Y26" s="43">
        <f t="shared" si="73"/>
        <v>130000</v>
      </c>
      <c r="Z26" s="43">
        <f t="shared" si="73"/>
        <v>100000</v>
      </c>
      <c r="AA26" s="44">
        <f t="shared" si="13"/>
        <v>420000</v>
      </c>
      <c r="AB26" s="42">
        <f t="shared" ref="AB26:AD26" si="74">SUM(P$13:P26)</f>
        <v>16817</v>
      </c>
      <c r="AC26" s="43">
        <f t="shared" si="74"/>
        <v>19703</v>
      </c>
      <c r="AD26" s="43">
        <f t="shared" si="74"/>
        <v>10212</v>
      </c>
      <c r="AE26" s="44">
        <f t="shared" si="15"/>
        <v>46732</v>
      </c>
      <c r="AF26" s="46">
        <f t="shared" ref="AF26:AH26" si="75">IF(X26=0,"",AB26/X26)</f>
        <v>0.08851052632</v>
      </c>
      <c r="AG26" s="46">
        <f t="shared" si="75"/>
        <v>0.1515615385</v>
      </c>
      <c r="AH26" s="46">
        <f t="shared" si="75"/>
        <v>0.10212</v>
      </c>
      <c r="AI26" s="47">
        <f t="shared" si="17"/>
        <v>0.1112666667</v>
      </c>
    </row>
    <row r="27" ht="14.25" customHeight="1">
      <c r="A27" s="38">
        <f t="shared" si="18"/>
        <v>0.3162564681</v>
      </c>
      <c r="B27" s="9">
        <f t="shared" si="19"/>
        <v>0.3587606728</v>
      </c>
      <c r="C27" s="102">
        <f t="shared" si="20"/>
        <v>0.3249828591</v>
      </c>
      <c r="D27" s="9">
        <f t="shared" si="21"/>
        <v>0.3162564681</v>
      </c>
      <c r="E27" s="9">
        <f t="shared" si="22"/>
        <v>0.6750171409</v>
      </c>
      <c r="F27" s="102">
        <f t="shared" si="23"/>
        <v>1</v>
      </c>
      <c r="G27" s="9" t="str">
        <f t="shared" si="24"/>
        <v>C</v>
      </c>
      <c r="H27" s="38">
        <v>15.0</v>
      </c>
      <c r="I27" s="116">
        <v>0.822342267588661</v>
      </c>
      <c r="J27" s="40">
        <v>0.556724742383401</v>
      </c>
      <c r="K27" s="41">
        <v>0.8861258263810654</v>
      </c>
      <c r="L27" s="42">
        <f t="shared" si="25"/>
        <v>0</v>
      </c>
      <c r="M27" s="43">
        <f t="shared" si="26"/>
        <v>0</v>
      </c>
      <c r="N27" s="43">
        <f t="shared" si="27"/>
        <v>30000</v>
      </c>
      <c r="O27" s="44">
        <f t="shared" si="5"/>
        <v>30000</v>
      </c>
      <c r="P27" s="42">
        <f t="shared" si="6"/>
        <v>0</v>
      </c>
      <c r="Q27" s="43">
        <f t="shared" si="7"/>
        <v>0</v>
      </c>
      <c r="R27" s="43">
        <f t="shared" si="8"/>
        <v>3063</v>
      </c>
      <c r="S27" s="44">
        <f t="shared" si="9"/>
        <v>3063</v>
      </c>
      <c r="T27" s="45" t="str">
        <f t="shared" ref="T27:V27" si="76">IF(L27=0,"",P27/L27)</f>
        <v/>
      </c>
      <c r="U27" s="46" t="str">
        <f t="shared" si="76"/>
        <v/>
      </c>
      <c r="V27" s="46">
        <f t="shared" si="76"/>
        <v>0.1021</v>
      </c>
      <c r="W27" s="47">
        <f t="shared" si="11"/>
        <v>0.1021</v>
      </c>
      <c r="X27" s="42">
        <f t="shared" ref="X27:Z27" si="77">SUM(L$13:L27)</f>
        <v>190000</v>
      </c>
      <c r="Y27" s="43">
        <f t="shared" si="77"/>
        <v>130000</v>
      </c>
      <c r="Z27" s="43">
        <f t="shared" si="77"/>
        <v>130000</v>
      </c>
      <c r="AA27" s="44">
        <f t="shared" si="13"/>
        <v>450000</v>
      </c>
      <c r="AB27" s="42">
        <f t="shared" ref="AB27:AD27" si="78">SUM(P$13:P27)</f>
        <v>16817</v>
      </c>
      <c r="AC27" s="43">
        <f t="shared" si="78"/>
        <v>19703</v>
      </c>
      <c r="AD27" s="43">
        <f t="shared" si="78"/>
        <v>13275</v>
      </c>
      <c r="AE27" s="44">
        <f t="shared" si="15"/>
        <v>49795</v>
      </c>
      <c r="AF27" s="46">
        <f t="shared" ref="AF27:AH27" si="79">IF(X27=0,"",AB27/X27)</f>
        <v>0.08851052632</v>
      </c>
      <c r="AG27" s="46">
        <f t="shared" si="79"/>
        <v>0.1515615385</v>
      </c>
      <c r="AH27" s="46">
        <f t="shared" si="79"/>
        <v>0.1021153846</v>
      </c>
      <c r="AI27" s="47">
        <f t="shared" si="17"/>
        <v>0.1106555556</v>
      </c>
    </row>
    <row r="28" ht="14.25" customHeight="1">
      <c r="A28" s="38">
        <f t="shared" si="18"/>
        <v>0.3162574168</v>
      </c>
      <c r="B28" s="9">
        <f t="shared" si="19"/>
        <v>0.358761749</v>
      </c>
      <c r="C28" s="102">
        <f t="shared" si="20"/>
        <v>0.3249808342</v>
      </c>
      <c r="D28" s="9">
        <f t="shared" si="21"/>
        <v>0.3162574168</v>
      </c>
      <c r="E28" s="9">
        <f t="shared" si="22"/>
        <v>0.6750191658</v>
      </c>
      <c r="F28" s="102">
        <f t="shared" si="23"/>
        <v>1</v>
      </c>
      <c r="G28" s="9" t="str">
        <f t="shared" si="24"/>
        <v>C</v>
      </c>
      <c r="H28" s="38">
        <v>16.0</v>
      </c>
      <c r="I28" s="116">
        <v>0.8419642994226396</v>
      </c>
      <c r="J28" s="40">
        <v>0.6873311666063335</v>
      </c>
      <c r="K28" s="41">
        <v>0.21033096704047327</v>
      </c>
      <c r="L28" s="42">
        <f t="shared" si="25"/>
        <v>0</v>
      </c>
      <c r="M28" s="43">
        <f t="shared" si="26"/>
        <v>0</v>
      </c>
      <c r="N28" s="43">
        <f t="shared" si="27"/>
        <v>30000</v>
      </c>
      <c r="O28" s="44">
        <f t="shared" si="5"/>
        <v>30000</v>
      </c>
      <c r="P28" s="42">
        <f t="shared" si="6"/>
        <v>0</v>
      </c>
      <c r="Q28" s="43">
        <f t="shared" si="7"/>
        <v>0</v>
      </c>
      <c r="R28" s="43">
        <f t="shared" si="8"/>
        <v>2958</v>
      </c>
      <c r="S28" s="44">
        <f t="shared" si="9"/>
        <v>2958</v>
      </c>
      <c r="T28" s="45" t="str">
        <f t="shared" ref="T28:V28" si="80">IF(L28=0,"",P28/L28)</f>
        <v/>
      </c>
      <c r="U28" s="46" t="str">
        <f t="shared" si="80"/>
        <v/>
      </c>
      <c r="V28" s="46">
        <f t="shared" si="80"/>
        <v>0.0986</v>
      </c>
      <c r="W28" s="47">
        <f t="shared" si="11"/>
        <v>0.0986</v>
      </c>
      <c r="X28" s="42">
        <f t="shared" ref="X28:Z28" si="81">SUM(L$13:L28)</f>
        <v>190000</v>
      </c>
      <c r="Y28" s="43">
        <f t="shared" si="81"/>
        <v>130000</v>
      </c>
      <c r="Z28" s="43">
        <f t="shared" si="81"/>
        <v>160000</v>
      </c>
      <c r="AA28" s="44">
        <f t="shared" si="13"/>
        <v>480000</v>
      </c>
      <c r="AB28" s="42">
        <f t="shared" ref="AB28:AD28" si="82">SUM(P$13:P28)</f>
        <v>16817</v>
      </c>
      <c r="AC28" s="43">
        <f t="shared" si="82"/>
        <v>19703</v>
      </c>
      <c r="AD28" s="43">
        <f t="shared" si="82"/>
        <v>16233</v>
      </c>
      <c r="AE28" s="44">
        <f t="shared" si="15"/>
        <v>52753</v>
      </c>
      <c r="AF28" s="46">
        <f t="shared" ref="AF28:AH28" si="83">IF(X28=0,"",AB28/X28)</f>
        <v>0.08851052632</v>
      </c>
      <c r="AG28" s="46">
        <f t="shared" si="83"/>
        <v>0.1515615385</v>
      </c>
      <c r="AH28" s="46">
        <f t="shared" si="83"/>
        <v>0.10145625</v>
      </c>
      <c r="AI28" s="47">
        <f t="shared" si="17"/>
        <v>0.1099020833</v>
      </c>
    </row>
    <row r="29" ht="14.25" customHeight="1">
      <c r="A29" s="38">
        <f t="shared" si="18"/>
        <v>0.3163928741</v>
      </c>
      <c r="B29" s="9">
        <f t="shared" si="19"/>
        <v>0.3589154115</v>
      </c>
      <c r="C29" s="102">
        <f t="shared" si="20"/>
        <v>0.3246917144</v>
      </c>
      <c r="D29" s="9">
        <f t="shared" si="21"/>
        <v>0.3163928741</v>
      </c>
      <c r="E29" s="9">
        <f t="shared" si="22"/>
        <v>0.6753082856</v>
      </c>
      <c r="F29" s="102">
        <f t="shared" si="23"/>
        <v>1</v>
      </c>
      <c r="G29" s="9" t="str">
        <f t="shared" si="24"/>
        <v>C</v>
      </c>
      <c r="H29" s="38">
        <v>17.0</v>
      </c>
      <c r="I29" s="116">
        <v>0.9415584533584443</v>
      </c>
      <c r="J29" s="40">
        <v>0.05315378350868649</v>
      </c>
      <c r="K29" s="41">
        <v>0.5264117873301006</v>
      </c>
      <c r="L29" s="42">
        <f t="shared" si="25"/>
        <v>0</v>
      </c>
      <c r="M29" s="43">
        <f t="shared" si="26"/>
        <v>0</v>
      </c>
      <c r="N29" s="43">
        <f t="shared" si="27"/>
        <v>30000</v>
      </c>
      <c r="O29" s="44">
        <f t="shared" si="5"/>
        <v>30000</v>
      </c>
      <c r="P29" s="42">
        <f t="shared" si="6"/>
        <v>0</v>
      </c>
      <c r="Q29" s="43">
        <f t="shared" si="7"/>
        <v>0</v>
      </c>
      <c r="R29" s="43">
        <f t="shared" si="8"/>
        <v>3003</v>
      </c>
      <c r="S29" s="44">
        <f t="shared" si="9"/>
        <v>3003</v>
      </c>
      <c r="T29" s="45" t="str">
        <f t="shared" ref="T29:V29" si="84">IF(L29=0,"",P29/L29)</f>
        <v/>
      </c>
      <c r="U29" s="46" t="str">
        <f t="shared" si="84"/>
        <v/>
      </c>
      <c r="V29" s="46">
        <f t="shared" si="84"/>
        <v>0.1001</v>
      </c>
      <c r="W29" s="47">
        <f t="shared" si="11"/>
        <v>0.1001</v>
      </c>
      <c r="X29" s="42">
        <f t="shared" ref="X29:Z29" si="85">SUM(L$13:L29)</f>
        <v>190000</v>
      </c>
      <c r="Y29" s="43">
        <f t="shared" si="85"/>
        <v>130000</v>
      </c>
      <c r="Z29" s="43">
        <f t="shared" si="85"/>
        <v>190000</v>
      </c>
      <c r="AA29" s="44">
        <f t="shared" si="13"/>
        <v>510000</v>
      </c>
      <c r="AB29" s="42">
        <f t="shared" ref="AB29:AD29" si="86">SUM(P$13:P29)</f>
        <v>16817</v>
      </c>
      <c r="AC29" s="43">
        <f t="shared" si="86"/>
        <v>19703</v>
      </c>
      <c r="AD29" s="43">
        <f t="shared" si="86"/>
        <v>19236</v>
      </c>
      <c r="AE29" s="44">
        <f t="shared" si="15"/>
        <v>55756</v>
      </c>
      <c r="AF29" s="46">
        <f t="shared" ref="AF29:AH29" si="87">IF(X29=0,"",AB29/X29)</f>
        <v>0.08851052632</v>
      </c>
      <c r="AG29" s="46">
        <f t="shared" si="87"/>
        <v>0.1515615385</v>
      </c>
      <c r="AH29" s="46">
        <f t="shared" si="87"/>
        <v>0.1012421053</v>
      </c>
      <c r="AI29" s="47">
        <f t="shared" si="17"/>
        <v>0.1093254902</v>
      </c>
    </row>
    <row r="30" ht="14.25" customHeight="1">
      <c r="A30" s="38">
        <f t="shared" si="18"/>
        <v>0.316436869</v>
      </c>
      <c r="B30" s="9">
        <f t="shared" si="19"/>
        <v>0.3589653192</v>
      </c>
      <c r="C30" s="102">
        <f t="shared" si="20"/>
        <v>0.3245978117</v>
      </c>
      <c r="D30" s="9">
        <f t="shared" si="21"/>
        <v>0.316436869</v>
      </c>
      <c r="E30" s="9">
        <f t="shared" si="22"/>
        <v>0.6754021883</v>
      </c>
      <c r="F30" s="102">
        <f t="shared" si="23"/>
        <v>1</v>
      </c>
      <c r="G30" s="9" t="str">
        <f t="shared" si="24"/>
        <v>B</v>
      </c>
      <c r="H30" s="38">
        <v>18.0</v>
      </c>
      <c r="I30" s="116">
        <v>0.38729171739997703</v>
      </c>
      <c r="J30" s="40">
        <v>0.34951775365442306</v>
      </c>
      <c r="K30" s="41">
        <v>0.6540736178701898</v>
      </c>
      <c r="L30" s="42">
        <f t="shared" si="25"/>
        <v>0</v>
      </c>
      <c r="M30" s="43">
        <f t="shared" si="26"/>
        <v>30000</v>
      </c>
      <c r="N30" s="43">
        <f t="shared" si="27"/>
        <v>0</v>
      </c>
      <c r="O30" s="44">
        <f t="shared" si="5"/>
        <v>30000</v>
      </c>
      <c r="P30" s="42">
        <f t="shared" si="6"/>
        <v>0</v>
      </c>
      <c r="Q30" s="43">
        <f t="shared" si="7"/>
        <v>4476</v>
      </c>
      <c r="R30" s="43">
        <f t="shared" si="8"/>
        <v>0</v>
      </c>
      <c r="S30" s="44">
        <f t="shared" si="9"/>
        <v>4476</v>
      </c>
      <c r="T30" s="45" t="str">
        <f t="shared" ref="T30:V30" si="88">IF(L30=0,"",P30/L30)</f>
        <v/>
      </c>
      <c r="U30" s="46">
        <f t="shared" si="88"/>
        <v>0.1492</v>
      </c>
      <c r="V30" s="46" t="str">
        <f t="shared" si="88"/>
        <v/>
      </c>
      <c r="W30" s="47">
        <f t="shared" si="11"/>
        <v>0.1492</v>
      </c>
      <c r="X30" s="42">
        <f t="shared" ref="X30:Z30" si="89">SUM(L$13:L30)</f>
        <v>190000</v>
      </c>
      <c r="Y30" s="43">
        <f t="shared" si="89"/>
        <v>160000</v>
      </c>
      <c r="Z30" s="43">
        <f t="shared" si="89"/>
        <v>190000</v>
      </c>
      <c r="AA30" s="44">
        <f t="shared" si="13"/>
        <v>540000</v>
      </c>
      <c r="AB30" s="42">
        <f t="shared" ref="AB30:AD30" si="90">SUM(P$13:P30)</f>
        <v>16817</v>
      </c>
      <c r="AC30" s="43">
        <f t="shared" si="90"/>
        <v>24179</v>
      </c>
      <c r="AD30" s="43">
        <f t="shared" si="90"/>
        <v>19236</v>
      </c>
      <c r="AE30" s="44">
        <f t="shared" si="15"/>
        <v>60232</v>
      </c>
      <c r="AF30" s="46">
        <f t="shared" ref="AF30:AH30" si="91">IF(X30=0,"",AB30/X30)</f>
        <v>0.08851052632</v>
      </c>
      <c r="AG30" s="46">
        <f t="shared" si="91"/>
        <v>0.15111875</v>
      </c>
      <c r="AH30" s="46">
        <f t="shared" si="91"/>
        <v>0.1012421053</v>
      </c>
      <c r="AI30" s="47">
        <f t="shared" si="17"/>
        <v>0.1115407407</v>
      </c>
    </row>
    <row r="31" ht="14.25" customHeight="1">
      <c r="A31" s="38">
        <f t="shared" si="18"/>
        <v>0.316537449</v>
      </c>
      <c r="B31" s="9">
        <f t="shared" si="19"/>
        <v>0.3587615653</v>
      </c>
      <c r="C31" s="102">
        <f t="shared" si="20"/>
        <v>0.3247009857</v>
      </c>
      <c r="D31" s="9">
        <f t="shared" si="21"/>
        <v>0.316537449</v>
      </c>
      <c r="E31" s="9">
        <f t="shared" si="22"/>
        <v>0.6752990143</v>
      </c>
      <c r="F31" s="102">
        <f t="shared" si="23"/>
        <v>1</v>
      </c>
      <c r="G31" s="9" t="str">
        <f t="shared" si="24"/>
        <v>A</v>
      </c>
      <c r="H31" s="38">
        <v>19.0</v>
      </c>
      <c r="I31" s="116">
        <v>0.13859757743450207</v>
      </c>
      <c r="J31" s="40">
        <v>0.6734950385254719</v>
      </c>
      <c r="K31" s="41">
        <v>0.8241913176992067</v>
      </c>
      <c r="L31" s="42">
        <f t="shared" si="25"/>
        <v>30000</v>
      </c>
      <c r="M31" s="43">
        <f t="shared" si="26"/>
        <v>0</v>
      </c>
      <c r="N31" s="43">
        <f t="shared" si="27"/>
        <v>0</v>
      </c>
      <c r="O31" s="44">
        <f t="shared" si="5"/>
        <v>30000</v>
      </c>
      <c r="P31" s="42">
        <f t="shared" si="6"/>
        <v>2646</v>
      </c>
      <c r="Q31" s="43">
        <f t="shared" si="7"/>
        <v>0</v>
      </c>
      <c r="R31" s="43">
        <f t="shared" si="8"/>
        <v>0</v>
      </c>
      <c r="S31" s="44">
        <f t="shared" si="9"/>
        <v>2646</v>
      </c>
      <c r="T31" s="45">
        <f t="shared" ref="T31:V31" si="92">IF(L31=0,"",P31/L31)</f>
        <v>0.0882</v>
      </c>
      <c r="U31" s="46" t="str">
        <f t="shared" si="92"/>
        <v/>
      </c>
      <c r="V31" s="46" t="str">
        <f t="shared" si="92"/>
        <v/>
      </c>
      <c r="W31" s="47">
        <f t="shared" si="11"/>
        <v>0.0882</v>
      </c>
      <c r="X31" s="42">
        <f t="shared" ref="X31:Z31" si="93">SUM(L$13:L31)</f>
        <v>220000</v>
      </c>
      <c r="Y31" s="43">
        <f t="shared" si="93"/>
        <v>160000</v>
      </c>
      <c r="Z31" s="43">
        <f t="shared" si="93"/>
        <v>190000</v>
      </c>
      <c r="AA31" s="44">
        <f t="shared" si="13"/>
        <v>570000</v>
      </c>
      <c r="AB31" s="42">
        <f t="shared" ref="AB31:AD31" si="94">SUM(P$13:P31)</f>
        <v>19463</v>
      </c>
      <c r="AC31" s="43">
        <f t="shared" si="94"/>
        <v>24179</v>
      </c>
      <c r="AD31" s="43">
        <f t="shared" si="94"/>
        <v>19236</v>
      </c>
      <c r="AE31" s="44">
        <f t="shared" si="15"/>
        <v>62878</v>
      </c>
      <c r="AF31" s="46">
        <f t="shared" ref="AF31:AH31" si="95">IF(X31=0,"",AB31/X31)</f>
        <v>0.08846818182</v>
      </c>
      <c r="AG31" s="46">
        <f t="shared" si="95"/>
        <v>0.15111875</v>
      </c>
      <c r="AH31" s="46">
        <f t="shared" si="95"/>
        <v>0.1012421053</v>
      </c>
      <c r="AI31" s="47">
        <f t="shared" si="17"/>
        <v>0.1103122807</v>
      </c>
    </row>
    <row r="32" ht="14.25" customHeight="1">
      <c r="A32" s="38">
        <f t="shared" si="18"/>
        <v>0.3165191276</v>
      </c>
      <c r="B32" s="9">
        <f t="shared" si="19"/>
        <v>0.3587711825</v>
      </c>
      <c r="C32" s="102">
        <f t="shared" si="20"/>
        <v>0.3247096899</v>
      </c>
      <c r="D32" s="9">
        <f t="shared" si="21"/>
        <v>0.3165191276</v>
      </c>
      <c r="E32" s="9">
        <f t="shared" si="22"/>
        <v>0.6752903101</v>
      </c>
      <c r="F32" s="102">
        <f t="shared" si="23"/>
        <v>1</v>
      </c>
      <c r="G32" s="9" t="str">
        <f t="shared" si="24"/>
        <v>A</v>
      </c>
      <c r="H32" s="38">
        <v>20.0</v>
      </c>
      <c r="I32" s="116">
        <v>0.14145637947482426</v>
      </c>
      <c r="J32" s="40">
        <v>0.026127224078081657</v>
      </c>
      <c r="K32" s="41">
        <v>0.7643978570400463</v>
      </c>
      <c r="L32" s="42">
        <f t="shared" si="25"/>
        <v>30000</v>
      </c>
      <c r="M32" s="43">
        <f t="shared" si="26"/>
        <v>0</v>
      </c>
      <c r="N32" s="43">
        <f t="shared" si="27"/>
        <v>0</v>
      </c>
      <c r="O32" s="44">
        <f t="shared" si="5"/>
        <v>30000</v>
      </c>
      <c r="P32" s="42">
        <f t="shared" si="6"/>
        <v>2647</v>
      </c>
      <c r="Q32" s="43">
        <f t="shared" si="7"/>
        <v>0</v>
      </c>
      <c r="R32" s="43">
        <f t="shared" si="8"/>
        <v>0</v>
      </c>
      <c r="S32" s="44">
        <f t="shared" si="9"/>
        <v>2647</v>
      </c>
      <c r="T32" s="45">
        <f t="shared" ref="T32:V32" si="96">IF(L32=0,"",P32/L32)</f>
        <v>0.08823333333</v>
      </c>
      <c r="U32" s="46" t="str">
        <f t="shared" si="96"/>
        <v/>
      </c>
      <c r="V32" s="46" t="str">
        <f t="shared" si="96"/>
        <v/>
      </c>
      <c r="W32" s="47">
        <f t="shared" si="11"/>
        <v>0.08823333333</v>
      </c>
      <c r="X32" s="42">
        <f t="shared" ref="X32:Z32" si="97">SUM(L$13:L32)</f>
        <v>250000</v>
      </c>
      <c r="Y32" s="43">
        <f t="shared" si="97"/>
        <v>160000</v>
      </c>
      <c r="Z32" s="43">
        <f t="shared" si="97"/>
        <v>190000</v>
      </c>
      <c r="AA32" s="44">
        <f t="shared" si="13"/>
        <v>600000</v>
      </c>
      <c r="AB32" s="42">
        <f t="shared" ref="AB32:AD32" si="98">SUM(P$13:P32)</f>
        <v>22110</v>
      </c>
      <c r="AC32" s="43">
        <f t="shared" si="98"/>
        <v>24179</v>
      </c>
      <c r="AD32" s="43">
        <f t="shared" si="98"/>
        <v>19236</v>
      </c>
      <c r="AE32" s="44">
        <f t="shared" si="15"/>
        <v>65525</v>
      </c>
      <c r="AF32" s="46">
        <f t="shared" ref="AF32:AH32" si="99">IF(X32=0,"",AB32/X32)</f>
        <v>0.08844</v>
      </c>
      <c r="AG32" s="46">
        <f t="shared" si="99"/>
        <v>0.15111875</v>
      </c>
      <c r="AH32" s="46">
        <f t="shared" si="99"/>
        <v>0.1012421053</v>
      </c>
      <c r="AI32" s="47">
        <f t="shared" si="17"/>
        <v>0.1092083333</v>
      </c>
    </row>
    <row r="33" ht="14.25" customHeight="1">
      <c r="A33" s="38">
        <f t="shared" si="18"/>
        <v>0.3165069343</v>
      </c>
      <c r="B33" s="9">
        <f t="shared" si="19"/>
        <v>0.358777583</v>
      </c>
      <c r="C33" s="102">
        <f t="shared" si="20"/>
        <v>0.3247154827</v>
      </c>
      <c r="D33" s="9">
        <f t="shared" si="21"/>
        <v>0.3165069343</v>
      </c>
      <c r="E33" s="9">
        <f t="shared" si="22"/>
        <v>0.6752845173</v>
      </c>
      <c r="F33" s="102">
        <f t="shared" si="23"/>
        <v>1</v>
      </c>
      <c r="G33" s="9" t="str">
        <f t="shared" si="24"/>
        <v>B</v>
      </c>
      <c r="H33" s="38">
        <v>21.0</v>
      </c>
      <c r="I33" s="116">
        <v>0.42119702339198706</v>
      </c>
      <c r="J33" s="40">
        <v>0.32571719276141586</v>
      </c>
      <c r="K33" s="41">
        <v>0.16207239089430636</v>
      </c>
      <c r="L33" s="42">
        <f t="shared" si="25"/>
        <v>0</v>
      </c>
      <c r="M33" s="43">
        <f t="shared" si="26"/>
        <v>30000</v>
      </c>
      <c r="N33" s="43">
        <f t="shared" si="27"/>
        <v>0</v>
      </c>
      <c r="O33" s="44">
        <f t="shared" si="5"/>
        <v>30000</v>
      </c>
      <c r="P33" s="42">
        <f t="shared" si="6"/>
        <v>0</v>
      </c>
      <c r="Q33" s="43">
        <f t="shared" si="7"/>
        <v>4472</v>
      </c>
      <c r="R33" s="43">
        <f t="shared" si="8"/>
        <v>0</v>
      </c>
      <c r="S33" s="44">
        <f t="shared" si="9"/>
        <v>4472</v>
      </c>
      <c r="T33" s="45" t="str">
        <f t="shared" ref="T33:V33" si="100">IF(L33=0,"",P33/L33)</f>
        <v/>
      </c>
      <c r="U33" s="46">
        <f t="shared" si="100"/>
        <v>0.1490666667</v>
      </c>
      <c r="V33" s="46" t="str">
        <f t="shared" si="100"/>
        <v/>
      </c>
      <c r="W33" s="47">
        <f t="shared" si="11"/>
        <v>0.1490666667</v>
      </c>
      <c r="X33" s="42">
        <f t="shared" ref="X33:Z33" si="101">SUM(L$13:L33)</f>
        <v>250000</v>
      </c>
      <c r="Y33" s="43">
        <f t="shared" si="101"/>
        <v>190000</v>
      </c>
      <c r="Z33" s="43">
        <f t="shared" si="101"/>
        <v>190000</v>
      </c>
      <c r="AA33" s="44">
        <f t="shared" si="13"/>
        <v>630000</v>
      </c>
      <c r="AB33" s="42">
        <f t="shared" ref="AB33:AD33" si="102">SUM(P$13:P33)</f>
        <v>22110</v>
      </c>
      <c r="AC33" s="43">
        <f t="shared" si="102"/>
        <v>28651</v>
      </c>
      <c r="AD33" s="43">
        <f t="shared" si="102"/>
        <v>19236</v>
      </c>
      <c r="AE33" s="44">
        <f t="shared" si="15"/>
        <v>69997</v>
      </c>
      <c r="AF33" s="46">
        <f t="shared" ref="AF33:AH33" si="103">IF(X33=0,"",AB33/X33)</f>
        <v>0.08844</v>
      </c>
      <c r="AG33" s="46">
        <f t="shared" si="103"/>
        <v>0.1507947368</v>
      </c>
      <c r="AH33" s="46">
        <f t="shared" si="103"/>
        <v>0.1012421053</v>
      </c>
      <c r="AI33" s="47">
        <f t="shared" si="17"/>
        <v>0.1111063492</v>
      </c>
    </row>
    <row r="34" ht="14.25" customHeight="1">
      <c r="A34" s="38">
        <f t="shared" si="18"/>
        <v>0.3165805145</v>
      </c>
      <c r="B34" s="9">
        <f t="shared" si="19"/>
        <v>0.3586285142</v>
      </c>
      <c r="C34" s="102">
        <f t="shared" si="20"/>
        <v>0.3247909713</v>
      </c>
      <c r="D34" s="9">
        <f t="shared" si="21"/>
        <v>0.3165805145</v>
      </c>
      <c r="E34" s="9">
        <f t="shared" si="22"/>
        <v>0.6752090287</v>
      </c>
      <c r="F34" s="102">
        <f t="shared" si="23"/>
        <v>1</v>
      </c>
      <c r="G34" s="9" t="str">
        <f t="shared" si="24"/>
        <v>C</v>
      </c>
      <c r="H34" s="38">
        <v>22.0</v>
      </c>
      <c r="I34" s="116">
        <v>0.9977151575378174</v>
      </c>
      <c r="J34" s="40">
        <v>0.12220285174429968</v>
      </c>
      <c r="K34" s="41">
        <v>0.7354460221659014</v>
      </c>
      <c r="L34" s="42">
        <f t="shared" si="25"/>
        <v>0</v>
      </c>
      <c r="M34" s="43">
        <f t="shared" si="26"/>
        <v>0</v>
      </c>
      <c r="N34" s="43">
        <f t="shared" si="27"/>
        <v>30000</v>
      </c>
      <c r="O34" s="44">
        <f t="shared" si="5"/>
        <v>30000</v>
      </c>
      <c r="P34" s="42">
        <f t="shared" si="6"/>
        <v>0</v>
      </c>
      <c r="Q34" s="43">
        <f t="shared" si="7"/>
        <v>0</v>
      </c>
      <c r="R34" s="43">
        <f t="shared" si="8"/>
        <v>3033</v>
      </c>
      <c r="S34" s="44">
        <f t="shared" si="9"/>
        <v>3033</v>
      </c>
      <c r="T34" s="45" t="str">
        <f t="shared" ref="T34:V34" si="104">IF(L34=0,"",P34/L34)</f>
        <v/>
      </c>
      <c r="U34" s="46" t="str">
        <f t="shared" si="104"/>
        <v/>
      </c>
      <c r="V34" s="46">
        <f t="shared" si="104"/>
        <v>0.1011</v>
      </c>
      <c r="W34" s="47">
        <f t="shared" si="11"/>
        <v>0.1011</v>
      </c>
      <c r="X34" s="42">
        <f t="shared" ref="X34:Z34" si="105">SUM(L$13:L34)</f>
        <v>250000</v>
      </c>
      <c r="Y34" s="43">
        <f t="shared" si="105"/>
        <v>190000</v>
      </c>
      <c r="Z34" s="43">
        <f t="shared" si="105"/>
        <v>220000</v>
      </c>
      <c r="AA34" s="44">
        <f t="shared" si="13"/>
        <v>660000</v>
      </c>
      <c r="AB34" s="42">
        <f t="shared" ref="AB34:AD34" si="106">SUM(P$13:P34)</f>
        <v>22110</v>
      </c>
      <c r="AC34" s="43">
        <f t="shared" si="106"/>
        <v>28651</v>
      </c>
      <c r="AD34" s="43">
        <f t="shared" si="106"/>
        <v>22269</v>
      </c>
      <c r="AE34" s="44">
        <f t="shared" si="15"/>
        <v>73030</v>
      </c>
      <c r="AF34" s="46">
        <f t="shared" ref="AF34:AH34" si="107">IF(X34=0,"",AB34/X34)</f>
        <v>0.08844</v>
      </c>
      <c r="AG34" s="46">
        <f t="shared" si="107"/>
        <v>0.1507947368</v>
      </c>
      <c r="AH34" s="46">
        <f t="shared" si="107"/>
        <v>0.1012227273</v>
      </c>
      <c r="AI34" s="47">
        <f t="shared" si="17"/>
        <v>0.1106515152</v>
      </c>
    </row>
    <row r="35" ht="14.25" customHeight="1">
      <c r="A35" s="38">
        <f t="shared" si="18"/>
        <v>0.3165844995</v>
      </c>
      <c r="B35" s="9">
        <f t="shared" si="19"/>
        <v>0.3586330284</v>
      </c>
      <c r="C35" s="102">
        <f t="shared" si="20"/>
        <v>0.3247824721</v>
      </c>
      <c r="D35" s="9">
        <f t="shared" si="21"/>
        <v>0.3165844995</v>
      </c>
      <c r="E35" s="9">
        <f t="shared" si="22"/>
        <v>0.6752175279</v>
      </c>
      <c r="F35" s="102">
        <f t="shared" si="23"/>
        <v>1</v>
      </c>
      <c r="G35" s="9" t="str">
        <f t="shared" si="24"/>
        <v>C</v>
      </c>
      <c r="H35" s="38">
        <v>23.0</v>
      </c>
      <c r="I35" s="116">
        <v>0.9842806874936575</v>
      </c>
      <c r="J35" s="40">
        <v>0.6324516374572079</v>
      </c>
      <c r="K35" s="41">
        <v>0.39117261660271374</v>
      </c>
      <c r="L35" s="42">
        <f t="shared" si="25"/>
        <v>0</v>
      </c>
      <c r="M35" s="43">
        <f t="shared" si="26"/>
        <v>0</v>
      </c>
      <c r="N35" s="43">
        <f t="shared" si="27"/>
        <v>30000</v>
      </c>
      <c r="O35" s="44">
        <f t="shared" si="5"/>
        <v>30000</v>
      </c>
      <c r="P35" s="42">
        <f t="shared" si="6"/>
        <v>0</v>
      </c>
      <c r="Q35" s="43">
        <f t="shared" si="7"/>
        <v>0</v>
      </c>
      <c r="R35" s="43">
        <f t="shared" si="8"/>
        <v>2986</v>
      </c>
      <c r="S35" s="44">
        <f t="shared" si="9"/>
        <v>2986</v>
      </c>
      <c r="T35" s="45" t="str">
        <f t="shared" ref="T35:V35" si="108">IF(L35=0,"",P35/L35)</f>
        <v/>
      </c>
      <c r="U35" s="46" t="str">
        <f t="shared" si="108"/>
        <v/>
      </c>
      <c r="V35" s="46">
        <f t="shared" si="108"/>
        <v>0.09953333333</v>
      </c>
      <c r="W35" s="47">
        <f t="shared" si="11"/>
        <v>0.09953333333</v>
      </c>
      <c r="X35" s="42">
        <f t="shared" ref="X35:Z35" si="109">SUM(L$13:L35)</f>
        <v>250000</v>
      </c>
      <c r="Y35" s="43">
        <f t="shared" si="109"/>
        <v>190000</v>
      </c>
      <c r="Z35" s="43">
        <f t="shared" si="109"/>
        <v>250000</v>
      </c>
      <c r="AA35" s="44">
        <f t="shared" si="13"/>
        <v>690000</v>
      </c>
      <c r="AB35" s="42">
        <f t="shared" ref="AB35:AD35" si="110">SUM(P$13:P35)</f>
        <v>22110</v>
      </c>
      <c r="AC35" s="43">
        <f t="shared" si="110"/>
        <v>28651</v>
      </c>
      <c r="AD35" s="43">
        <f t="shared" si="110"/>
        <v>25255</v>
      </c>
      <c r="AE35" s="44">
        <f t="shared" si="15"/>
        <v>76016</v>
      </c>
      <c r="AF35" s="46">
        <f t="shared" ref="AF35:AH35" si="111">IF(X35=0,"",AB35/X35)</f>
        <v>0.08844</v>
      </c>
      <c r="AG35" s="46">
        <f t="shared" si="111"/>
        <v>0.1507947368</v>
      </c>
      <c r="AH35" s="46">
        <f t="shared" si="111"/>
        <v>0.10102</v>
      </c>
      <c r="AI35" s="47">
        <f t="shared" si="17"/>
        <v>0.1101681159</v>
      </c>
    </row>
    <row r="36" ht="14.25" customHeight="1">
      <c r="A36" s="38">
        <f t="shared" si="18"/>
        <v>0.3166261858</v>
      </c>
      <c r="B36" s="9">
        <f t="shared" si="19"/>
        <v>0.3586802515</v>
      </c>
      <c r="C36" s="102">
        <f t="shared" si="20"/>
        <v>0.3246935627</v>
      </c>
      <c r="D36" s="9">
        <f t="shared" si="21"/>
        <v>0.3166261858</v>
      </c>
      <c r="E36" s="9">
        <f t="shared" si="22"/>
        <v>0.6753064373</v>
      </c>
      <c r="F36" s="102">
        <f t="shared" si="23"/>
        <v>1</v>
      </c>
      <c r="G36" s="9" t="str">
        <f t="shared" si="24"/>
        <v>B</v>
      </c>
      <c r="H36" s="38">
        <v>24.0</v>
      </c>
      <c r="I36" s="116">
        <v>0.52196668971603</v>
      </c>
      <c r="J36" s="40">
        <v>0.7906561204328705</v>
      </c>
      <c r="K36" s="41">
        <v>0.9533035680676298</v>
      </c>
      <c r="L36" s="42">
        <f t="shared" si="25"/>
        <v>0</v>
      </c>
      <c r="M36" s="43">
        <f t="shared" si="26"/>
        <v>30000</v>
      </c>
      <c r="N36" s="43">
        <f t="shared" si="27"/>
        <v>0</v>
      </c>
      <c r="O36" s="44">
        <f t="shared" si="5"/>
        <v>30000</v>
      </c>
      <c r="P36" s="42">
        <f t="shared" si="6"/>
        <v>0</v>
      </c>
      <c r="Q36" s="43">
        <f t="shared" si="7"/>
        <v>4550</v>
      </c>
      <c r="R36" s="43">
        <f t="shared" si="8"/>
        <v>0</v>
      </c>
      <c r="S36" s="44">
        <f t="shared" si="9"/>
        <v>4550</v>
      </c>
      <c r="T36" s="45" t="str">
        <f t="shared" ref="T36:V36" si="112">IF(L36=0,"",P36/L36)</f>
        <v/>
      </c>
      <c r="U36" s="46">
        <f t="shared" si="112"/>
        <v>0.1516666667</v>
      </c>
      <c r="V36" s="46" t="str">
        <f t="shared" si="112"/>
        <v/>
      </c>
      <c r="W36" s="47">
        <f t="shared" si="11"/>
        <v>0.1516666667</v>
      </c>
      <c r="X36" s="42">
        <f t="shared" ref="X36:Z36" si="113">SUM(L$13:L36)</f>
        <v>250000</v>
      </c>
      <c r="Y36" s="43">
        <f t="shared" si="113"/>
        <v>220000</v>
      </c>
      <c r="Z36" s="43">
        <f t="shared" si="113"/>
        <v>250000</v>
      </c>
      <c r="AA36" s="44">
        <f t="shared" si="13"/>
        <v>720000</v>
      </c>
      <c r="AB36" s="42">
        <f t="shared" ref="AB36:AD36" si="114">SUM(P$13:P36)</f>
        <v>22110</v>
      </c>
      <c r="AC36" s="43">
        <f t="shared" si="114"/>
        <v>33201</v>
      </c>
      <c r="AD36" s="43">
        <f t="shared" si="114"/>
        <v>25255</v>
      </c>
      <c r="AE36" s="44">
        <f t="shared" si="15"/>
        <v>80566</v>
      </c>
      <c r="AF36" s="46">
        <f t="shared" ref="AF36:AH36" si="115">IF(X36=0,"",AB36/X36)</f>
        <v>0.08844</v>
      </c>
      <c r="AG36" s="46">
        <f t="shared" si="115"/>
        <v>0.1509136364</v>
      </c>
      <c r="AH36" s="46">
        <f t="shared" si="115"/>
        <v>0.10102</v>
      </c>
      <c r="AI36" s="47">
        <f t="shared" si="17"/>
        <v>0.1118972222</v>
      </c>
    </row>
    <row r="37" ht="14.25" customHeight="1">
      <c r="A37" s="38">
        <f t="shared" si="18"/>
        <v>0.3165991787</v>
      </c>
      <c r="B37" s="9">
        <f t="shared" si="19"/>
        <v>0.3587349539</v>
      </c>
      <c r="C37" s="102">
        <f t="shared" si="20"/>
        <v>0.3246658674</v>
      </c>
      <c r="D37" s="9">
        <f t="shared" si="21"/>
        <v>0.3165991787</v>
      </c>
      <c r="E37" s="9">
        <f t="shared" si="22"/>
        <v>0.6753341326</v>
      </c>
      <c r="F37" s="102">
        <f t="shared" si="23"/>
        <v>1</v>
      </c>
      <c r="G37" s="9" t="str">
        <f t="shared" si="24"/>
        <v>A</v>
      </c>
      <c r="H37" s="38">
        <v>25.0</v>
      </c>
      <c r="I37" s="116">
        <v>0.04933555335810913</v>
      </c>
      <c r="J37" s="40">
        <v>0.3569751989073565</v>
      </c>
      <c r="K37" s="41">
        <v>0.9740816860755577</v>
      </c>
      <c r="L37" s="42">
        <f t="shared" si="25"/>
        <v>30000</v>
      </c>
      <c r="M37" s="43">
        <f t="shared" si="26"/>
        <v>0</v>
      </c>
      <c r="N37" s="43">
        <f t="shared" si="27"/>
        <v>0</v>
      </c>
      <c r="O37" s="44">
        <f t="shared" si="5"/>
        <v>30000</v>
      </c>
      <c r="P37" s="42">
        <f t="shared" si="6"/>
        <v>2618</v>
      </c>
      <c r="Q37" s="43">
        <f t="shared" si="7"/>
        <v>0</v>
      </c>
      <c r="R37" s="43">
        <f t="shared" si="8"/>
        <v>0</v>
      </c>
      <c r="S37" s="44">
        <f t="shared" si="9"/>
        <v>2618</v>
      </c>
      <c r="T37" s="45">
        <f t="shared" ref="T37:V37" si="116">IF(L37=0,"",P37/L37)</f>
        <v>0.08726666667</v>
      </c>
      <c r="U37" s="46" t="str">
        <f t="shared" si="116"/>
        <v/>
      </c>
      <c r="V37" s="46" t="str">
        <f t="shared" si="116"/>
        <v/>
      </c>
      <c r="W37" s="47">
        <f t="shared" si="11"/>
        <v>0.08726666667</v>
      </c>
      <c r="X37" s="42">
        <f t="shared" ref="X37:Z37" si="117">SUM(L$13:L37)</f>
        <v>280000</v>
      </c>
      <c r="Y37" s="43">
        <f t="shared" si="117"/>
        <v>220000</v>
      </c>
      <c r="Z37" s="43">
        <f t="shared" si="117"/>
        <v>250000</v>
      </c>
      <c r="AA37" s="44">
        <f t="shared" si="13"/>
        <v>750000</v>
      </c>
      <c r="AB37" s="42">
        <f t="shared" ref="AB37:AD37" si="118">SUM(P$13:P37)</f>
        <v>24728</v>
      </c>
      <c r="AC37" s="43">
        <f t="shared" si="118"/>
        <v>33201</v>
      </c>
      <c r="AD37" s="43">
        <f t="shared" si="118"/>
        <v>25255</v>
      </c>
      <c r="AE37" s="44">
        <f t="shared" si="15"/>
        <v>83184</v>
      </c>
      <c r="AF37" s="46">
        <f t="shared" ref="AF37:AH37" si="119">IF(X37=0,"",AB37/X37)</f>
        <v>0.08831428571</v>
      </c>
      <c r="AG37" s="46">
        <f t="shared" si="119"/>
        <v>0.1509136364</v>
      </c>
      <c r="AH37" s="46">
        <f t="shared" si="119"/>
        <v>0.10102</v>
      </c>
      <c r="AI37" s="47">
        <f t="shared" si="17"/>
        <v>0.110912</v>
      </c>
    </row>
    <row r="38" ht="14.25" customHeight="1">
      <c r="A38" s="38">
        <f t="shared" si="18"/>
        <v>0.316544781</v>
      </c>
      <c r="B38" s="9">
        <f t="shared" si="19"/>
        <v>0.3587635087</v>
      </c>
      <c r="C38" s="102">
        <f t="shared" si="20"/>
        <v>0.3246917103</v>
      </c>
      <c r="D38" s="9">
        <f t="shared" si="21"/>
        <v>0.316544781</v>
      </c>
      <c r="E38" s="9">
        <f t="shared" si="22"/>
        <v>0.6753082897</v>
      </c>
      <c r="F38" s="102">
        <f t="shared" si="23"/>
        <v>1</v>
      </c>
      <c r="G38" s="9" t="str">
        <f t="shared" si="24"/>
        <v>C</v>
      </c>
      <c r="H38" s="38">
        <v>26.0</v>
      </c>
      <c r="I38" s="116">
        <v>0.8291789012980286</v>
      </c>
      <c r="J38" s="40">
        <v>0.4786780692503757</v>
      </c>
      <c r="K38" s="41">
        <v>0.7699927107348968</v>
      </c>
      <c r="L38" s="42">
        <f t="shared" si="25"/>
        <v>0</v>
      </c>
      <c r="M38" s="43">
        <f t="shared" si="26"/>
        <v>0</v>
      </c>
      <c r="N38" s="43">
        <f t="shared" si="27"/>
        <v>30000</v>
      </c>
      <c r="O38" s="44">
        <f t="shared" si="5"/>
        <v>30000</v>
      </c>
      <c r="P38" s="42">
        <f t="shared" si="6"/>
        <v>0</v>
      </c>
      <c r="Q38" s="43">
        <f t="shared" si="7"/>
        <v>0</v>
      </c>
      <c r="R38" s="43">
        <f t="shared" si="8"/>
        <v>3038</v>
      </c>
      <c r="S38" s="44">
        <f t="shared" si="9"/>
        <v>3038</v>
      </c>
      <c r="T38" s="45" t="str">
        <f t="shared" ref="T38:V38" si="120">IF(L38=0,"",P38/L38)</f>
        <v/>
      </c>
      <c r="U38" s="46" t="str">
        <f t="shared" si="120"/>
        <v/>
      </c>
      <c r="V38" s="46">
        <f t="shared" si="120"/>
        <v>0.1012666667</v>
      </c>
      <c r="W38" s="47">
        <f t="shared" si="11"/>
        <v>0.1012666667</v>
      </c>
      <c r="X38" s="42">
        <f t="shared" ref="X38:Z38" si="121">SUM(L$13:L38)</f>
        <v>280000</v>
      </c>
      <c r="Y38" s="43">
        <f t="shared" si="121"/>
        <v>220000</v>
      </c>
      <c r="Z38" s="43">
        <f t="shared" si="121"/>
        <v>280000</v>
      </c>
      <c r="AA38" s="44">
        <f t="shared" si="13"/>
        <v>780000</v>
      </c>
      <c r="AB38" s="42">
        <f t="shared" ref="AB38:AD38" si="122">SUM(P$13:P38)</f>
        <v>24728</v>
      </c>
      <c r="AC38" s="43">
        <f t="shared" si="122"/>
        <v>33201</v>
      </c>
      <c r="AD38" s="43">
        <f t="shared" si="122"/>
        <v>28293</v>
      </c>
      <c r="AE38" s="44">
        <f t="shared" si="15"/>
        <v>86222</v>
      </c>
      <c r="AF38" s="46">
        <f t="shared" ref="AF38:AH38" si="123">IF(X38=0,"",AB38/X38)</f>
        <v>0.08831428571</v>
      </c>
      <c r="AG38" s="46">
        <f t="shared" si="123"/>
        <v>0.1509136364</v>
      </c>
      <c r="AH38" s="46">
        <f t="shared" si="123"/>
        <v>0.1010464286</v>
      </c>
      <c r="AI38" s="47">
        <f t="shared" si="17"/>
        <v>0.1105410256</v>
      </c>
    </row>
    <row r="39" ht="14.25" customHeight="1">
      <c r="A39" s="38">
        <f t="shared" si="18"/>
        <v>0.3165393484</v>
      </c>
      <c r="B39" s="9">
        <f t="shared" si="19"/>
        <v>0.3587573514</v>
      </c>
      <c r="C39" s="102">
        <f t="shared" si="20"/>
        <v>0.3247033002</v>
      </c>
      <c r="D39" s="9">
        <f t="shared" si="21"/>
        <v>0.3165393484</v>
      </c>
      <c r="E39" s="9">
        <f t="shared" si="22"/>
        <v>0.6752966998</v>
      </c>
      <c r="F39" s="102">
        <f t="shared" si="23"/>
        <v>1</v>
      </c>
      <c r="G39" s="9" t="str">
        <f t="shared" si="24"/>
        <v>C</v>
      </c>
      <c r="H39" s="38">
        <v>27.0</v>
      </c>
      <c r="I39" s="116">
        <v>0.8305741265594014</v>
      </c>
      <c r="J39" s="40">
        <v>0.11268826372767071</v>
      </c>
      <c r="K39" s="41">
        <v>0.10136237862120667</v>
      </c>
      <c r="L39" s="42">
        <f t="shared" si="25"/>
        <v>0</v>
      </c>
      <c r="M39" s="43">
        <f t="shared" si="26"/>
        <v>0</v>
      </c>
      <c r="N39" s="43">
        <f t="shared" si="27"/>
        <v>30000</v>
      </c>
      <c r="O39" s="44">
        <f t="shared" si="5"/>
        <v>30000</v>
      </c>
      <c r="P39" s="42">
        <f t="shared" si="6"/>
        <v>0</v>
      </c>
      <c r="Q39" s="43">
        <f t="shared" si="7"/>
        <v>0</v>
      </c>
      <c r="R39" s="43">
        <f t="shared" si="8"/>
        <v>2934</v>
      </c>
      <c r="S39" s="44">
        <f t="shared" si="9"/>
        <v>2934</v>
      </c>
      <c r="T39" s="45" t="str">
        <f t="shared" ref="T39:V39" si="124">IF(L39=0,"",P39/L39)</f>
        <v/>
      </c>
      <c r="U39" s="46" t="str">
        <f t="shared" si="124"/>
        <v/>
      </c>
      <c r="V39" s="46">
        <f t="shared" si="124"/>
        <v>0.0978</v>
      </c>
      <c r="W39" s="47">
        <f t="shared" si="11"/>
        <v>0.0978</v>
      </c>
      <c r="X39" s="42">
        <f t="shared" ref="X39:Z39" si="125">SUM(L$13:L39)</f>
        <v>280000</v>
      </c>
      <c r="Y39" s="43">
        <f t="shared" si="125"/>
        <v>220000</v>
      </c>
      <c r="Z39" s="43">
        <f t="shared" si="125"/>
        <v>310000</v>
      </c>
      <c r="AA39" s="44">
        <f t="shared" si="13"/>
        <v>810000</v>
      </c>
      <c r="AB39" s="42">
        <f t="shared" ref="AB39:AD39" si="126">SUM(P$13:P39)</f>
        <v>24728</v>
      </c>
      <c r="AC39" s="43">
        <f t="shared" si="126"/>
        <v>33201</v>
      </c>
      <c r="AD39" s="43">
        <f t="shared" si="126"/>
        <v>31227</v>
      </c>
      <c r="AE39" s="44">
        <f t="shared" si="15"/>
        <v>89156</v>
      </c>
      <c r="AF39" s="46">
        <f t="shared" ref="AF39:AH39" si="127">IF(X39=0,"",AB39/X39)</f>
        <v>0.08831428571</v>
      </c>
      <c r="AG39" s="46">
        <f t="shared" si="127"/>
        <v>0.1509136364</v>
      </c>
      <c r="AH39" s="46">
        <f t="shared" si="127"/>
        <v>0.1007322581</v>
      </c>
      <c r="AI39" s="47">
        <f t="shared" si="17"/>
        <v>0.1100691358</v>
      </c>
    </row>
    <row r="40" ht="14.25" customHeight="1">
      <c r="A40" s="38">
        <f t="shared" si="18"/>
        <v>0.316603923</v>
      </c>
      <c r="B40" s="9">
        <f t="shared" si="19"/>
        <v>0.3588305386</v>
      </c>
      <c r="C40" s="102">
        <f t="shared" si="20"/>
        <v>0.3245655384</v>
      </c>
      <c r="D40" s="9">
        <f t="shared" si="21"/>
        <v>0.316603923</v>
      </c>
      <c r="E40" s="9">
        <f t="shared" si="22"/>
        <v>0.6754344616</v>
      </c>
      <c r="F40" s="102">
        <f t="shared" si="23"/>
        <v>1</v>
      </c>
      <c r="G40" s="9" t="str">
        <f t="shared" si="24"/>
        <v>A</v>
      </c>
      <c r="H40" s="38">
        <v>28.0</v>
      </c>
      <c r="I40" s="116">
        <v>0.12541295162440103</v>
      </c>
      <c r="J40" s="40">
        <v>0.5703460115972839</v>
      </c>
      <c r="K40" s="41">
        <v>0.3362596747760356</v>
      </c>
      <c r="L40" s="42">
        <f t="shared" si="25"/>
        <v>30000</v>
      </c>
      <c r="M40" s="43">
        <f t="shared" si="26"/>
        <v>0</v>
      </c>
      <c r="N40" s="43">
        <f t="shared" si="27"/>
        <v>0</v>
      </c>
      <c r="O40" s="44">
        <f t="shared" si="5"/>
        <v>30000</v>
      </c>
      <c r="P40" s="42">
        <f t="shared" si="6"/>
        <v>2643</v>
      </c>
      <c r="Q40" s="43">
        <f t="shared" si="7"/>
        <v>0</v>
      </c>
      <c r="R40" s="43">
        <f t="shared" si="8"/>
        <v>0</v>
      </c>
      <c r="S40" s="44">
        <f t="shared" si="9"/>
        <v>2643</v>
      </c>
      <c r="T40" s="45">
        <f t="shared" ref="T40:V40" si="128">IF(L40=0,"",P40/L40)</f>
        <v>0.0881</v>
      </c>
      <c r="U40" s="46" t="str">
        <f t="shared" si="128"/>
        <v/>
      </c>
      <c r="V40" s="46" t="str">
        <f t="shared" si="128"/>
        <v/>
      </c>
      <c r="W40" s="47">
        <f t="shared" si="11"/>
        <v>0.0881</v>
      </c>
      <c r="X40" s="42">
        <f t="shared" ref="X40:Z40" si="129">SUM(L$13:L40)</f>
        <v>310000</v>
      </c>
      <c r="Y40" s="43">
        <f t="shared" si="129"/>
        <v>220000</v>
      </c>
      <c r="Z40" s="43">
        <f t="shared" si="129"/>
        <v>310000</v>
      </c>
      <c r="AA40" s="44">
        <f t="shared" si="13"/>
        <v>840000</v>
      </c>
      <c r="AB40" s="42">
        <f t="shared" ref="AB40:AD40" si="130">SUM(P$13:P40)</f>
        <v>27371</v>
      </c>
      <c r="AC40" s="43">
        <f t="shared" si="130"/>
        <v>33201</v>
      </c>
      <c r="AD40" s="43">
        <f t="shared" si="130"/>
        <v>31227</v>
      </c>
      <c r="AE40" s="44">
        <f t="shared" si="15"/>
        <v>91799</v>
      </c>
      <c r="AF40" s="46">
        <f t="shared" ref="AF40:AH40" si="131">IF(X40=0,"",AB40/X40)</f>
        <v>0.08829354839</v>
      </c>
      <c r="AG40" s="46">
        <f t="shared" si="131"/>
        <v>0.1509136364</v>
      </c>
      <c r="AH40" s="46">
        <f t="shared" si="131"/>
        <v>0.1007322581</v>
      </c>
      <c r="AI40" s="47">
        <f t="shared" si="17"/>
        <v>0.1092845238</v>
      </c>
    </row>
    <row r="41" ht="14.25" customHeight="1">
      <c r="A41" s="38">
        <f t="shared" si="18"/>
        <v>0.3165949494</v>
      </c>
      <c r="B41" s="9">
        <f t="shared" si="19"/>
        <v>0.3588352504</v>
      </c>
      <c r="C41" s="102">
        <f t="shared" si="20"/>
        <v>0.3245698003</v>
      </c>
      <c r="D41" s="9">
        <f t="shared" si="21"/>
        <v>0.3165949494</v>
      </c>
      <c r="E41" s="9">
        <f t="shared" si="22"/>
        <v>0.6754301997</v>
      </c>
      <c r="F41" s="102">
        <f t="shared" si="23"/>
        <v>1</v>
      </c>
      <c r="G41" s="9" t="str">
        <f t="shared" si="24"/>
        <v>C</v>
      </c>
      <c r="H41" s="38">
        <v>29.0</v>
      </c>
      <c r="I41" s="116">
        <v>0.8218332230540714</v>
      </c>
      <c r="J41" s="40">
        <v>0.8997463637004632</v>
      </c>
      <c r="K41" s="41">
        <v>0.6302691552505462</v>
      </c>
      <c r="L41" s="42">
        <f t="shared" si="25"/>
        <v>0</v>
      </c>
      <c r="M41" s="43">
        <f t="shared" si="26"/>
        <v>0</v>
      </c>
      <c r="N41" s="43">
        <f t="shared" si="27"/>
        <v>30000</v>
      </c>
      <c r="O41" s="44">
        <f t="shared" si="5"/>
        <v>30000</v>
      </c>
      <c r="P41" s="42">
        <f t="shared" si="6"/>
        <v>0</v>
      </c>
      <c r="Q41" s="43">
        <f t="shared" si="7"/>
        <v>0</v>
      </c>
      <c r="R41" s="43">
        <f t="shared" si="8"/>
        <v>3017</v>
      </c>
      <c r="S41" s="44">
        <f t="shared" si="9"/>
        <v>3017</v>
      </c>
      <c r="T41" s="45" t="str">
        <f t="shared" ref="T41:V41" si="132">IF(L41=0,"",P41/L41)</f>
        <v/>
      </c>
      <c r="U41" s="46" t="str">
        <f t="shared" si="132"/>
        <v/>
      </c>
      <c r="V41" s="46">
        <f t="shared" si="132"/>
        <v>0.1005666667</v>
      </c>
      <c r="W41" s="47">
        <f t="shared" si="11"/>
        <v>0.1005666667</v>
      </c>
      <c r="X41" s="42">
        <f t="shared" ref="X41:Z41" si="133">SUM(L$13:L41)</f>
        <v>310000</v>
      </c>
      <c r="Y41" s="43">
        <f t="shared" si="133"/>
        <v>220000</v>
      </c>
      <c r="Z41" s="43">
        <f t="shared" si="133"/>
        <v>340000</v>
      </c>
      <c r="AA41" s="44">
        <f t="shared" si="13"/>
        <v>870000</v>
      </c>
      <c r="AB41" s="42">
        <f t="shared" ref="AB41:AD41" si="134">SUM(P$13:P41)</f>
        <v>27371</v>
      </c>
      <c r="AC41" s="43">
        <f t="shared" si="134"/>
        <v>33201</v>
      </c>
      <c r="AD41" s="43">
        <f t="shared" si="134"/>
        <v>34244</v>
      </c>
      <c r="AE41" s="44">
        <f t="shared" si="15"/>
        <v>94816</v>
      </c>
      <c r="AF41" s="46">
        <f t="shared" ref="AF41:AH41" si="135">IF(X41=0,"",AB41/X41)</f>
        <v>0.08829354839</v>
      </c>
      <c r="AG41" s="46">
        <f t="shared" si="135"/>
        <v>0.1509136364</v>
      </c>
      <c r="AH41" s="46">
        <f t="shared" si="135"/>
        <v>0.1007176471</v>
      </c>
      <c r="AI41" s="47">
        <f t="shared" si="17"/>
        <v>0.108983908</v>
      </c>
    </row>
    <row r="42" ht="14.25" customHeight="1">
      <c r="A42" s="38">
        <f t="shared" si="18"/>
        <v>0.3165979521</v>
      </c>
      <c r="B42" s="9">
        <f t="shared" si="19"/>
        <v>0.3588386538</v>
      </c>
      <c r="C42" s="102">
        <f t="shared" si="20"/>
        <v>0.3245633941</v>
      </c>
      <c r="D42" s="9">
        <f t="shared" si="21"/>
        <v>0.3165979521</v>
      </c>
      <c r="E42" s="9">
        <f t="shared" si="22"/>
        <v>0.6754366059</v>
      </c>
      <c r="F42" s="102">
        <f t="shared" si="23"/>
        <v>1</v>
      </c>
      <c r="G42" s="9" t="str">
        <f t="shared" si="24"/>
        <v>B</v>
      </c>
      <c r="H42" s="38">
        <v>30.0</v>
      </c>
      <c r="I42" s="116">
        <v>0.46672346542798115</v>
      </c>
      <c r="J42" s="40">
        <v>0.1378903828320931</v>
      </c>
      <c r="K42" s="41">
        <v>0.6909910422186976</v>
      </c>
      <c r="L42" s="42">
        <f t="shared" si="25"/>
        <v>0</v>
      </c>
      <c r="M42" s="43">
        <f t="shared" si="26"/>
        <v>30000</v>
      </c>
      <c r="N42" s="43">
        <f t="shared" si="27"/>
        <v>0</v>
      </c>
      <c r="O42" s="44">
        <f t="shared" si="5"/>
        <v>30000</v>
      </c>
      <c r="P42" s="42">
        <f t="shared" si="6"/>
        <v>0</v>
      </c>
      <c r="Q42" s="43">
        <f t="shared" si="7"/>
        <v>4433</v>
      </c>
      <c r="R42" s="43">
        <f t="shared" si="8"/>
        <v>0</v>
      </c>
      <c r="S42" s="44">
        <f t="shared" si="9"/>
        <v>4433</v>
      </c>
      <c r="T42" s="45" t="str">
        <f t="shared" ref="T42:V42" si="136">IF(L42=0,"",P42/L42)</f>
        <v/>
      </c>
      <c r="U42" s="46">
        <f t="shared" si="136"/>
        <v>0.1477666667</v>
      </c>
      <c r="V42" s="46" t="str">
        <f t="shared" si="136"/>
        <v/>
      </c>
      <c r="W42" s="47">
        <f t="shared" si="11"/>
        <v>0.1477666667</v>
      </c>
      <c r="X42" s="42">
        <f t="shared" ref="X42:Z42" si="137">SUM(L$13:L42)</f>
        <v>310000</v>
      </c>
      <c r="Y42" s="43">
        <f t="shared" si="137"/>
        <v>250000</v>
      </c>
      <c r="Z42" s="43">
        <f t="shared" si="137"/>
        <v>340000</v>
      </c>
      <c r="AA42" s="44">
        <f t="shared" si="13"/>
        <v>900000</v>
      </c>
      <c r="AB42" s="42">
        <f t="shared" ref="AB42:AD42" si="138">SUM(P$13:P42)</f>
        <v>27371</v>
      </c>
      <c r="AC42" s="43">
        <f t="shared" si="138"/>
        <v>37634</v>
      </c>
      <c r="AD42" s="43">
        <f t="shared" si="138"/>
        <v>34244</v>
      </c>
      <c r="AE42" s="44">
        <f t="shared" si="15"/>
        <v>99249</v>
      </c>
      <c r="AF42" s="46">
        <f t="shared" ref="AF42:AH42" si="139">IF(X42=0,"",AB42/X42)</f>
        <v>0.08829354839</v>
      </c>
      <c r="AG42" s="46">
        <f t="shared" si="139"/>
        <v>0.150536</v>
      </c>
      <c r="AH42" s="46">
        <f t="shared" si="139"/>
        <v>0.1007176471</v>
      </c>
      <c r="AI42" s="47">
        <f t="shared" si="17"/>
        <v>0.1102766667</v>
      </c>
    </row>
    <row r="43" ht="14.25" customHeight="1">
      <c r="A43" s="38">
        <f t="shared" si="18"/>
        <v>0.3166837477</v>
      </c>
      <c r="B43" s="9">
        <f t="shared" si="19"/>
        <v>0.3586649041</v>
      </c>
      <c r="C43" s="102">
        <f t="shared" si="20"/>
        <v>0.3246513482</v>
      </c>
      <c r="D43" s="9">
        <f t="shared" si="21"/>
        <v>0.3166837477</v>
      </c>
      <c r="E43" s="9">
        <f t="shared" si="22"/>
        <v>0.6753486518</v>
      </c>
      <c r="F43" s="102">
        <f t="shared" si="23"/>
        <v>1</v>
      </c>
      <c r="G43" s="9" t="str">
        <f t="shared" si="24"/>
        <v>A</v>
      </c>
      <c r="H43" s="38">
        <v>31.0</v>
      </c>
      <c r="I43" s="116">
        <v>0.12246731489099971</v>
      </c>
      <c r="J43" s="40">
        <v>0.9564466986600924</v>
      </c>
      <c r="K43" s="41">
        <v>0.5365437114709986</v>
      </c>
      <c r="L43" s="42">
        <f t="shared" si="25"/>
        <v>30000</v>
      </c>
      <c r="M43" s="43">
        <f t="shared" si="26"/>
        <v>0</v>
      </c>
      <c r="N43" s="43">
        <f t="shared" si="27"/>
        <v>0</v>
      </c>
      <c r="O43" s="44">
        <f t="shared" si="5"/>
        <v>30000</v>
      </c>
      <c r="P43" s="42">
        <f t="shared" si="6"/>
        <v>2642</v>
      </c>
      <c r="Q43" s="43">
        <f t="shared" si="7"/>
        <v>0</v>
      </c>
      <c r="R43" s="43">
        <f t="shared" si="8"/>
        <v>0</v>
      </c>
      <c r="S43" s="44">
        <f t="shared" si="9"/>
        <v>2642</v>
      </c>
      <c r="T43" s="45">
        <f t="shared" ref="T43:V43" si="140">IF(L43=0,"",P43/L43)</f>
        <v>0.08806666667</v>
      </c>
      <c r="U43" s="46" t="str">
        <f t="shared" si="140"/>
        <v/>
      </c>
      <c r="V43" s="46" t="str">
        <f t="shared" si="140"/>
        <v/>
      </c>
      <c r="W43" s="47">
        <f t="shared" si="11"/>
        <v>0.08806666667</v>
      </c>
      <c r="X43" s="42">
        <f t="shared" ref="X43:Z43" si="141">SUM(L$13:L43)</f>
        <v>340000</v>
      </c>
      <c r="Y43" s="43">
        <f t="shared" si="141"/>
        <v>250000</v>
      </c>
      <c r="Z43" s="43">
        <f t="shared" si="141"/>
        <v>340000</v>
      </c>
      <c r="AA43" s="44">
        <f t="shared" si="13"/>
        <v>930000</v>
      </c>
      <c r="AB43" s="42">
        <f t="shared" ref="AB43:AD43" si="142">SUM(P$13:P43)</f>
        <v>30013</v>
      </c>
      <c r="AC43" s="43">
        <f t="shared" si="142"/>
        <v>37634</v>
      </c>
      <c r="AD43" s="43">
        <f t="shared" si="142"/>
        <v>34244</v>
      </c>
      <c r="AE43" s="44">
        <f t="shared" si="15"/>
        <v>101891</v>
      </c>
      <c r="AF43" s="46">
        <f t="shared" ref="AF43:AH43" si="143">IF(X43=0,"",AB43/X43)</f>
        <v>0.08827352941</v>
      </c>
      <c r="AG43" s="46">
        <f t="shared" si="143"/>
        <v>0.150536</v>
      </c>
      <c r="AH43" s="46">
        <f t="shared" si="143"/>
        <v>0.1007176471</v>
      </c>
      <c r="AI43" s="47">
        <f t="shared" si="17"/>
        <v>0.1095602151</v>
      </c>
    </row>
    <row r="44" ht="14.25" customHeight="1">
      <c r="A44" s="38">
        <f t="shared" si="18"/>
        <v>0.3166750837</v>
      </c>
      <c r="B44" s="9">
        <f t="shared" si="19"/>
        <v>0.3586694517</v>
      </c>
      <c r="C44" s="102">
        <f t="shared" si="20"/>
        <v>0.3246554646</v>
      </c>
      <c r="D44" s="9">
        <f t="shared" si="21"/>
        <v>0.3166750837</v>
      </c>
      <c r="E44" s="9">
        <f t="shared" si="22"/>
        <v>0.6753445354</v>
      </c>
      <c r="F44" s="102">
        <f t="shared" si="23"/>
        <v>1</v>
      </c>
      <c r="G44" s="9" t="str">
        <f t="shared" si="24"/>
        <v>C</v>
      </c>
      <c r="H44" s="38">
        <v>32.0</v>
      </c>
      <c r="I44" s="116">
        <v>0.7507759120731451</v>
      </c>
      <c r="J44" s="40">
        <v>0.641107482392854</v>
      </c>
      <c r="K44" s="41">
        <v>0.9891358036211504</v>
      </c>
      <c r="L44" s="42">
        <f t="shared" si="25"/>
        <v>0</v>
      </c>
      <c r="M44" s="43">
        <f t="shared" si="26"/>
        <v>0</v>
      </c>
      <c r="N44" s="43">
        <f t="shared" si="27"/>
        <v>30000</v>
      </c>
      <c r="O44" s="44">
        <f t="shared" si="5"/>
        <v>30000</v>
      </c>
      <c r="P44" s="42">
        <f t="shared" si="6"/>
        <v>0</v>
      </c>
      <c r="Q44" s="43">
        <f t="shared" si="7"/>
        <v>0</v>
      </c>
      <c r="R44" s="43">
        <f t="shared" si="8"/>
        <v>3120</v>
      </c>
      <c r="S44" s="44">
        <f t="shared" si="9"/>
        <v>3120</v>
      </c>
      <c r="T44" s="45" t="str">
        <f t="shared" ref="T44:V44" si="144">IF(L44=0,"",P44/L44)</f>
        <v/>
      </c>
      <c r="U44" s="46" t="str">
        <f t="shared" si="144"/>
        <v/>
      </c>
      <c r="V44" s="46">
        <f t="shared" si="144"/>
        <v>0.104</v>
      </c>
      <c r="W44" s="47">
        <f t="shared" si="11"/>
        <v>0.104</v>
      </c>
      <c r="X44" s="42">
        <f t="shared" ref="X44:Z44" si="145">SUM(L$13:L44)</f>
        <v>340000</v>
      </c>
      <c r="Y44" s="43">
        <f t="shared" si="145"/>
        <v>250000</v>
      </c>
      <c r="Z44" s="43">
        <f t="shared" si="145"/>
        <v>370000</v>
      </c>
      <c r="AA44" s="44">
        <f t="shared" si="13"/>
        <v>960000</v>
      </c>
      <c r="AB44" s="42">
        <f t="shared" ref="AB44:AD44" si="146">SUM(P$13:P44)</f>
        <v>30013</v>
      </c>
      <c r="AC44" s="43">
        <f t="shared" si="146"/>
        <v>37634</v>
      </c>
      <c r="AD44" s="43">
        <f t="shared" si="146"/>
        <v>37364</v>
      </c>
      <c r="AE44" s="44">
        <f t="shared" si="15"/>
        <v>105011</v>
      </c>
      <c r="AF44" s="46">
        <f t="shared" ref="AF44:AH44" si="147">IF(X44=0,"",AB44/X44)</f>
        <v>0.08827352941</v>
      </c>
      <c r="AG44" s="46">
        <f t="shared" si="147"/>
        <v>0.150536</v>
      </c>
      <c r="AH44" s="46">
        <f t="shared" si="147"/>
        <v>0.1009837838</v>
      </c>
      <c r="AI44" s="47">
        <f t="shared" si="17"/>
        <v>0.1093864583</v>
      </c>
    </row>
    <row r="45" ht="14.25" customHeight="1">
      <c r="A45" s="38">
        <f t="shared" si="18"/>
        <v>0.3166203554</v>
      </c>
      <c r="B45" s="9">
        <f t="shared" si="19"/>
        <v>0.3586074659</v>
      </c>
      <c r="C45" s="102">
        <f t="shared" si="20"/>
        <v>0.3247721787</v>
      </c>
      <c r="D45" s="9">
        <f t="shared" si="21"/>
        <v>0.3166203554</v>
      </c>
      <c r="E45" s="9">
        <f t="shared" si="22"/>
        <v>0.6752278213</v>
      </c>
      <c r="F45" s="102">
        <f t="shared" si="23"/>
        <v>1</v>
      </c>
      <c r="G45" s="9" t="str">
        <f t="shared" si="24"/>
        <v>B</v>
      </c>
      <c r="H45" s="38">
        <v>33.0</v>
      </c>
      <c r="I45" s="116">
        <v>0.4408064462937069</v>
      </c>
      <c r="J45" s="40">
        <v>0.7048135118643906</v>
      </c>
      <c r="K45" s="41">
        <v>0.05794418356404807</v>
      </c>
      <c r="L45" s="42">
        <f t="shared" si="25"/>
        <v>0</v>
      </c>
      <c r="M45" s="43">
        <f t="shared" si="26"/>
        <v>30000</v>
      </c>
      <c r="N45" s="43">
        <f t="shared" si="27"/>
        <v>0</v>
      </c>
      <c r="O45" s="44">
        <f t="shared" si="5"/>
        <v>30000</v>
      </c>
      <c r="P45" s="42">
        <f t="shared" si="6"/>
        <v>0</v>
      </c>
      <c r="Q45" s="43">
        <f t="shared" si="7"/>
        <v>4533</v>
      </c>
      <c r="R45" s="43">
        <f t="shared" si="8"/>
        <v>0</v>
      </c>
      <c r="S45" s="44">
        <f t="shared" si="9"/>
        <v>4533</v>
      </c>
      <c r="T45" s="45" t="str">
        <f t="shared" ref="T45:V45" si="148">IF(L45=0,"",P45/L45)</f>
        <v/>
      </c>
      <c r="U45" s="46">
        <f t="shared" si="148"/>
        <v>0.1511</v>
      </c>
      <c r="V45" s="46" t="str">
        <f t="shared" si="148"/>
        <v/>
      </c>
      <c r="W45" s="47">
        <f t="shared" si="11"/>
        <v>0.1511</v>
      </c>
      <c r="X45" s="42">
        <f t="shared" ref="X45:Z45" si="149">SUM(L$13:L45)</f>
        <v>340000</v>
      </c>
      <c r="Y45" s="43">
        <f t="shared" si="149"/>
        <v>280000</v>
      </c>
      <c r="Z45" s="43">
        <f t="shared" si="149"/>
        <v>370000</v>
      </c>
      <c r="AA45" s="44">
        <f t="shared" si="13"/>
        <v>990000</v>
      </c>
      <c r="AB45" s="42">
        <f t="shared" ref="AB45:AD45" si="150">SUM(P$13:P45)</f>
        <v>30013</v>
      </c>
      <c r="AC45" s="43">
        <f t="shared" si="150"/>
        <v>42167</v>
      </c>
      <c r="AD45" s="43">
        <f t="shared" si="150"/>
        <v>37364</v>
      </c>
      <c r="AE45" s="44">
        <f t="shared" si="15"/>
        <v>109544</v>
      </c>
      <c r="AF45" s="46">
        <f t="shared" ref="AF45:AH45" si="151">IF(X45=0,"",AB45/X45)</f>
        <v>0.08827352941</v>
      </c>
      <c r="AG45" s="46">
        <f t="shared" si="151"/>
        <v>0.1505964286</v>
      </c>
      <c r="AH45" s="46">
        <f t="shared" si="151"/>
        <v>0.1009837838</v>
      </c>
      <c r="AI45" s="47">
        <f t="shared" si="17"/>
        <v>0.1106505051</v>
      </c>
    </row>
    <row r="46" ht="14.25" customHeight="1">
      <c r="A46" s="38">
        <f t="shared" si="18"/>
        <v>0.3166066328</v>
      </c>
      <c r="B46" s="9">
        <f t="shared" si="19"/>
        <v>0.3586352645</v>
      </c>
      <c r="C46" s="102">
        <f t="shared" si="20"/>
        <v>0.3247581028</v>
      </c>
      <c r="D46" s="9">
        <f t="shared" si="21"/>
        <v>0.3166066328</v>
      </c>
      <c r="E46" s="9">
        <f t="shared" si="22"/>
        <v>0.6752418972</v>
      </c>
      <c r="F46" s="102">
        <f t="shared" si="23"/>
        <v>1</v>
      </c>
      <c r="G46" s="9" t="str">
        <f t="shared" si="24"/>
        <v>B</v>
      </c>
      <c r="H46" s="38">
        <v>34.0</v>
      </c>
      <c r="I46" s="116">
        <v>0.37928300021913264</v>
      </c>
      <c r="J46" s="40">
        <v>0.5834385090632376</v>
      </c>
      <c r="K46" s="41">
        <v>0.9713856665544085</v>
      </c>
      <c r="L46" s="42">
        <f t="shared" si="25"/>
        <v>0</v>
      </c>
      <c r="M46" s="43">
        <f t="shared" si="26"/>
        <v>30000</v>
      </c>
      <c r="N46" s="43">
        <f t="shared" si="27"/>
        <v>0</v>
      </c>
      <c r="O46" s="44">
        <f t="shared" si="5"/>
        <v>30000</v>
      </c>
      <c r="P46" s="42">
        <f t="shared" si="6"/>
        <v>0</v>
      </c>
      <c r="Q46" s="43">
        <f t="shared" si="7"/>
        <v>4513</v>
      </c>
      <c r="R46" s="43">
        <f t="shared" si="8"/>
        <v>0</v>
      </c>
      <c r="S46" s="44">
        <f t="shared" si="9"/>
        <v>4513</v>
      </c>
      <c r="T46" s="45" t="str">
        <f t="shared" ref="T46:V46" si="152">IF(L46=0,"",P46/L46)</f>
        <v/>
      </c>
      <c r="U46" s="46">
        <f t="shared" si="152"/>
        <v>0.1504333333</v>
      </c>
      <c r="V46" s="46" t="str">
        <f t="shared" si="152"/>
        <v/>
      </c>
      <c r="W46" s="47">
        <f t="shared" si="11"/>
        <v>0.1504333333</v>
      </c>
      <c r="X46" s="42">
        <f t="shared" ref="X46:Z46" si="153">SUM(L$13:L46)</f>
        <v>340000</v>
      </c>
      <c r="Y46" s="43">
        <f t="shared" si="153"/>
        <v>310000</v>
      </c>
      <c r="Z46" s="43">
        <f t="shared" si="153"/>
        <v>370000</v>
      </c>
      <c r="AA46" s="44">
        <f t="shared" si="13"/>
        <v>1020000</v>
      </c>
      <c r="AB46" s="42">
        <f t="shared" ref="AB46:AD46" si="154">SUM(P$13:P46)</f>
        <v>30013</v>
      </c>
      <c r="AC46" s="43">
        <f t="shared" si="154"/>
        <v>46680</v>
      </c>
      <c r="AD46" s="43">
        <f t="shared" si="154"/>
        <v>37364</v>
      </c>
      <c r="AE46" s="44">
        <f t="shared" si="15"/>
        <v>114057</v>
      </c>
      <c r="AF46" s="46">
        <f t="shared" ref="AF46:AH46" si="155">IF(X46=0,"",AB46/X46)</f>
        <v>0.08827352941</v>
      </c>
      <c r="AG46" s="46">
        <f t="shared" si="155"/>
        <v>0.1505806452</v>
      </c>
      <c r="AH46" s="46">
        <f t="shared" si="155"/>
        <v>0.1009837838</v>
      </c>
      <c r="AI46" s="47">
        <f t="shared" si="17"/>
        <v>0.1118205882</v>
      </c>
    </row>
    <row r="47" ht="14.25" customHeight="1">
      <c r="A47" s="38">
        <f t="shared" si="18"/>
        <v>0.3166102171</v>
      </c>
      <c r="B47" s="9">
        <f t="shared" si="19"/>
        <v>0.3586280036</v>
      </c>
      <c r="C47" s="102">
        <f t="shared" si="20"/>
        <v>0.3247617793</v>
      </c>
      <c r="D47" s="9">
        <f t="shared" si="21"/>
        <v>0.3166102171</v>
      </c>
      <c r="E47" s="9">
        <f t="shared" si="22"/>
        <v>0.6752382207</v>
      </c>
      <c r="F47" s="102">
        <f t="shared" si="23"/>
        <v>1</v>
      </c>
      <c r="G47" s="9" t="str">
        <f t="shared" si="24"/>
        <v>A</v>
      </c>
      <c r="H47" s="38">
        <v>35.0</v>
      </c>
      <c r="I47" s="116">
        <v>0.16918604551395922</v>
      </c>
      <c r="J47" s="40">
        <v>0.8567287987659171</v>
      </c>
      <c r="K47" s="41">
        <v>0.7902457197350363</v>
      </c>
      <c r="L47" s="42">
        <f t="shared" si="25"/>
        <v>30000</v>
      </c>
      <c r="M47" s="43">
        <f t="shared" si="26"/>
        <v>0</v>
      </c>
      <c r="N47" s="43">
        <f t="shared" si="27"/>
        <v>0</v>
      </c>
      <c r="O47" s="44">
        <f t="shared" si="5"/>
        <v>30000</v>
      </c>
      <c r="P47" s="42">
        <f t="shared" si="6"/>
        <v>2653</v>
      </c>
      <c r="Q47" s="43">
        <f t="shared" si="7"/>
        <v>0</v>
      </c>
      <c r="R47" s="43">
        <f t="shared" si="8"/>
        <v>0</v>
      </c>
      <c r="S47" s="44">
        <f t="shared" si="9"/>
        <v>2653</v>
      </c>
      <c r="T47" s="45">
        <f t="shared" ref="T47:V47" si="156">IF(L47=0,"",P47/L47)</f>
        <v>0.08843333333</v>
      </c>
      <c r="U47" s="46" t="str">
        <f t="shared" si="156"/>
        <v/>
      </c>
      <c r="V47" s="46" t="str">
        <f t="shared" si="156"/>
        <v/>
      </c>
      <c r="W47" s="47">
        <f t="shared" si="11"/>
        <v>0.08843333333</v>
      </c>
      <c r="X47" s="42">
        <f t="shared" ref="X47:Z47" si="157">SUM(L$13:L47)</f>
        <v>370000</v>
      </c>
      <c r="Y47" s="43">
        <f t="shared" si="157"/>
        <v>310000</v>
      </c>
      <c r="Z47" s="43">
        <f t="shared" si="157"/>
        <v>370000</v>
      </c>
      <c r="AA47" s="44">
        <f t="shared" si="13"/>
        <v>1050000</v>
      </c>
      <c r="AB47" s="42">
        <f t="shared" ref="AB47:AD47" si="158">SUM(P$13:P47)</f>
        <v>32666</v>
      </c>
      <c r="AC47" s="43">
        <f t="shared" si="158"/>
        <v>46680</v>
      </c>
      <c r="AD47" s="43">
        <f t="shared" si="158"/>
        <v>37364</v>
      </c>
      <c r="AE47" s="44">
        <f t="shared" si="15"/>
        <v>116710</v>
      </c>
      <c r="AF47" s="46">
        <f t="shared" ref="AF47:AH47" si="159">IF(X47=0,"",AB47/X47)</f>
        <v>0.08828648649</v>
      </c>
      <c r="AG47" s="46">
        <f t="shared" si="159"/>
        <v>0.1505806452</v>
      </c>
      <c r="AH47" s="46">
        <f t="shared" si="159"/>
        <v>0.1009837838</v>
      </c>
      <c r="AI47" s="47">
        <f t="shared" si="17"/>
        <v>0.111152381</v>
      </c>
    </row>
    <row r="48" ht="14.25" customHeight="1">
      <c r="A48" s="38">
        <f t="shared" si="18"/>
        <v>0.3166158241</v>
      </c>
      <c r="B48" s="9">
        <f t="shared" si="19"/>
        <v>0.3586250612</v>
      </c>
      <c r="C48" s="102">
        <f t="shared" si="20"/>
        <v>0.3247591147</v>
      </c>
      <c r="D48" s="9">
        <f t="shared" si="21"/>
        <v>0.3166158241</v>
      </c>
      <c r="E48" s="9">
        <f t="shared" si="22"/>
        <v>0.6752408853</v>
      </c>
      <c r="F48" s="102">
        <f t="shared" si="23"/>
        <v>1</v>
      </c>
      <c r="G48" s="9" t="str">
        <f t="shared" si="24"/>
        <v>A</v>
      </c>
      <c r="H48" s="38">
        <v>36.0</v>
      </c>
      <c r="I48" s="116">
        <v>0.04786515484488807</v>
      </c>
      <c r="J48" s="40">
        <v>0.5254104271699812</v>
      </c>
      <c r="K48" s="41">
        <v>0.4168564642850625</v>
      </c>
      <c r="L48" s="42">
        <f t="shared" si="25"/>
        <v>30000</v>
      </c>
      <c r="M48" s="43">
        <f t="shared" si="26"/>
        <v>0</v>
      </c>
      <c r="N48" s="43">
        <f t="shared" si="27"/>
        <v>0</v>
      </c>
      <c r="O48" s="44">
        <f t="shared" si="5"/>
        <v>30000</v>
      </c>
      <c r="P48" s="42">
        <f t="shared" si="6"/>
        <v>2618</v>
      </c>
      <c r="Q48" s="43">
        <f t="shared" si="7"/>
        <v>0</v>
      </c>
      <c r="R48" s="43">
        <f t="shared" si="8"/>
        <v>0</v>
      </c>
      <c r="S48" s="44">
        <f t="shared" si="9"/>
        <v>2618</v>
      </c>
      <c r="T48" s="45">
        <f t="shared" ref="T48:V48" si="160">IF(L48=0,"",P48/L48)</f>
        <v>0.08726666667</v>
      </c>
      <c r="U48" s="46" t="str">
        <f t="shared" si="160"/>
        <v/>
      </c>
      <c r="V48" s="46" t="str">
        <f t="shared" si="160"/>
        <v/>
      </c>
      <c r="W48" s="47">
        <f t="shared" si="11"/>
        <v>0.08726666667</v>
      </c>
      <c r="X48" s="42">
        <f t="shared" ref="X48:Z48" si="161">SUM(L$13:L48)</f>
        <v>400000</v>
      </c>
      <c r="Y48" s="43">
        <f t="shared" si="161"/>
        <v>310000</v>
      </c>
      <c r="Z48" s="43">
        <f t="shared" si="161"/>
        <v>370000</v>
      </c>
      <c r="AA48" s="44">
        <f t="shared" si="13"/>
        <v>1080000</v>
      </c>
      <c r="AB48" s="42">
        <f t="shared" ref="AB48:AD48" si="162">SUM(P$13:P48)</f>
        <v>35284</v>
      </c>
      <c r="AC48" s="43">
        <f t="shared" si="162"/>
        <v>46680</v>
      </c>
      <c r="AD48" s="43">
        <f t="shared" si="162"/>
        <v>37364</v>
      </c>
      <c r="AE48" s="44">
        <f t="shared" si="15"/>
        <v>119328</v>
      </c>
      <c r="AF48" s="46">
        <f t="shared" ref="AF48:AH48" si="163">IF(X48=0,"",AB48/X48)</f>
        <v>0.08821</v>
      </c>
      <c r="AG48" s="46">
        <f t="shared" si="163"/>
        <v>0.1505806452</v>
      </c>
      <c r="AH48" s="46">
        <f t="shared" si="163"/>
        <v>0.1009837838</v>
      </c>
      <c r="AI48" s="47">
        <f t="shared" si="17"/>
        <v>0.1104888889</v>
      </c>
    </row>
    <row r="49" ht="14.25" customHeight="1">
      <c r="A49" s="38">
        <f t="shared" si="18"/>
        <v>0.3165827262</v>
      </c>
      <c r="B49" s="9">
        <f t="shared" si="19"/>
        <v>0.3586424302</v>
      </c>
      <c r="C49" s="102">
        <f t="shared" si="20"/>
        <v>0.3247748436</v>
      </c>
      <c r="D49" s="9">
        <f t="shared" si="21"/>
        <v>0.3165827262</v>
      </c>
      <c r="E49" s="9">
        <f t="shared" si="22"/>
        <v>0.6752251564</v>
      </c>
      <c r="F49" s="102">
        <f t="shared" si="23"/>
        <v>1</v>
      </c>
      <c r="G49" s="9" t="str">
        <f t="shared" si="24"/>
        <v>A</v>
      </c>
      <c r="H49" s="38">
        <v>37.0</v>
      </c>
      <c r="I49" s="116">
        <v>0.1971644315571225</v>
      </c>
      <c r="J49" s="40">
        <v>0.8858000498385024</v>
      </c>
      <c r="K49" s="41">
        <v>0.030788225974295758</v>
      </c>
      <c r="L49" s="42">
        <f t="shared" si="25"/>
        <v>30000</v>
      </c>
      <c r="M49" s="43">
        <f t="shared" si="26"/>
        <v>0</v>
      </c>
      <c r="N49" s="43">
        <f t="shared" si="27"/>
        <v>0</v>
      </c>
      <c r="O49" s="44">
        <f t="shared" si="5"/>
        <v>30000</v>
      </c>
      <c r="P49" s="42">
        <f t="shared" si="6"/>
        <v>2658</v>
      </c>
      <c r="Q49" s="43">
        <f t="shared" si="7"/>
        <v>0</v>
      </c>
      <c r="R49" s="43">
        <f t="shared" si="8"/>
        <v>0</v>
      </c>
      <c r="S49" s="44">
        <f t="shared" si="9"/>
        <v>2658</v>
      </c>
      <c r="T49" s="45">
        <f t="shared" ref="T49:V49" si="164">IF(L49=0,"",P49/L49)</f>
        <v>0.0886</v>
      </c>
      <c r="U49" s="46" t="str">
        <f t="shared" si="164"/>
        <v/>
      </c>
      <c r="V49" s="46" t="str">
        <f t="shared" si="164"/>
        <v/>
      </c>
      <c r="W49" s="47">
        <f t="shared" si="11"/>
        <v>0.0886</v>
      </c>
      <c r="X49" s="42">
        <f t="shared" ref="X49:Z49" si="165">SUM(L$13:L49)</f>
        <v>430000</v>
      </c>
      <c r="Y49" s="43">
        <f t="shared" si="165"/>
        <v>310000</v>
      </c>
      <c r="Z49" s="43">
        <f t="shared" si="165"/>
        <v>370000</v>
      </c>
      <c r="AA49" s="44">
        <f t="shared" si="13"/>
        <v>1110000</v>
      </c>
      <c r="AB49" s="42">
        <f t="shared" ref="AB49:AD49" si="166">SUM(P$13:P49)</f>
        <v>37942</v>
      </c>
      <c r="AC49" s="43">
        <f t="shared" si="166"/>
        <v>46680</v>
      </c>
      <c r="AD49" s="43">
        <f t="shared" si="166"/>
        <v>37364</v>
      </c>
      <c r="AE49" s="44">
        <f t="shared" si="15"/>
        <v>121986</v>
      </c>
      <c r="AF49" s="46">
        <f t="shared" ref="AF49:AH49" si="167">IF(X49=0,"",AB49/X49)</f>
        <v>0.0882372093</v>
      </c>
      <c r="AG49" s="46">
        <f t="shared" si="167"/>
        <v>0.1505806452</v>
      </c>
      <c r="AH49" s="46">
        <f t="shared" si="167"/>
        <v>0.1009837838</v>
      </c>
      <c r="AI49" s="47">
        <f t="shared" si="17"/>
        <v>0.1098972973</v>
      </c>
    </row>
    <row r="50" ht="14.25" customHeight="1">
      <c r="A50" s="38">
        <f t="shared" si="18"/>
        <v>0.3165945002</v>
      </c>
      <c r="B50" s="9">
        <f t="shared" si="19"/>
        <v>0.3586362515</v>
      </c>
      <c r="C50" s="102">
        <f t="shared" si="20"/>
        <v>0.3247692483</v>
      </c>
      <c r="D50" s="9">
        <f t="shared" si="21"/>
        <v>0.3165945002</v>
      </c>
      <c r="E50" s="9">
        <f t="shared" si="22"/>
        <v>0.6752307517</v>
      </c>
      <c r="F50" s="102">
        <f t="shared" si="23"/>
        <v>1</v>
      </c>
      <c r="G50" s="9" t="str">
        <f t="shared" si="24"/>
        <v>B</v>
      </c>
      <c r="H50" s="38">
        <v>38.0</v>
      </c>
      <c r="I50" s="116">
        <v>0.48165300113802223</v>
      </c>
      <c r="J50" s="40">
        <v>0.6395725355805936</v>
      </c>
      <c r="K50" s="41">
        <v>0.5657450055327506</v>
      </c>
      <c r="L50" s="42">
        <f t="shared" si="25"/>
        <v>0</v>
      </c>
      <c r="M50" s="43">
        <f t="shared" si="26"/>
        <v>30000</v>
      </c>
      <c r="N50" s="43">
        <f t="shared" si="27"/>
        <v>0</v>
      </c>
      <c r="O50" s="44">
        <f t="shared" si="5"/>
        <v>30000</v>
      </c>
      <c r="P50" s="42">
        <f t="shared" si="6"/>
        <v>0</v>
      </c>
      <c r="Q50" s="43">
        <f t="shared" si="7"/>
        <v>4522</v>
      </c>
      <c r="R50" s="43">
        <f t="shared" si="8"/>
        <v>0</v>
      </c>
      <c r="S50" s="44">
        <f t="shared" si="9"/>
        <v>4522</v>
      </c>
      <c r="T50" s="45" t="str">
        <f t="shared" ref="T50:V50" si="168">IF(L50=0,"",P50/L50)</f>
        <v/>
      </c>
      <c r="U50" s="46">
        <f t="shared" si="168"/>
        <v>0.1507333333</v>
      </c>
      <c r="V50" s="46" t="str">
        <f t="shared" si="168"/>
        <v/>
      </c>
      <c r="W50" s="47">
        <f t="shared" si="11"/>
        <v>0.1507333333</v>
      </c>
      <c r="X50" s="42">
        <f t="shared" ref="X50:Z50" si="169">SUM(L$13:L50)</f>
        <v>430000</v>
      </c>
      <c r="Y50" s="43">
        <f t="shared" si="169"/>
        <v>340000</v>
      </c>
      <c r="Z50" s="43">
        <f t="shared" si="169"/>
        <v>370000</v>
      </c>
      <c r="AA50" s="44">
        <f t="shared" si="13"/>
        <v>1140000</v>
      </c>
      <c r="AB50" s="42">
        <f t="shared" ref="AB50:AD50" si="170">SUM(P$13:P50)</f>
        <v>37942</v>
      </c>
      <c r="AC50" s="43">
        <f t="shared" si="170"/>
        <v>51202</v>
      </c>
      <c r="AD50" s="43">
        <f t="shared" si="170"/>
        <v>37364</v>
      </c>
      <c r="AE50" s="44">
        <f t="shared" si="15"/>
        <v>126508</v>
      </c>
      <c r="AF50" s="46">
        <f t="shared" ref="AF50:AH50" si="171">IF(X50=0,"",AB50/X50)</f>
        <v>0.0882372093</v>
      </c>
      <c r="AG50" s="46">
        <f t="shared" si="171"/>
        <v>0.1505941176</v>
      </c>
      <c r="AH50" s="46">
        <f t="shared" si="171"/>
        <v>0.1009837838</v>
      </c>
      <c r="AI50" s="47">
        <f t="shared" si="17"/>
        <v>0.1109719298</v>
      </c>
    </row>
    <row r="51" ht="14.25" customHeight="1">
      <c r="A51" s="38">
        <f t="shared" si="18"/>
        <v>0.3165914408</v>
      </c>
      <c r="B51" s="9">
        <f t="shared" si="19"/>
        <v>0.3586424493</v>
      </c>
      <c r="C51" s="102">
        <f t="shared" si="20"/>
        <v>0.3247661099</v>
      </c>
      <c r="D51" s="9">
        <f t="shared" si="21"/>
        <v>0.3165914408</v>
      </c>
      <c r="E51" s="9">
        <f t="shared" si="22"/>
        <v>0.6752338901</v>
      </c>
      <c r="F51" s="102">
        <f t="shared" si="23"/>
        <v>1</v>
      </c>
      <c r="G51" s="9" t="str">
        <f t="shared" si="24"/>
        <v>B</v>
      </c>
      <c r="H51" s="38">
        <v>39.0</v>
      </c>
      <c r="I51" s="116">
        <v>0.5325214938976741</v>
      </c>
      <c r="J51" s="40">
        <v>0.26264872583515153</v>
      </c>
      <c r="K51" s="41">
        <v>0.8795596060299781</v>
      </c>
      <c r="L51" s="42">
        <f t="shared" si="25"/>
        <v>0</v>
      </c>
      <c r="M51" s="43">
        <f t="shared" si="26"/>
        <v>30000</v>
      </c>
      <c r="N51" s="43">
        <f t="shared" si="27"/>
        <v>0</v>
      </c>
      <c r="O51" s="44">
        <f t="shared" si="5"/>
        <v>30000</v>
      </c>
      <c r="P51" s="42">
        <f t="shared" si="6"/>
        <v>0</v>
      </c>
      <c r="Q51" s="43">
        <f t="shared" si="7"/>
        <v>4461</v>
      </c>
      <c r="R51" s="43">
        <f t="shared" si="8"/>
        <v>0</v>
      </c>
      <c r="S51" s="44">
        <f t="shared" si="9"/>
        <v>4461</v>
      </c>
      <c r="T51" s="45" t="str">
        <f t="shared" ref="T51:V51" si="172">IF(L51=0,"",P51/L51)</f>
        <v/>
      </c>
      <c r="U51" s="46">
        <f t="shared" si="172"/>
        <v>0.1487</v>
      </c>
      <c r="V51" s="46" t="str">
        <f t="shared" si="172"/>
        <v/>
      </c>
      <c r="W51" s="47">
        <f t="shared" si="11"/>
        <v>0.1487</v>
      </c>
      <c r="X51" s="42">
        <f t="shared" ref="X51:Z51" si="173">SUM(L$13:L51)</f>
        <v>430000</v>
      </c>
      <c r="Y51" s="43">
        <f t="shared" si="173"/>
        <v>370000</v>
      </c>
      <c r="Z51" s="43">
        <f t="shared" si="173"/>
        <v>370000</v>
      </c>
      <c r="AA51" s="44">
        <f t="shared" si="13"/>
        <v>1170000</v>
      </c>
      <c r="AB51" s="42">
        <f t="shared" ref="AB51:AD51" si="174">SUM(P$13:P51)</f>
        <v>37942</v>
      </c>
      <c r="AC51" s="43">
        <f t="shared" si="174"/>
        <v>55663</v>
      </c>
      <c r="AD51" s="43">
        <f t="shared" si="174"/>
        <v>37364</v>
      </c>
      <c r="AE51" s="44">
        <f t="shared" si="15"/>
        <v>130969</v>
      </c>
      <c r="AF51" s="46">
        <f t="shared" ref="AF51:AH51" si="175">IF(X51=0,"",AB51/X51)</f>
        <v>0.0882372093</v>
      </c>
      <c r="AG51" s="46">
        <f t="shared" si="175"/>
        <v>0.1504405405</v>
      </c>
      <c r="AH51" s="46">
        <f t="shared" si="175"/>
        <v>0.1009837838</v>
      </c>
      <c r="AI51" s="47">
        <f t="shared" si="17"/>
        <v>0.1119393162</v>
      </c>
    </row>
    <row r="52" ht="14.25" customHeight="1">
      <c r="A52" s="38">
        <f t="shared" si="18"/>
        <v>0.3166263146</v>
      </c>
      <c r="B52" s="9">
        <f t="shared" si="19"/>
        <v>0.3585718013</v>
      </c>
      <c r="C52" s="102">
        <f t="shared" si="20"/>
        <v>0.3248018841</v>
      </c>
      <c r="D52" s="9">
        <f t="shared" si="21"/>
        <v>0.3166263146</v>
      </c>
      <c r="E52" s="9">
        <f t="shared" si="22"/>
        <v>0.6751981159</v>
      </c>
      <c r="F52" s="102">
        <f t="shared" si="23"/>
        <v>1</v>
      </c>
      <c r="G52" s="9" t="str">
        <f t="shared" si="24"/>
        <v>C</v>
      </c>
      <c r="H52" s="38">
        <v>40.0</v>
      </c>
      <c r="I52" s="116">
        <v>0.922552955329654</v>
      </c>
      <c r="J52" s="40">
        <v>0.5670472003227135</v>
      </c>
      <c r="K52" s="41">
        <v>0.2863139715017272</v>
      </c>
      <c r="L52" s="42">
        <f t="shared" si="25"/>
        <v>0</v>
      </c>
      <c r="M52" s="43">
        <f t="shared" si="26"/>
        <v>0</v>
      </c>
      <c r="N52" s="43">
        <f t="shared" si="27"/>
        <v>30000</v>
      </c>
      <c r="O52" s="44">
        <f t="shared" si="5"/>
        <v>30000</v>
      </c>
      <c r="P52" s="42">
        <f t="shared" si="6"/>
        <v>0</v>
      </c>
      <c r="Q52" s="43">
        <f t="shared" si="7"/>
        <v>0</v>
      </c>
      <c r="R52" s="43">
        <f t="shared" si="8"/>
        <v>2971</v>
      </c>
      <c r="S52" s="44">
        <f t="shared" si="9"/>
        <v>2971</v>
      </c>
      <c r="T52" s="45" t="str">
        <f t="shared" ref="T52:V52" si="176">IF(L52=0,"",P52/L52)</f>
        <v/>
      </c>
      <c r="U52" s="46" t="str">
        <f t="shared" si="176"/>
        <v/>
      </c>
      <c r="V52" s="46">
        <f t="shared" si="176"/>
        <v>0.09903333333</v>
      </c>
      <c r="W52" s="47">
        <f t="shared" si="11"/>
        <v>0.09903333333</v>
      </c>
      <c r="X52" s="42">
        <f t="shared" ref="X52:Z52" si="177">SUM(L$13:L52)</f>
        <v>430000</v>
      </c>
      <c r="Y52" s="43">
        <f t="shared" si="177"/>
        <v>370000</v>
      </c>
      <c r="Z52" s="43">
        <f t="shared" si="177"/>
        <v>400000</v>
      </c>
      <c r="AA52" s="44">
        <f t="shared" si="13"/>
        <v>1200000</v>
      </c>
      <c r="AB52" s="42">
        <f t="shared" ref="AB52:AD52" si="178">SUM(P$13:P52)</f>
        <v>37942</v>
      </c>
      <c r="AC52" s="43">
        <f t="shared" si="178"/>
        <v>55663</v>
      </c>
      <c r="AD52" s="43">
        <f t="shared" si="178"/>
        <v>40335</v>
      </c>
      <c r="AE52" s="44">
        <f t="shared" si="15"/>
        <v>133940</v>
      </c>
      <c r="AF52" s="46">
        <f t="shared" ref="AF52:AH52" si="179">IF(X52=0,"",AB52/X52)</f>
        <v>0.0882372093</v>
      </c>
      <c r="AG52" s="46">
        <f t="shared" si="179"/>
        <v>0.1504405405</v>
      </c>
      <c r="AH52" s="46">
        <f t="shared" si="179"/>
        <v>0.1008375</v>
      </c>
      <c r="AI52" s="47">
        <f t="shared" si="17"/>
        <v>0.1116166667</v>
      </c>
    </row>
    <row r="53" ht="14.25" customHeight="1">
      <c r="A53" s="38">
        <f t="shared" si="18"/>
        <v>0.3166564009</v>
      </c>
      <c r="B53" s="9">
        <f t="shared" si="19"/>
        <v>0.3586058734</v>
      </c>
      <c r="C53" s="102">
        <f t="shared" si="20"/>
        <v>0.3247377257</v>
      </c>
      <c r="D53" s="9">
        <f t="shared" si="21"/>
        <v>0.3166564009</v>
      </c>
      <c r="E53" s="9">
        <f t="shared" si="22"/>
        <v>0.6752622743</v>
      </c>
      <c r="F53" s="102">
        <f t="shared" si="23"/>
        <v>1</v>
      </c>
      <c r="G53" s="9" t="str">
        <f t="shared" si="24"/>
        <v>A</v>
      </c>
      <c r="H53" s="38">
        <v>41.0</v>
      </c>
      <c r="I53" s="116">
        <v>0.30472102087462405</v>
      </c>
      <c r="J53" s="40">
        <v>0.3239143055263216</v>
      </c>
      <c r="K53" s="41">
        <v>0.9332180369012543</v>
      </c>
      <c r="L53" s="42">
        <f t="shared" si="25"/>
        <v>30000</v>
      </c>
      <c r="M53" s="43">
        <f t="shared" si="26"/>
        <v>0</v>
      </c>
      <c r="N53" s="43">
        <f t="shared" si="27"/>
        <v>0</v>
      </c>
      <c r="O53" s="44">
        <f t="shared" si="5"/>
        <v>30000</v>
      </c>
      <c r="P53" s="42">
        <f t="shared" si="6"/>
        <v>2675</v>
      </c>
      <c r="Q53" s="43">
        <f t="shared" si="7"/>
        <v>0</v>
      </c>
      <c r="R53" s="43">
        <f t="shared" si="8"/>
        <v>0</v>
      </c>
      <c r="S53" s="44">
        <f t="shared" si="9"/>
        <v>2675</v>
      </c>
      <c r="T53" s="45">
        <f t="shared" ref="T53:V53" si="180">IF(L53=0,"",P53/L53)</f>
        <v>0.08916666667</v>
      </c>
      <c r="U53" s="46" t="str">
        <f t="shared" si="180"/>
        <v/>
      </c>
      <c r="V53" s="46" t="str">
        <f t="shared" si="180"/>
        <v/>
      </c>
      <c r="W53" s="47">
        <f t="shared" si="11"/>
        <v>0.08916666667</v>
      </c>
      <c r="X53" s="42">
        <f t="shared" ref="X53:Z53" si="181">SUM(L$13:L53)</f>
        <v>460000</v>
      </c>
      <c r="Y53" s="43">
        <f t="shared" si="181"/>
        <v>370000</v>
      </c>
      <c r="Z53" s="43">
        <f t="shared" si="181"/>
        <v>400000</v>
      </c>
      <c r="AA53" s="44">
        <f t="shared" si="13"/>
        <v>1230000</v>
      </c>
      <c r="AB53" s="42">
        <f t="shared" ref="AB53:AD53" si="182">SUM(P$13:P53)</f>
        <v>40617</v>
      </c>
      <c r="AC53" s="43">
        <f t="shared" si="182"/>
        <v>55663</v>
      </c>
      <c r="AD53" s="43">
        <f t="shared" si="182"/>
        <v>40335</v>
      </c>
      <c r="AE53" s="44">
        <f t="shared" si="15"/>
        <v>136615</v>
      </c>
      <c r="AF53" s="46">
        <f t="shared" ref="AF53:AH53" si="183">IF(X53=0,"",AB53/X53)</f>
        <v>0.08829782609</v>
      </c>
      <c r="AG53" s="46">
        <f t="shared" si="183"/>
        <v>0.1504405405</v>
      </c>
      <c r="AH53" s="46">
        <f t="shared" si="183"/>
        <v>0.1008375</v>
      </c>
      <c r="AI53" s="47">
        <f t="shared" si="17"/>
        <v>0.1110691057</v>
      </c>
    </row>
    <row r="54" ht="14.25" customHeight="1">
      <c r="A54" s="38">
        <f t="shared" si="18"/>
        <v>0.3166826346</v>
      </c>
      <c r="B54" s="9">
        <f t="shared" si="19"/>
        <v>0.3585921064</v>
      </c>
      <c r="C54" s="102">
        <f t="shared" si="20"/>
        <v>0.3247252589</v>
      </c>
      <c r="D54" s="9">
        <f t="shared" si="21"/>
        <v>0.3166826346</v>
      </c>
      <c r="E54" s="9">
        <f t="shared" si="22"/>
        <v>0.6752747411</v>
      </c>
      <c r="F54" s="102">
        <f t="shared" si="23"/>
        <v>1</v>
      </c>
      <c r="G54" s="9" t="str">
        <f t="shared" si="24"/>
        <v>C</v>
      </c>
      <c r="H54" s="38">
        <v>42.0</v>
      </c>
      <c r="I54" s="116">
        <v>0.823455479878511</v>
      </c>
      <c r="J54" s="40">
        <v>0.28873626061197466</v>
      </c>
      <c r="K54" s="41">
        <v>0.5928709333274932</v>
      </c>
      <c r="L54" s="42">
        <f t="shared" si="25"/>
        <v>0</v>
      </c>
      <c r="M54" s="43">
        <f t="shared" si="26"/>
        <v>0</v>
      </c>
      <c r="N54" s="43">
        <f t="shared" si="27"/>
        <v>30000</v>
      </c>
      <c r="O54" s="44">
        <f t="shared" si="5"/>
        <v>30000</v>
      </c>
      <c r="P54" s="42">
        <f t="shared" si="6"/>
        <v>0</v>
      </c>
      <c r="Q54" s="43">
        <f t="shared" si="7"/>
        <v>0</v>
      </c>
      <c r="R54" s="43">
        <f t="shared" si="8"/>
        <v>3012</v>
      </c>
      <c r="S54" s="44">
        <f t="shared" si="9"/>
        <v>3012</v>
      </c>
      <c r="T54" s="45" t="str">
        <f t="shared" ref="T54:V54" si="184">IF(L54=0,"",P54/L54)</f>
        <v/>
      </c>
      <c r="U54" s="46" t="str">
        <f t="shared" si="184"/>
        <v/>
      </c>
      <c r="V54" s="46">
        <f t="shared" si="184"/>
        <v>0.1004</v>
      </c>
      <c r="W54" s="47">
        <f t="shared" si="11"/>
        <v>0.1004</v>
      </c>
      <c r="X54" s="42">
        <f t="shared" ref="X54:Z54" si="185">SUM(L$13:L54)</f>
        <v>460000</v>
      </c>
      <c r="Y54" s="43">
        <f t="shared" si="185"/>
        <v>370000</v>
      </c>
      <c r="Z54" s="43">
        <f t="shared" si="185"/>
        <v>430000</v>
      </c>
      <c r="AA54" s="44">
        <f t="shared" si="13"/>
        <v>1260000</v>
      </c>
      <c r="AB54" s="42">
        <f t="shared" ref="AB54:AD54" si="186">SUM(P$13:P54)</f>
        <v>40617</v>
      </c>
      <c r="AC54" s="43">
        <f t="shared" si="186"/>
        <v>55663</v>
      </c>
      <c r="AD54" s="43">
        <f t="shared" si="186"/>
        <v>43347</v>
      </c>
      <c r="AE54" s="44">
        <f t="shared" si="15"/>
        <v>139627</v>
      </c>
      <c r="AF54" s="46">
        <f t="shared" ref="AF54:AH54" si="187">IF(X54=0,"",AB54/X54)</f>
        <v>0.08829782609</v>
      </c>
      <c r="AG54" s="46">
        <f t="shared" si="187"/>
        <v>0.1504405405</v>
      </c>
      <c r="AH54" s="46">
        <f t="shared" si="187"/>
        <v>0.1008069767</v>
      </c>
      <c r="AI54" s="47">
        <f t="shared" si="17"/>
        <v>0.1108150794</v>
      </c>
    </row>
    <row r="55" ht="14.25" customHeight="1">
      <c r="A55" s="38">
        <f t="shared" si="18"/>
        <v>0.3166889123</v>
      </c>
      <c r="B55" s="9">
        <f t="shared" si="19"/>
        <v>0.3585992149</v>
      </c>
      <c r="C55" s="102">
        <f t="shared" si="20"/>
        <v>0.3247118729</v>
      </c>
      <c r="D55" s="9">
        <f t="shared" si="21"/>
        <v>0.3166889123</v>
      </c>
      <c r="E55" s="9">
        <f t="shared" si="22"/>
        <v>0.6752881271</v>
      </c>
      <c r="F55" s="102">
        <f t="shared" si="23"/>
        <v>1</v>
      </c>
      <c r="G55" s="9" t="str">
        <f t="shared" si="24"/>
        <v>C</v>
      </c>
      <c r="H55" s="38">
        <v>43.0</v>
      </c>
      <c r="I55" s="116">
        <v>0.6967570846376371</v>
      </c>
      <c r="J55" s="40">
        <v>0.33186280995242534</v>
      </c>
      <c r="K55" s="41">
        <v>0.03014615754661054</v>
      </c>
      <c r="L55" s="42">
        <f t="shared" si="25"/>
        <v>0</v>
      </c>
      <c r="M55" s="43">
        <f t="shared" si="26"/>
        <v>0</v>
      </c>
      <c r="N55" s="43">
        <f t="shared" si="27"/>
        <v>30000</v>
      </c>
      <c r="O55" s="44">
        <f t="shared" si="5"/>
        <v>30000</v>
      </c>
      <c r="P55" s="42">
        <f t="shared" si="6"/>
        <v>0</v>
      </c>
      <c r="Q55" s="43">
        <f t="shared" si="7"/>
        <v>0</v>
      </c>
      <c r="R55" s="43">
        <f t="shared" si="8"/>
        <v>2903</v>
      </c>
      <c r="S55" s="44">
        <f t="shared" si="9"/>
        <v>2903</v>
      </c>
      <c r="T55" s="45" t="str">
        <f t="shared" ref="T55:V55" si="188">IF(L55=0,"",P55/L55)</f>
        <v/>
      </c>
      <c r="U55" s="46" t="str">
        <f t="shared" si="188"/>
        <v/>
      </c>
      <c r="V55" s="46">
        <f t="shared" si="188"/>
        <v>0.09676666667</v>
      </c>
      <c r="W55" s="47">
        <f t="shared" si="11"/>
        <v>0.09676666667</v>
      </c>
      <c r="X55" s="42">
        <f t="shared" ref="X55:Z55" si="189">SUM(L$13:L55)</f>
        <v>460000</v>
      </c>
      <c r="Y55" s="43">
        <f t="shared" si="189"/>
        <v>370000</v>
      </c>
      <c r="Z55" s="43">
        <f t="shared" si="189"/>
        <v>460000</v>
      </c>
      <c r="AA55" s="44">
        <f t="shared" si="13"/>
        <v>1290000</v>
      </c>
      <c r="AB55" s="42">
        <f t="shared" ref="AB55:AD55" si="190">SUM(P$13:P55)</f>
        <v>40617</v>
      </c>
      <c r="AC55" s="43">
        <f t="shared" si="190"/>
        <v>55663</v>
      </c>
      <c r="AD55" s="43">
        <f t="shared" si="190"/>
        <v>46250</v>
      </c>
      <c r="AE55" s="44">
        <f t="shared" si="15"/>
        <v>142530</v>
      </c>
      <c r="AF55" s="46">
        <f t="shared" ref="AF55:AH55" si="191">IF(X55=0,"",AB55/X55)</f>
        <v>0.08829782609</v>
      </c>
      <c r="AG55" s="46">
        <f t="shared" si="191"/>
        <v>0.1504405405</v>
      </c>
      <c r="AH55" s="46">
        <f t="shared" si="191"/>
        <v>0.1005434783</v>
      </c>
      <c r="AI55" s="47">
        <f t="shared" si="17"/>
        <v>0.1104883721</v>
      </c>
    </row>
    <row r="56" ht="14.25" customHeight="1">
      <c r="A56" s="38">
        <f t="shared" si="18"/>
        <v>0.3167430998</v>
      </c>
      <c r="B56" s="9">
        <f t="shared" si="19"/>
        <v>0.3586605735</v>
      </c>
      <c r="C56" s="102">
        <f t="shared" si="20"/>
        <v>0.3245963268</v>
      </c>
      <c r="D56" s="9">
        <f t="shared" si="21"/>
        <v>0.3167430998</v>
      </c>
      <c r="E56" s="9">
        <f t="shared" si="22"/>
        <v>0.6754036732</v>
      </c>
      <c r="F56" s="102">
        <f t="shared" si="23"/>
        <v>1</v>
      </c>
      <c r="G56" s="9" t="str">
        <f t="shared" si="24"/>
        <v>B</v>
      </c>
      <c r="H56" s="38">
        <v>44.0</v>
      </c>
      <c r="I56" s="116">
        <v>0.5511886175769107</v>
      </c>
      <c r="J56" s="40">
        <v>0.32279980663695784</v>
      </c>
      <c r="K56" s="41">
        <v>0.3024520045410437</v>
      </c>
      <c r="L56" s="42">
        <f t="shared" si="25"/>
        <v>0</v>
      </c>
      <c r="M56" s="43">
        <f t="shared" si="26"/>
        <v>30000</v>
      </c>
      <c r="N56" s="43">
        <f t="shared" si="27"/>
        <v>0</v>
      </c>
      <c r="O56" s="44">
        <f t="shared" si="5"/>
        <v>30000</v>
      </c>
      <c r="P56" s="42">
        <f t="shared" si="6"/>
        <v>0</v>
      </c>
      <c r="Q56" s="43">
        <f t="shared" si="7"/>
        <v>4471</v>
      </c>
      <c r="R56" s="43">
        <f t="shared" si="8"/>
        <v>0</v>
      </c>
      <c r="S56" s="44">
        <f t="shared" si="9"/>
        <v>4471</v>
      </c>
      <c r="T56" s="45" t="str">
        <f t="shared" ref="T56:V56" si="192">IF(L56=0,"",P56/L56)</f>
        <v/>
      </c>
      <c r="U56" s="46">
        <f t="shared" si="192"/>
        <v>0.1490333333</v>
      </c>
      <c r="V56" s="46" t="str">
        <f t="shared" si="192"/>
        <v/>
      </c>
      <c r="W56" s="47">
        <f t="shared" si="11"/>
        <v>0.1490333333</v>
      </c>
      <c r="X56" s="42">
        <f t="shared" ref="X56:Z56" si="193">SUM(L$13:L56)</f>
        <v>460000</v>
      </c>
      <c r="Y56" s="43">
        <f t="shared" si="193"/>
        <v>400000</v>
      </c>
      <c r="Z56" s="43">
        <f t="shared" si="193"/>
        <v>460000</v>
      </c>
      <c r="AA56" s="44">
        <f t="shared" si="13"/>
        <v>1320000</v>
      </c>
      <c r="AB56" s="42">
        <f t="shared" ref="AB56:AD56" si="194">SUM(P$13:P56)</f>
        <v>40617</v>
      </c>
      <c r="AC56" s="43">
        <f t="shared" si="194"/>
        <v>60134</v>
      </c>
      <c r="AD56" s="43">
        <f t="shared" si="194"/>
        <v>46250</v>
      </c>
      <c r="AE56" s="44">
        <f t="shared" si="15"/>
        <v>147001</v>
      </c>
      <c r="AF56" s="46">
        <f t="shared" ref="AF56:AH56" si="195">IF(X56=0,"",AB56/X56)</f>
        <v>0.08829782609</v>
      </c>
      <c r="AG56" s="46">
        <f t="shared" si="195"/>
        <v>0.150335</v>
      </c>
      <c r="AH56" s="46">
        <f t="shared" si="195"/>
        <v>0.1005434783</v>
      </c>
      <c r="AI56" s="47">
        <f t="shared" si="17"/>
        <v>0.1113643939</v>
      </c>
    </row>
    <row r="57" ht="14.25" customHeight="1">
      <c r="A57" s="38">
        <f t="shared" si="18"/>
        <v>0.3167670786</v>
      </c>
      <c r="B57" s="9">
        <f t="shared" si="19"/>
        <v>0.3586120214</v>
      </c>
      <c r="C57" s="102">
        <f t="shared" si="20"/>
        <v>0.3246209001</v>
      </c>
      <c r="D57" s="9">
        <f t="shared" si="21"/>
        <v>0.3167670786</v>
      </c>
      <c r="E57" s="9">
        <f t="shared" si="22"/>
        <v>0.6753790999</v>
      </c>
      <c r="F57" s="102">
        <f t="shared" si="23"/>
        <v>1</v>
      </c>
      <c r="G57" s="9" t="str">
        <f t="shared" si="24"/>
        <v>C</v>
      </c>
      <c r="H57" s="38">
        <v>45.0</v>
      </c>
      <c r="I57" s="116">
        <v>0.9712656962143307</v>
      </c>
      <c r="J57" s="40">
        <v>0.2780992230462792</v>
      </c>
      <c r="K57" s="41">
        <v>0.08114693845255216</v>
      </c>
      <c r="L57" s="42">
        <f t="shared" si="25"/>
        <v>0</v>
      </c>
      <c r="M57" s="43">
        <f t="shared" si="26"/>
        <v>0</v>
      </c>
      <c r="N57" s="43">
        <f t="shared" si="27"/>
        <v>30000</v>
      </c>
      <c r="O57" s="44">
        <f t="shared" si="5"/>
        <v>30000</v>
      </c>
      <c r="P57" s="42">
        <f t="shared" si="6"/>
        <v>0</v>
      </c>
      <c r="Q57" s="43">
        <f t="shared" si="7"/>
        <v>0</v>
      </c>
      <c r="R57" s="43">
        <f t="shared" si="8"/>
        <v>2928</v>
      </c>
      <c r="S57" s="44">
        <f t="shared" si="9"/>
        <v>2928</v>
      </c>
      <c r="T57" s="45" t="str">
        <f t="shared" ref="T57:V57" si="196">IF(L57=0,"",P57/L57)</f>
        <v/>
      </c>
      <c r="U57" s="46" t="str">
        <f t="shared" si="196"/>
        <v/>
      </c>
      <c r="V57" s="46">
        <f t="shared" si="196"/>
        <v>0.0976</v>
      </c>
      <c r="W57" s="47">
        <f t="shared" si="11"/>
        <v>0.0976</v>
      </c>
      <c r="X57" s="42">
        <f t="shared" ref="X57:Z57" si="197">SUM(L$13:L57)</f>
        <v>460000</v>
      </c>
      <c r="Y57" s="43">
        <f t="shared" si="197"/>
        <v>400000</v>
      </c>
      <c r="Z57" s="43">
        <f t="shared" si="197"/>
        <v>490000</v>
      </c>
      <c r="AA57" s="44">
        <f t="shared" si="13"/>
        <v>1350000</v>
      </c>
      <c r="AB57" s="42">
        <f t="shared" ref="AB57:AD57" si="198">SUM(P$13:P57)</f>
        <v>40617</v>
      </c>
      <c r="AC57" s="43">
        <f t="shared" si="198"/>
        <v>60134</v>
      </c>
      <c r="AD57" s="43">
        <f t="shared" si="198"/>
        <v>49178</v>
      </c>
      <c r="AE57" s="44">
        <f t="shared" si="15"/>
        <v>149929</v>
      </c>
      <c r="AF57" s="46">
        <f t="shared" ref="AF57:AH57" si="199">IF(X57=0,"",AB57/X57)</f>
        <v>0.08829782609</v>
      </c>
      <c r="AG57" s="46">
        <f t="shared" si="199"/>
        <v>0.150335</v>
      </c>
      <c r="AH57" s="46">
        <f t="shared" si="199"/>
        <v>0.1003632653</v>
      </c>
      <c r="AI57" s="47">
        <f t="shared" si="17"/>
        <v>0.1110585185</v>
      </c>
    </row>
    <row r="58" ht="14.25" customHeight="1">
      <c r="A58" s="38">
        <f t="shared" si="18"/>
        <v>0.3168041385</v>
      </c>
      <c r="B58" s="9">
        <f t="shared" si="19"/>
        <v>0.358653977</v>
      </c>
      <c r="C58" s="102">
        <f t="shared" si="20"/>
        <v>0.3245418845</v>
      </c>
      <c r="D58" s="9">
        <f t="shared" si="21"/>
        <v>0.3168041385</v>
      </c>
      <c r="E58" s="9">
        <f t="shared" si="22"/>
        <v>0.6754581155</v>
      </c>
      <c r="F58" s="102">
        <f t="shared" si="23"/>
        <v>1</v>
      </c>
      <c r="G58" s="9" t="str">
        <f t="shared" si="24"/>
        <v>B</v>
      </c>
      <c r="H58" s="38">
        <v>46.0</v>
      </c>
      <c r="I58" s="116">
        <v>0.4368309160286993</v>
      </c>
      <c r="J58" s="40">
        <v>0.6515125581941834</v>
      </c>
      <c r="K58" s="41">
        <v>0.43435853801382374</v>
      </c>
      <c r="L58" s="42">
        <f t="shared" si="25"/>
        <v>0</v>
      </c>
      <c r="M58" s="43">
        <f t="shared" si="26"/>
        <v>30000</v>
      </c>
      <c r="N58" s="43">
        <f t="shared" si="27"/>
        <v>0</v>
      </c>
      <c r="O58" s="44">
        <f t="shared" si="5"/>
        <v>30000</v>
      </c>
      <c r="P58" s="42">
        <f t="shared" si="6"/>
        <v>0</v>
      </c>
      <c r="Q58" s="43">
        <f t="shared" si="7"/>
        <v>4524</v>
      </c>
      <c r="R58" s="43">
        <f t="shared" si="8"/>
        <v>0</v>
      </c>
      <c r="S58" s="44">
        <f t="shared" si="9"/>
        <v>4524</v>
      </c>
      <c r="T58" s="45" t="str">
        <f t="shared" ref="T58:V58" si="200">IF(L58=0,"",P58/L58)</f>
        <v/>
      </c>
      <c r="U58" s="46">
        <f t="shared" si="200"/>
        <v>0.1508</v>
      </c>
      <c r="V58" s="46" t="str">
        <f t="shared" si="200"/>
        <v/>
      </c>
      <c r="W58" s="47">
        <f t="shared" si="11"/>
        <v>0.1508</v>
      </c>
      <c r="X58" s="42">
        <f t="shared" ref="X58:Z58" si="201">SUM(L$13:L58)</f>
        <v>460000</v>
      </c>
      <c r="Y58" s="43">
        <f t="shared" si="201"/>
        <v>430000</v>
      </c>
      <c r="Z58" s="43">
        <f t="shared" si="201"/>
        <v>490000</v>
      </c>
      <c r="AA58" s="44">
        <f t="shared" si="13"/>
        <v>1380000</v>
      </c>
      <c r="AB58" s="42">
        <f t="shared" ref="AB58:AD58" si="202">SUM(P$13:P58)</f>
        <v>40617</v>
      </c>
      <c r="AC58" s="43">
        <f t="shared" si="202"/>
        <v>64658</v>
      </c>
      <c r="AD58" s="43">
        <f t="shared" si="202"/>
        <v>49178</v>
      </c>
      <c r="AE58" s="44">
        <f t="shared" si="15"/>
        <v>154453</v>
      </c>
      <c r="AF58" s="46">
        <f t="shared" ref="AF58:AH58" si="203">IF(X58=0,"",AB58/X58)</f>
        <v>0.08829782609</v>
      </c>
      <c r="AG58" s="46">
        <f t="shared" si="203"/>
        <v>0.1503674419</v>
      </c>
      <c r="AH58" s="46">
        <f t="shared" si="203"/>
        <v>0.1003632653</v>
      </c>
      <c r="AI58" s="47">
        <f t="shared" si="17"/>
        <v>0.1119224638</v>
      </c>
    </row>
    <row r="59" ht="14.25" customHeight="1">
      <c r="A59" s="38">
        <f t="shared" si="18"/>
        <v>0.3167967662</v>
      </c>
      <c r="B59" s="9">
        <f t="shared" si="19"/>
        <v>0.3586689017</v>
      </c>
      <c r="C59" s="102">
        <f t="shared" si="20"/>
        <v>0.3245343321</v>
      </c>
      <c r="D59" s="9">
        <f t="shared" si="21"/>
        <v>0.3167967662</v>
      </c>
      <c r="E59" s="9">
        <f t="shared" si="22"/>
        <v>0.6754656679</v>
      </c>
      <c r="F59" s="102">
        <f t="shared" si="23"/>
        <v>1</v>
      </c>
      <c r="G59" s="9" t="str">
        <f t="shared" si="24"/>
        <v>A</v>
      </c>
      <c r="H59" s="38">
        <v>47.0</v>
      </c>
      <c r="I59" s="116">
        <v>0.13072269162680195</v>
      </c>
      <c r="J59" s="40">
        <v>0.920903575038848</v>
      </c>
      <c r="K59" s="41">
        <v>0.9380389320414326</v>
      </c>
      <c r="L59" s="42">
        <f t="shared" si="25"/>
        <v>30000</v>
      </c>
      <c r="M59" s="43">
        <f t="shared" si="26"/>
        <v>0</v>
      </c>
      <c r="N59" s="43">
        <f t="shared" si="27"/>
        <v>0</v>
      </c>
      <c r="O59" s="44">
        <f t="shared" si="5"/>
        <v>30000</v>
      </c>
      <c r="P59" s="42">
        <f t="shared" si="6"/>
        <v>2644</v>
      </c>
      <c r="Q59" s="43">
        <f t="shared" si="7"/>
        <v>0</v>
      </c>
      <c r="R59" s="43">
        <f t="shared" si="8"/>
        <v>0</v>
      </c>
      <c r="S59" s="44">
        <f t="shared" si="9"/>
        <v>2644</v>
      </c>
      <c r="T59" s="45">
        <f t="shared" ref="T59:V59" si="204">IF(L59=0,"",P59/L59)</f>
        <v>0.08813333333</v>
      </c>
      <c r="U59" s="46" t="str">
        <f t="shared" si="204"/>
        <v/>
      </c>
      <c r="V59" s="46" t="str">
        <f t="shared" si="204"/>
        <v/>
      </c>
      <c r="W59" s="47">
        <f t="shared" si="11"/>
        <v>0.08813333333</v>
      </c>
      <c r="X59" s="42">
        <f t="shared" ref="X59:Z59" si="205">SUM(L$13:L59)</f>
        <v>490000</v>
      </c>
      <c r="Y59" s="43">
        <f t="shared" si="205"/>
        <v>430000</v>
      </c>
      <c r="Z59" s="43">
        <f t="shared" si="205"/>
        <v>490000</v>
      </c>
      <c r="AA59" s="44">
        <f t="shared" si="13"/>
        <v>1410000</v>
      </c>
      <c r="AB59" s="42">
        <f t="shared" ref="AB59:AD59" si="206">SUM(P$13:P59)</f>
        <v>43261</v>
      </c>
      <c r="AC59" s="43">
        <f t="shared" si="206"/>
        <v>64658</v>
      </c>
      <c r="AD59" s="43">
        <f t="shared" si="206"/>
        <v>49178</v>
      </c>
      <c r="AE59" s="44">
        <f t="shared" si="15"/>
        <v>157097</v>
      </c>
      <c r="AF59" s="46">
        <f t="shared" ref="AF59:AH59" si="207">IF(X59=0,"",AB59/X59)</f>
        <v>0.0882877551</v>
      </c>
      <c r="AG59" s="46">
        <f t="shared" si="207"/>
        <v>0.1503674419</v>
      </c>
      <c r="AH59" s="46">
        <f t="shared" si="207"/>
        <v>0.1003632653</v>
      </c>
      <c r="AI59" s="47">
        <f t="shared" si="17"/>
        <v>0.1114163121</v>
      </c>
    </row>
    <row r="60" ht="14.25" customHeight="1">
      <c r="A60" s="38">
        <f t="shared" si="18"/>
        <v>0.3167924067</v>
      </c>
      <c r="B60" s="9">
        <f t="shared" si="19"/>
        <v>0.3586711904</v>
      </c>
      <c r="C60" s="102">
        <f t="shared" si="20"/>
        <v>0.3245364029</v>
      </c>
      <c r="D60" s="9">
        <f t="shared" si="21"/>
        <v>0.3167924067</v>
      </c>
      <c r="E60" s="9">
        <f t="shared" si="22"/>
        <v>0.6754635971</v>
      </c>
      <c r="F60" s="102">
        <f t="shared" si="23"/>
        <v>1</v>
      </c>
      <c r="G60" s="9" t="str">
        <f t="shared" si="24"/>
        <v>C</v>
      </c>
      <c r="H60" s="38">
        <v>48.0</v>
      </c>
      <c r="I60" s="116">
        <v>0.8147005836164679</v>
      </c>
      <c r="J60" s="40">
        <v>0.2401870960904341</v>
      </c>
      <c r="K60" s="41">
        <v>0.7565594216936706</v>
      </c>
      <c r="L60" s="42">
        <f t="shared" si="25"/>
        <v>0</v>
      </c>
      <c r="M60" s="43">
        <f t="shared" si="26"/>
        <v>0</v>
      </c>
      <c r="N60" s="43">
        <f t="shared" si="27"/>
        <v>30000</v>
      </c>
      <c r="O60" s="44">
        <f t="shared" si="5"/>
        <v>30000</v>
      </c>
      <c r="P60" s="42">
        <f t="shared" si="6"/>
        <v>0</v>
      </c>
      <c r="Q60" s="43">
        <f t="shared" si="7"/>
        <v>0</v>
      </c>
      <c r="R60" s="43">
        <f t="shared" si="8"/>
        <v>3036</v>
      </c>
      <c r="S60" s="44">
        <f t="shared" si="9"/>
        <v>3036</v>
      </c>
      <c r="T60" s="45" t="str">
        <f t="shared" ref="T60:V60" si="208">IF(L60=0,"",P60/L60)</f>
        <v/>
      </c>
      <c r="U60" s="46" t="str">
        <f t="shared" si="208"/>
        <v/>
      </c>
      <c r="V60" s="46">
        <f t="shared" si="208"/>
        <v>0.1012</v>
      </c>
      <c r="W60" s="47">
        <f t="shared" si="11"/>
        <v>0.1012</v>
      </c>
      <c r="X60" s="42">
        <f t="shared" ref="X60:Z60" si="209">SUM(L$13:L60)</f>
        <v>490000</v>
      </c>
      <c r="Y60" s="43">
        <f t="shared" si="209"/>
        <v>430000</v>
      </c>
      <c r="Z60" s="43">
        <f t="shared" si="209"/>
        <v>520000</v>
      </c>
      <c r="AA60" s="44">
        <f t="shared" si="13"/>
        <v>1440000</v>
      </c>
      <c r="AB60" s="42">
        <f t="shared" ref="AB60:AD60" si="210">SUM(P$13:P60)</f>
        <v>43261</v>
      </c>
      <c r="AC60" s="43">
        <f t="shared" si="210"/>
        <v>64658</v>
      </c>
      <c r="AD60" s="43">
        <f t="shared" si="210"/>
        <v>52214</v>
      </c>
      <c r="AE60" s="44">
        <f t="shared" si="15"/>
        <v>160133</v>
      </c>
      <c r="AF60" s="46">
        <f t="shared" ref="AF60:AH60" si="211">IF(X60=0,"",AB60/X60)</f>
        <v>0.0882877551</v>
      </c>
      <c r="AG60" s="46">
        <f t="shared" si="211"/>
        <v>0.1503674419</v>
      </c>
      <c r="AH60" s="46">
        <f t="shared" si="211"/>
        <v>0.1004115385</v>
      </c>
      <c r="AI60" s="47">
        <f t="shared" si="17"/>
        <v>0.1112034722</v>
      </c>
    </row>
    <row r="61" ht="14.25" customHeight="1">
      <c r="A61" s="38">
        <f t="shared" si="18"/>
        <v>0.3167824806</v>
      </c>
      <c r="B61" s="9">
        <f t="shared" si="19"/>
        <v>0.358659952</v>
      </c>
      <c r="C61" s="102">
        <f t="shared" si="20"/>
        <v>0.3245575674</v>
      </c>
      <c r="D61" s="9">
        <f t="shared" si="21"/>
        <v>0.3167824806</v>
      </c>
      <c r="E61" s="9">
        <f t="shared" si="22"/>
        <v>0.6754424326</v>
      </c>
      <c r="F61" s="102">
        <f t="shared" si="23"/>
        <v>1</v>
      </c>
      <c r="G61" s="9" t="str">
        <f t="shared" si="24"/>
        <v>C</v>
      </c>
      <c r="H61" s="38">
        <v>49.0</v>
      </c>
      <c r="I61" s="116">
        <v>0.7902675672403576</v>
      </c>
      <c r="J61" s="40">
        <v>0.8254813801714334</v>
      </c>
      <c r="K61" s="41">
        <v>0.057515534179600314</v>
      </c>
      <c r="L61" s="42">
        <f t="shared" si="25"/>
        <v>0</v>
      </c>
      <c r="M61" s="43">
        <f t="shared" si="26"/>
        <v>0</v>
      </c>
      <c r="N61" s="43">
        <f t="shared" si="27"/>
        <v>30000</v>
      </c>
      <c r="O61" s="44">
        <f t="shared" si="5"/>
        <v>30000</v>
      </c>
      <c r="P61" s="42">
        <f t="shared" si="6"/>
        <v>0</v>
      </c>
      <c r="Q61" s="43">
        <f t="shared" si="7"/>
        <v>0</v>
      </c>
      <c r="R61" s="43">
        <f t="shared" si="8"/>
        <v>2918</v>
      </c>
      <c r="S61" s="44">
        <f t="shared" si="9"/>
        <v>2918</v>
      </c>
      <c r="T61" s="45" t="str">
        <f t="shared" ref="T61:V61" si="212">IF(L61=0,"",P61/L61)</f>
        <v/>
      </c>
      <c r="U61" s="46" t="str">
        <f t="shared" si="212"/>
        <v/>
      </c>
      <c r="V61" s="46">
        <f t="shared" si="212"/>
        <v>0.09726666667</v>
      </c>
      <c r="W61" s="47">
        <f t="shared" si="11"/>
        <v>0.09726666667</v>
      </c>
      <c r="X61" s="42">
        <f t="shared" ref="X61:Z61" si="213">SUM(L$13:L61)</f>
        <v>490000</v>
      </c>
      <c r="Y61" s="43">
        <f t="shared" si="213"/>
        <v>430000</v>
      </c>
      <c r="Z61" s="43">
        <f t="shared" si="213"/>
        <v>550000</v>
      </c>
      <c r="AA61" s="44">
        <f t="shared" si="13"/>
        <v>1470000</v>
      </c>
      <c r="AB61" s="42">
        <f t="shared" ref="AB61:AD61" si="214">SUM(P$13:P61)</f>
        <v>43261</v>
      </c>
      <c r="AC61" s="43">
        <f t="shared" si="214"/>
        <v>64658</v>
      </c>
      <c r="AD61" s="43">
        <f t="shared" si="214"/>
        <v>55132</v>
      </c>
      <c r="AE61" s="44">
        <f t="shared" si="15"/>
        <v>163051</v>
      </c>
      <c r="AF61" s="46">
        <f t="shared" ref="AF61:AH61" si="215">IF(X61=0,"",AB61/X61)</f>
        <v>0.0882877551</v>
      </c>
      <c r="AG61" s="46">
        <f t="shared" si="215"/>
        <v>0.1503674419</v>
      </c>
      <c r="AH61" s="46">
        <f t="shared" si="215"/>
        <v>0.10024</v>
      </c>
      <c r="AI61" s="47">
        <f t="shared" si="17"/>
        <v>0.1109190476</v>
      </c>
    </row>
    <row r="62" ht="14.25" customHeight="1">
      <c r="A62" s="38">
        <f t="shared" si="18"/>
        <v>0.3168177516</v>
      </c>
      <c r="B62" s="9">
        <f t="shared" si="19"/>
        <v>0.3586998857</v>
      </c>
      <c r="C62" s="102">
        <f t="shared" si="20"/>
        <v>0.3244823627</v>
      </c>
      <c r="D62" s="9">
        <f t="shared" si="21"/>
        <v>0.3168177516</v>
      </c>
      <c r="E62" s="9">
        <f t="shared" si="22"/>
        <v>0.6755176373</v>
      </c>
      <c r="F62" s="102">
        <f t="shared" si="23"/>
        <v>1</v>
      </c>
      <c r="G62" s="9" t="str">
        <f t="shared" si="24"/>
        <v>B</v>
      </c>
      <c r="H62" s="38">
        <v>50.0</v>
      </c>
      <c r="I62" s="116">
        <v>0.42758733201812404</v>
      </c>
      <c r="J62" s="40">
        <v>0.9534966232350622</v>
      </c>
      <c r="K62" s="41">
        <v>0.944659084546319</v>
      </c>
      <c r="L62" s="42">
        <f t="shared" si="25"/>
        <v>0</v>
      </c>
      <c r="M62" s="43">
        <f t="shared" si="26"/>
        <v>30000</v>
      </c>
      <c r="N62" s="43">
        <f t="shared" si="27"/>
        <v>0</v>
      </c>
      <c r="O62" s="44">
        <f t="shared" si="5"/>
        <v>30000</v>
      </c>
      <c r="P62" s="42">
        <f t="shared" si="6"/>
        <v>0</v>
      </c>
      <c r="Q62" s="43">
        <f t="shared" si="7"/>
        <v>4604</v>
      </c>
      <c r="R62" s="43">
        <f t="shared" si="8"/>
        <v>0</v>
      </c>
      <c r="S62" s="44">
        <f t="shared" si="9"/>
        <v>4604</v>
      </c>
      <c r="T62" s="45" t="str">
        <f t="shared" ref="T62:V62" si="216">IF(L62=0,"",P62/L62)</f>
        <v/>
      </c>
      <c r="U62" s="46">
        <f t="shared" si="216"/>
        <v>0.1534666667</v>
      </c>
      <c r="V62" s="46" t="str">
        <f t="shared" si="216"/>
        <v/>
      </c>
      <c r="W62" s="47">
        <f t="shared" si="11"/>
        <v>0.1534666667</v>
      </c>
      <c r="X62" s="42">
        <f t="shared" ref="X62:Z62" si="217">SUM(L$13:L62)</f>
        <v>490000</v>
      </c>
      <c r="Y62" s="43">
        <f t="shared" si="217"/>
        <v>460000</v>
      </c>
      <c r="Z62" s="43">
        <f t="shared" si="217"/>
        <v>550000</v>
      </c>
      <c r="AA62" s="44">
        <f t="shared" si="13"/>
        <v>1500000</v>
      </c>
      <c r="AB62" s="42">
        <f t="shared" ref="AB62:AD62" si="218">SUM(P$13:P62)</f>
        <v>43261</v>
      </c>
      <c r="AC62" s="43">
        <f t="shared" si="218"/>
        <v>69262</v>
      </c>
      <c r="AD62" s="43">
        <f t="shared" si="218"/>
        <v>55132</v>
      </c>
      <c r="AE62" s="44">
        <f t="shared" si="15"/>
        <v>167655</v>
      </c>
      <c r="AF62" s="46">
        <f t="shared" ref="AF62:AH62" si="219">IF(X62=0,"",AB62/X62)</f>
        <v>0.0882877551</v>
      </c>
      <c r="AG62" s="46">
        <f t="shared" si="219"/>
        <v>0.1505695652</v>
      </c>
      <c r="AH62" s="46">
        <f t="shared" si="219"/>
        <v>0.10024</v>
      </c>
      <c r="AI62" s="47">
        <f t="shared" si="17"/>
        <v>0.11177</v>
      </c>
    </row>
    <row r="63" ht="14.25" customHeight="1">
      <c r="A63" s="38">
        <f t="shared" si="18"/>
        <v>0.3167718094</v>
      </c>
      <c r="B63" s="9">
        <f t="shared" si="19"/>
        <v>0.3587928817</v>
      </c>
      <c r="C63" s="102">
        <f t="shared" si="20"/>
        <v>0.324435309</v>
      </c>
      <c r="D63" s="9">
        <f t="shared" si="21"/>
        <v>0.3167718094</v>
      </c>
      <c r="E63" s="9">
        <f t="shared" si="22"/>
        <v>0.675564691</v>
      </c>
      <c r="F63" s="102">
        <f t="shared" si="23"/>
        <v>1</v>
      </c>
      <c r="G63" s="9" t="str">
        <f t="shared" si="24"/>
        <v>B</v>
      </c>
      <c r="H63" s="38">
        <v>51.0</v>
      </c>
      <c r="I63" s="116">
        <v>0.6594346530802818</v>
      </c>
      <c r="J63" s="40">
        <v>0.5768738906716419</v>
      </c>
      <c r="K63" s="41">
        <v>0.9808843217416283</v>
      </c>
      <c r="L63" s="42">
        <f t="shared" si="25"/>
        <v>0</v>
      </c>
      <c r="M63" s="43">
        <f t="shared" si="26"/>
        <v>30000</v>
      </c>
      <c r="N63" s="43">
        <f t="shared" si="27"/>
        <v>0</v>
      </c>
      <c r="O63" s="44">
        <f t="shared" si="5"/>
        <v>30000</v>
      </c>
      <c r="P63" s="42">
        <f t="shared" si="6"/>
        <v>0</v>
      </c>
      <c r="Q63" s="43">
        <f t="shared" si="7"/>
        <v>4512</v>
      </c>
      <c r="R63" s="43">
        <f t="shared" si="8"/>
        <v>0</v>
      </c>
      <c r="S63" s="44">
        <f t="shared" si="9"/>
        <v>4512</v>
      </c>
      <c r="T63" s="45" t="str">
        <f t="shared" ref="T63:V63" si="220">IF(L63=0,"",P63/L63)</f>
        <v/>
      </c>
      <c r="U63" s="46">
        <f t="shared" si="220"/>
        <v>0.1504</v>
      </c>
      <c r="V63" s="46" t="str">
        <f t="shared" si="220"/>
        <v/>
      </c>
      <c r="W63" s="47">
        <f t="shared" si="11"/>
        <v>0.1504</v>
      </c>
      <c r="X63" s="42">
        <f t="shared" ref="X63:Z63" si="221">SUM(L$13:L63)</f>
        <v>490000</v>
      </c>
      <c r="Y63" s="43">
        <f t="shared" si="221"/>
        <v>490000</v>
      </c>
      <c r="Z63" s="43">
        <f t="shared" si="221"/>
        <v>550000</v>
      </c>
      <c r="AA63" s="44">
        <f t="shared" si="13"/>
        <v>1530000</v>
      </c>
      <c r="AB63" s="42">
        <f t="shared" ref="AB63:AD63" si="222">SUM(P$13:P63)</f>
        <v>43261</v>
      </c>
      <c r="AC63" s="43">
        <f t="shared" si="222"/>
        <v>73774</v>
      </c>
      <c r="AD63" s="43">
        <f t="shared" si="222"/>
        <v>55132</v>
      </c>
      <c r="AE63" s="44">
        <f t="shared" si="15"/>
        <v>172167</v>
      </c>
      <c r="AF63" s="46">
        <f t="shared" ref="AF63:AH63" si="223">IF(X63=0,"",AB63/X63)</f>
        <v>0.0882877551</v>
      </c>
      <c r="AG63" s="46">
        <f t="shared" si="223"/>
        <v>0.1505591837</v>
      </c>
      <c r="AH63" s="46">
        <f t="shared" si="223"/>
        <v>0.10024</v>
      </c>
      <c r="AI63" s="47">
        <f t="shared" si="17"/>
        <v>0.112527451</v>
      </c>
    </row>
    <row r="64" ht="14.25" customHeight="1">
      <c r="A64" s="38">
        <f t="shared" si="18"/>
        <v>0.3167741692</v>
      </c>
      <c r="B64" s="9">
        <f t="shared" si="19"/>
        <v>0.3587881049</v>
      </c>
      <c r="C64" s="102">
        <f t="shared" si="20"/>
        <v>0.3244377259</v>
      </c>
      <c r="D64" s="9">
        <f t="shared" si="21"/>
        <v>0.3167741692</v>
      </c>
      <c r="E64" s="9">
        <f t="shared" si="22"/>
        <v>0.6755622741</v>
      </c>
      <c r="F64" s="102">
        <f t="shared" si="23"/>
        <v>1</v>
      </c>
      <c r="G64" s="9" t="str">
        <f t="shared" si="24"/>
        <v>B</v>
      </c>
      <c r="H64" s="38">
        <v>52.0</v>
      </c>
      <c r="I64" s="116">
        <v>0.42883399079216966</v>
      </c>
      <c r="J64" s="40">
        <v>0.3671863077522485</v>
      </c>
      <c r="K64" s="41">
        <v>0.44067449123700475</v>
      </c>
      <c r="L64" s="42">
        <f t="shared" si="25"/>
        <v>0</v>
      </c>
      <c r="M64" s="43">
        <f t="shared" si="26"/>
        <v>30000</v>
      </c>
      <c r="N64" s="43">
        <f t="shared" si="27"/>
        <v>0</v>
      </c>
      <c r="O64" s="44">
        <f t="shared" si="5"/>
        <v>30000</v>
      </c>
      <c r="P64" s="42">
        <f t="shared" si="6"/>
        <v>0</v>
      </c>
      <c r="Q64" s="43">
        <f t="shared" si="7"/>
        <v>4479</v>
      </c>
      <c r="R64" s="43">
        <f t="shared" si="8"/>
        <v>0</v>
      </c>
      <c r="S64" s="44">
        <f t="shared" si="9"/>
        <v>4479</v>
      </c>
      <c r="T64" s="45" t="str">
        <f t="shared" ref="T64:V64" si="224">IF(L64=0,"",P64/L64)</f>
        <v/>
      </c>
      <c r="U64" s="46">
        <f t="shared" si="224"/>
        <v>0.1493</v>
      </c>
      <c r="V64" s="46" t="str">
        <f t="shared" si="224"/>
        <v/>
      </c>
      <c r="W64" s="47">
        <f t="shared" si="11"/>
        <v>0.1493</v>
      </c>
      <c r="X64" s="42">
        <f t="shared" ref="X64:Z64" si="225">SUM(L$13:L64)</f>
        <v>490000</v>
      </c>
      <c r="Y64" s="43">
        <f t="shared" si="225"/>
        <v>520000</v>
      </c>
      <c r="Z64" s="43">
        <f t="shared" si="225"/>
        <v>550000</v>
      </c>
      <c r="AA64" s="44">
        <f t="shared" si="13"/>
        <v>1560000</v>
      </c>
      <c r="AB64" s="42">
        <f t="shared" ref="AB64:AD64" si="226">SUM(P$13:P64)</f>
        <v>43261</v>
      </c>
      <c r="AC64" s="43">
        <f t="shared" si="226"/>
        <v>78253</v>
      </c>
      <c r="AD64" s="43">
        <f t="shared" si="226"/>
        <v>55132</v>
      </c>
      <c r="AE64" s="44">
        <f t="shared" si="15"/>
        <v>176646</v>
      </c>
      <c r="AF64" s="46">
        <f t="shared" ref="AF64:AH64" si="227">IF(X64=0,"",AB64/X64)</f>
        <v>0.0882877551</v>
      </c>
      <c r="AG64" s="46">
        <f t="shared" si="227"/>
        <v>0.1504865385</v>
      </c>
      <c r="AH64" s="46">
        <f t="shared" si="227"/>
        <v>0.10024</v>
      </c>
      <c r="AI64" s="47">
        <f t="shared" si="17"/>
        <v>0.1132346154</v>
      </c>
    </row>
    <row r="65" ht="14.25" customHeight="1">
      <c r="A65" s="38">
        <f t="shared" si="18"/>
        <v>0.3167906818</v>
      </c>
      <c r="B65" s="9">
        <f t="shared" si="19"/>
        <v>0.3587546802</v>
      </c>
      <c r="C65" s="102">
        <f t="shared" si="20"/>
        <v>0.324454638</v>
      </c>
      <c r="D65" s="9">
        <f t="shared" si="21"/>
        <v>0.3167906818</v>
      </c>
      <c r="E65" s="9">
        <f t="shared" si="22"/>
        <v>0.675545362</v>
      </c>
      <c r="F65" s="102">
        <f t="shared" si="23"/>
        <v>1</v>
      </c>
      <c r="G65" s="9" t="str">
        <f t="shared" si="24"/>
        <v>C</v>
      </c>
      <c r="H65" s="38">
        <v>53.0</v>
      </c>
      <c r="I65" s="116">
        <v>0.7962500473750127</v>
      </c>
      <c r="J65" s="40">
        <v>0.19777003374874824</v>
      </c>
      <c r="K65" s="41">
        <v>0.9929028708081605</v>
      </c>
      <c r="L65" s="42">
        <f t="shared" si="25"/>
        <v>0</v>
      </c>
      <c r="M65" s="43">
        <f t="shared" si="26"/>
        <v>0</v>
      </c>
      <c r="N65" s="43">
        <f t="shared" si="27"/>
        <v>30000</v>
      </c>
      <c r="O65" s="44">
        <f t="shared" si="5"/>
        <v>30000</v>
      </c>
      <c r="P65" s="42">
        <f t="shared" si="6"/>
        <v>0</v>
      </c>
      <c r="Q65" s="43">
        <f t="shared" si="7"/>
        <v>0</v>
      </c>
      <c r="R65" s="43">
        <f t="shared" si="8"/>
        <v>3128</v>
      </c>
      <c r="S65" s="44">
        <f t="shared" si="9"/>
        <v>3128</v>
      </c>
      <c r="T65" s="45" t="str">
        <f t="shared" ref="T65:V65" si="228">IF(L65=0,"",P65/L65)</f>
        <v/>
      </c>
      <c r="U65" s="46" t="str">
        <f t="shared" si="228"/>
        <v/>
      </c>
      <c r="V65" s="46">
        <f t="shared" si="228"/>
        <v>0.1042666667</v>
      </c>
      <c r="W65" s="47">
        <f t="shared" si="11"/>
        <v>0.1042666667</v>
      </c>
      <c r="X65" s="42">
        <f t="shared" ref="X65:Z65" si="229">SUM(L$13:L65)</f>
        <v>490000</v>
      </c>
      <c r="Y65" s="43">
        <f t="shared" si="229"/>
        <v>520000</v>
      </c>
      <c r="Z65" s="43">
        <f t="shared" si="229"/>
        <v>580000</v>
      </c>
      <c r="AA65" s="44">
        <f t="shared" si="13"/>
        <v>1590000</v>
      </c>
      <c r="AB65" s="42">
        <f t="shared" ref="AB65:AD65" si="230">SUM(P$13:P65)</f>
        <v>43261</v>
      </c>
      <c r="AC65" s="43">
        <f t="shared" si="230"/>
        <v>78253</v>
      </c>
      <c r="AD65" s="43">
        <f t="shared" si="230"/>
        <v>58260</v>
      </c>
      <c r="AE65" s="44">
        <f t="shared" si="15"/>
        <v>179774</v>
      </c>
      <c r="AF65" s="46">
        <f t="shared" ref="AF65:AH65" si="231">IF(X65=0,"",AB65/X65)</f>
        <v>0.0882877551</v>
      </c>
      <c r="AG65" s="46">
        <f t="shared" si="231"/>
        <v>0.1504865385</v>
      </c>
      <c r="AH65" s="46">
        <f t="shared" si="231"/>
        <v>0.1004482759</v>
      </c>
      <c r="AI65" s="47">
        <f t="shared" si="17"/>
        <v>0.1130654088</v>
      </c>
    </row>
    <row r="66" ht="14.25" customHeight="1">
      <c r="A66" s="38">
        <f t="shared" si="18"/>
        <v>0.3167478638</v>
      </c>
      <c r="B66" s="9">
        <f t="shared" si="19"/>
        <v>0.3587061902</v>
      </c>
      <c r="C66" s="102">
        <f t="shared" si="20"/>
        <v>0.3245459461</v>
      </c>
      <c r="D66" s="9">
        <f t="shared" si="21"/>
        <v>0.3167478638</v>
      </c>
      <c r="E66" s="9">
        <f t="shared" si="22"/>
        <v>0.6754540539</v>
      </c>
      <c r="F66" s="102">
        <f t="shared" si="23"/>
        <v>1</v>
      </c>
      <c r="G66" s="9" t="str">
        <f t="shared" si="24"/>
        <v>C</v>
      </c>
      <c r="H66" s="38">
        <v>54.0</v>
      </c>
      <c r="I66" s="116">
        <v>0.7040349554223396</v>
      </c>
      <c r="J66" s="40">
        <v>0.682295742119415</v>
      </c>
      <c r="K66" s="41">
        <v>0.5970933827249247</v>
      </c>
      <c r="L66" s="42">
        <f t="shared" si="25"/>
        <v>0</v>
      </c>
      <c r="M66" s="43">
        <f t="shared" si="26"/>
        <v>0</v>
      </c>
      <c r="N66" s="43">
        <f t="shared" si="27"/>
        <v>30000</v>
      </c>
      <c r="O66" s="44">
        <f t="shared" si="5"/>
        <v>30000</v>
      </c>
      <c r="P66" s="42">
        <f t="shared" si="6"/>
        <v>0</v>
      </c>
      <c r="Q66" s="43">
        <f t="shared" si="7"/>
        <v>0</v>
      </c>
      <c r="R66" s="43">
        <f t="shared" si="8"/>
        <v>3013</v>
      </c>
      <c r="S66" s="44">
        <f t="shared" si="9"/>
        <v>3013</v>
      </c>
      <c r="T66" s="45" t="str">
        <f t="shared" ref="T66:V66" si="232">IF(L66=0,"",P66/L66)</f>
        <v/>
      </c>
      <c r="U66" s="46" t="str">
        <f t="shared" si="232"/>
        <v/>
      </c>
      <c r="V66" s="46">
        <f t="shared" si="232"/>
        <v>0.1004333333</v>
      </c>
      <c r="W66" s="47">
        <f t="shared" si="11"/>
        <v>0.1004333333</v>
      </c>
      <c r="X66" s="42">
        <f t="shared" ref="X66:Z66" si="233">SUM(L$13:L66)</f>
        <v>490000</v>
      </c>
      <c r="Y66" s="43">
        <f t="shared" si="233"/>
        <v>520000</v>
      </c>
      <c r="Z66" s="43">
        <f t="shared" si="233"/>
        <v>610000</v>
      </c>
      <c r="AA66" s="44">
        <f t="shared" si="13"/>
        <v>1620000</v>
      </c>
      <c r="AB66" s="42">
        <f t="shared" ref="AB66:AD66" si="234">SUM(P$13:P66)</f>
        <v>43261</v>
      </c>
      <c r="AC66" s="43">
        <f t="shared" si="234"/>
        <v>78253</v>
      </c>
      <c r="AD66" s="43">
        <f t="shared" si="234"/>
        <v>61273</v>
      </c>
      <c r="AE66" s="44">
        <f t="shared" si="15"/>
        <v>182787</v>
      </c>
      <c r="AF66" s="46">
        <f t="shared" ref="AF66:AH66" si="235">IF(X66=0,"",AB66/X66)</f>
        <v>0.0882877551</v>
      </c>
      <c r="AG66" s="46">
        <f t="shared" si="235"/>
        <v>0.1504865385</v>
      </c>
      <c r="AH66" s="46">
        <f t="shared" si="235"/>
        <v>0.100447541</v>
      </c>
      <c r="AI66" s="47">
        <f t="shared" si="17"/>
        <v>0.1128314815</v>
      </c>
    </row>
    <row r="67" ht="14.25" customHeight="1">
      <c r="A67" s="38">
        <f t="shared" si="18"/>
        <v>0.3167480148</v>
      </c>
      <c r="B67" s="9">
        <f t="shared" si="19"/>
        <v>0.3587063613</v>
      </c>
      <c r="C67" s="102">
        <f t="shared" si="20"/>
        <v>0.3245456239</v>
      </c>
      <c r="D67" s="9">
        <f t="shared" si="21"/>
        <v>0.3167480148</v>
      </c>
      <c r="E67" s="9">
        <f t="shared" si="22"/>
        <v>0.6754543761</v>
      </c>
      <c r="F67" s="102">
        <f t="shared" si="23"/>
        <v>1</v>
      </c>
      <c r="G67" s="9" t="str">
        <f t="shared" si="24"/>
        <v>A</v>
      </c>
      <c r="H67" s="38">
        <v>55.0</v>
      </c>
      <c r="I67" s="116">
        <v>0.013340648779700648</v>
      </c>
      <c r="J67" s="40">
        <v>0.49982915942260175</v>
      </c>
      <c r="K67" s="41">
        <v>0.1440601078158471</v>
      </c>
      <c r="L67" s="42">
        <f t="shared" si="25"/>
        <v>30000</v>
      </c>
      <c r="M67" s="43">
        <f t="shared" si="26"/>
        <v>0</v>
      </c>
      <c r="N67" s="43">
        <f t="shared" si="27"/>
        <v>0</v>
      </c>
      <c r="O67" s="44">
        <f t="shared" si="5"/>
        <v>30000</v>
      </c>
      <c r="P67" s="42">
        <f t="shared" si="6"/>
        <v>2591</v>
      </c>
      <c r="Q67" s="43">
        <f t="shared" si="7"/>
        <v>0</v>
      </c>
      <c r="R67" s="43">
        <f t="shared" si="8"/>
        <v>0</v>
      </c>
      <c r="S67" s="44">
        <f t="shared" si="9"/>
        <v>2591</v>
      </c>
      <c r="T67" s="45">
        <f t="shared" ref="T67:V67" si="236">IF(L67=0,"",P67/L67)</f>
        <v>0.08636666667</v>
      </c>
      <c r="U67" s="46" t="str">
        <f t="shared" si="236"/>
        <v/>
      </c>
      <c r="V67" s="46" t="str">
        <f t="shared" si="236"/>
        <v/>
      </c>
      <c r="W67" s="47">
        <f t="shared" si="11"/>
        <v>0.08636666667</v>
      </c>
      <c r="X67" s="42">
        <f t="shared" ref="X67:Z67" si="237">SUM(L$13:L67)</f>
        <v>520000</v>
      </c>
      <c r="Y67" s="43">
        <f t="shared" si="237"/>
        <v>520000</v>
      </c>
      <c r="Z67" s="43">
        <f t="shared" si="237"/>
        <v>610000</v>
      </c>
      <c r="AA67" s="44">
        <f t="shared" si="13"/>
        <v>1650000</v>
      </c>
      <c r="AB67" s="42">
        <f t="shared" ref="AB67:AD67" si="238">SUM(P$13:P67)</f>
        <v>45852</v>
      </c>
      <c r="AC67" s="43">
        <f t="shared" si="238"/>
        <v>78253</v>
      </c>
      <c r="AD67" s="43">
        <f t="shared" si="238"/>
        <v>61273</v>
      </c>
      <c r="AE67" s="44">
        <f t="shared" si="15"/>
        <v>185378</v>
      </c>
      <c r="AF67" s="46">
        <f t="shared" ref="AF67:AH67" si="239">IF(X67=0,"",AB67/X67)</f>
        <v>0.08817692308</v>
      </c>
      <c r="AG67" s="46">
        <f t="shared" si="239"/>
        <v>0.1504865385</v>
      </c>
      <c r="AH67" s="46">
        <f t="shared" si="239"/>
        <v>0.100447541</v>
      </c>
      <c r="AI67" s="47">
        <f t="shared" si="17"/>
        <v>0.112350303</v>
      </c>
    </row>
    <row r="68" ht="14.25" customHeight="1">
      <c r="A68" s="38">
        <f t="shared" si="18"/>
        <v>0.3167000446</v>
      </c>
      <c r="B68" s="9">
        <f t="shared" si="19"/>
        <v>0.3587315456</v>
      </c>
      <c r="C68" s="102">
        <f t="shared" si="20"/>
        <v>0.3245684098</v>
      </c>
      <c r="D68" s="9">
        <f t="shared" si="21"/>
        <v>0.3167000446</v>
      </c>
      <c r="E68" s="9">
        <f t="shared" si="22"/>
        <v>0.6754315902</v>
      </c>
      <c r="F68" s="102">
        <f t="shared" si="23"/>
        <v>1</v>
      </c>
      <c r="G68" s="9" t="str">
        <f t="shared" si="24"/>
        <v>A</v>
      </c>
      <c r="H68" s="38">
        <v>56.0</v>
      </c>
      <c r="I68" s="116">
        <v>0.1236542602056504</v>
      </c>
      <c r="J68" s="40">
        <v>0.4914285913961153</v>
      </c>
      <c r="K68" s="41">
        <v>0.11963361925312777</v>
      </c>
      <c r="L68" s="42">
        <f t="shared" si="25"/>
        <v>30000</v>
      </c>
      <c r="M68" s="43">
        <f t="shared" si="26"/>
        <v>0</v>
      </c>
      <c r="N68" s="43">
        <f t="shared" si="27"/>
        <v>0</v>
      </c>
      <c r="O68" s="44">
        <f t="shared" si="5"/>
        <v>30000</v>
      </c>
      <c r="P68" s="42">
        <f t="shared" si="6"/>
        <v>2643</v>
      </c>
      <c r="Q68" s="43">
        <f t="shared" si="7"/>
        <v>0</v>
      </c>
      <c r="R68" s="43">
        <f t="shared" si="8"/>
        <v>0</v>
      </c>
      <c r="S68" s="44">
        <f t="shared" si="9"/>
        <v>2643</v>
      </c>
      <c r="T68" s="45">
        <f t="shared" ref="T68:V68" si="240">IF(L68=0,"",P68/L68)</f>
        <v>0.0881</v>
      </c>
      <c r="U68" s="46" t="str">
        <f t="shared" si="240"/>
        <v/>
      </c>
      <c r="V68" s="46" t="str">
        <f t="shared" si="240"/>
        <v/>
      </c>
      <c r="W68" s="47">
        <f t="shared" si="11"/>
        <v>0.0881</v>
      </c>
      <c r="X68" s="42">
        <f t="shared" ref="X68:Z68" si="241">SUM(L$13:L68)</f>
        <v>550000</v>
      </c>
      <c r="Y68" s="43">
        <f t="shared" si="241"/>
        <v>520000</v>
      </c>
      <c r="Z68" s="43">
        <f t="shared" si="241"/>
        <v>610000</v>
      </c>
      <c r="AA68" s="44">
        <f t="shared" si="13"/>
        <v>1680000</v>
      </c>
      <c r="AB68" s="42">
        <f t="shared" ref="AB68:AD68" si="242">SUM(P$13:P68)</f>
        <v>48495</v>
      </c>
      <c r="AC68" s="43">
        <f t="shared" si="242"/>
        <v>78253</v>
      </c>
      <c r="AD68" s="43">
        <f t="shared" si="242"/>
        <v>61273</v>
      </c>
      <c r="AE68" s="44">
        <f t="shared" si="15"/>
        <v>188021</v>
      </c>
      <c r="AF68" s="46">
        <f t="shared" ref="AF68:AH68" si="243">IF(X68=0,"",AB68/X68)</f>
        <v>0.08817272727</v>
      </c>
      <c r="AG68" s="46">
        <f t="shared" si="243"/>
        <v>0.1504865385</v>
      </c>
      <c r="AH68" s="46">
        <f t="shared" si="243"/>
        <v>0.100447541</v>
      </c>
      <c r="AI68" s="47">
        <f t="shared" si="17"/>
        <v>0.1119172619</v>
      </c>
    </row>
    <row r="69" ht="14.25" customHeight="1">
      <c r="A69" s="38">
        <f t="shared" si="18"/>
        <v>0.3166982286</v>
      </c>
      <c r="B69" s="9">
        <f t="shared" si="19"/>
        <v>0.358732499</v>
      </c>
      <c r="C69" s="102">
        <f t="shared" si="20"/>
        <v>0.3245692724</v>
      </c>
      <c r="D69" s="9">
        <f t="shared" si="21"/>
        <v>0.3166982286</v>
      </c>
      <c r="E69" s="9">
        <f t="shared" si="22"/>
        <v>0.6754307276</v>
      </c>
      <c r="F69" s="102">
        <f t="shared" si="23"/>
        <v>1</v>
      </c>
      <c r="G69" s="9" t="str">
        <f t="shared" si="24"/>
        <v>A</v>
      </c>
      <c r="H69" s="38">
        <v>57.0</v>
      </c>
      <c r="I69" s="116">
        <v>0.1068913172375765</v>
      </c>
      <c r="J69" s="40">
        <v>0.7502011571520147</v>
      </c>
      <c r="K69" s="41">
        <v>0.333982227482281</v>
      </c>
      <c r="L69" s="42">
        <f t="shared" si="25"/>
        <v>30000</v>
      </c>
      <c r="M69" s="43">
        <f t="shared" si="26"/>
        <v>0</v>
      </c>
      <c r="N69" s="43">
        <f t="shared" si="27"/>
        <v>0</v>
      </c>
      <c r="O69" s="44">
        <f t="shared" si="5"/>
        <v>30000</v>
      </c>
      <c r="P69" s="42">
        <f t="shared" si="6"/>
        <v>2638</v>
      </c>
      <c r="Q69" s="43">
        <f t="shared" si="7"/>
        <v>0</v>
      </c>
      <c r="R69" s="43">
        <f t="shared" si="8"/>
        <v>0</v>
      </c>
      <c r="S69" s="44">
        <f t="shared" si="9"/>
        <v>2638</v>
      </c>
      <c r="T69" s="45">
        <f t="shared" ref="T69:V69" si="244">IF(L69=0,"",P69/L69)</f>
        <v>0.08793333333</v>
      </c>
      <c r="U69" s="46" t="str">
        <f t="shared" si="244"/>
        <v/>
      </c>
      <c r="V69" s="46" t="str">
        <f t="shared" si="244"/>
        <v/>
      </c>
      <c r="W69" s="47">
        <f t="shared" si="11"/>
        <v>0.08793333333</v>
      </c>
      <c r="X69" s="42">
        <f t="shared" ref="X69:Z69" si="245">SUM(L$13:L69)</f>
        <v>580000</v>
      </c>
      <c r="Y69" s="43">
        <f t="shared" si="245"/>
        <v>520000</v>
      </c>
      <c r="Z69" s="43">
        <f t="shared" si="245"/>
        <v>610000</v>
      </c>
      <c r="AA69" s="44">
        <f t="shared" si="13"/>
        <v>1710000</v>
      </c>
      <c r="AB69" s="42">
        <f t="shared" ref="AB69:AD69" si="246">SUM(P$13:P69)</f>
        <v>51133</v>
      </c>
      <c r="AC69" s="43">
        <f t="shared" si="246"/>
        <v>78253</v>
      </c>
      <c r="AD69" s="43">
        <f t="shared" si="246"/>
        <v>61273</v>
      </c>
      <c r="AE69" s="44">
        <f t="shared" si="15"/>
        <v>190659</v>
      </c>
      <c r="AF69" s="46">
        <f t="shared" ref="AF69:AH69" si="247">IF(X69=0,"",AB69/X69)</f>
        <v>0.08816034483</v>
      </c>
      <c r="AG69" s="46">
        <f t="shared" si="247"/>
        <v>0.1504865385</v>
      </c>
      <c r="AH69" s="46">
        <f t="shared" si="247"/>
        <v>0.100447541</v>
      </c>
      <c r="AI69" s="47">
        <f t="shared" si="17"/>
        <v>0.1114964912</v>
      </c>
    </row>
    <row r="70" ht="14.25" customHeight="1">
      <c r="A70" s="38">
        <f t="shared" si="18"/>
        <v>0.3166928695</v>
      </c>
      <c r="B70" s="9">
        <f t="shared" si="19"/>
        <v>0.3587353125</v>
      </c>
      <c r="C70" s="102">
        <f t="shared" si="20"/>
        <v>0.324571818</v>
      </c>
      <c r="D70" s="9">
        <f t="shared" si="21"/>
        <v>0.3166928695</v>
      </c>
      <c r="E70" s="9">
        <f t="shared" si="22"/>
        <v>0.675428182</v>
      </c>
      <c r="F70" s="102">
        <f t="shared" si="23"/>
        <v>1</v>
      </c>
      <c r="G70" s="9" t="str">
        <f t="shared" si="24"/>
        <v>A</v>
      </c>
      <c r="H70" s="38">
        <v>58.0</v>
      </c>
      <c r="I70" s="116">
        <v>0.1035172787283326</v>
      </c>
      <c r="J70" s="40">
        <v>0.23134266036686824</v>
      </c>
      <c r="K70" s="41">
        <v>0.9569557807963893</v>
      </c>
      <c r="L70" s="42">
        <f t="shared" si="25"/>
        <v>30000</v>
      </c>
      <c r="M70" s="43">
        <f t="shared" si="26"/>
        <v>0</v>
      </c>
      <c r="N70" s="43">
        <f t="shared" si="27"/>
        <v>0</v>
      </c>
      <c r="O70" s="44">
        <f t="shared" si="5"/>
        <v>30000</v>
      </c>
      <c r="P70" s="42">
        <f t="shared" si="6"/>
        <v>2638</v>
      </c>
      <c r="Q70" s="43">
        <f t="shared" si="7"/>
        <v>0</v>
      </c>
      <c r="R70" s="43">
        <f t="shared" si="8"/>
        <v>0</v>
      </c>
      <c r="S70" s="44">
        <f t="shared" si="9"/>
        <v>2638</v>
      </c>
      <c r="T70" s="45">
        <f t="shared" ref="T70:V70" si="248">IF(L70=0,"",P70/L70)</f>
        <v>0.08793333333</v>
      </c>
      <c r="U70" s="46" t="str">
        <f t="shared" si="248"/>
        <v/>
      </c>
      <c r="V70" s="46" t="str">
        <f t="shared" si="248"/>
        <v/>
      </c>
      <c r="W70" s="47">
        <f t="shared" si="11"/>
        <v>0.08793333333</v>
      </c>
      <c r="X70" s="42">
        <f t="shared" ref="X70:Z70" si="249">SUM(L$13:L70)</f>
        <v>610000</v>
      </c>
      <c r="Y70" s="43">
        <f t="shared" si="249"/>
        <v>520000</v>
      </c>
      <c r="Z70" s="43">
        <f t="shared" si="249"/>
        <v>610000</v>
      </c>
      <c r="AA70" s="44">
        <f t="shared" si="13"/>
        <v>1740000</v>
      </c>
      <c r="AB70" s="42">
        <f t="shared" ref="AB70:AD70" si="250">SUM(P$13:P70)</f>
        <v>53771</v>
      </c>
      <c r="AC70" s="43">
        <f t="shared" si="250"/>
        <v>78253</v>
      </c>
      <c r="AD70" s="43">
        <f t="shared" si="250"/>
        <v>61273</v>
      </c>
      <c r="AE70" s="44">
        <f t="shared" si="15"/>
        <v>193297</v>
      </c>
      <c r="AF70" s="46">
        <f t="shared" ref="AF70:AH70" si="251">IF(X70=0,"",AB70/X70)</f>
        <v>0.08814918033</v>
      </c>
      <c r="AG70" s="46">
        <f t="shared" si="251"/>
        <v>0.1504865385</v>
      </c>
      <c r="AH70" s="46">
        <f t="shared" si="251"/>
        <v>0.100447541</v>
      </c>
      <c r="AI70" s="47">
        <f t="shared" si="17"/>
        <v>0.1110902299</v>
      </c>
    </row>
    <row r="71" ht="14.25" customHeight="1">
      <c r="A71" s="38">
        <f t="shared" si="18"/>
        <v>0.3166880375</v>
      </c>
      <c r="B71" s="9">
        <f t="shared" si="19"/>
        <v>0.3587378493</v>
      </c>
      <c r="C71" s="102">
        <f t="shared" si="20"/>
        <v>0.3245741132</v>
      </c>
      <c r="D71" s="9">
        <f t="shared" si="21"/>
        <v>0.3166880375</v>
      </c>
      <c r="E71" s="9">
        <f t="shared" si="22"/>
        <v>0.6754258868</v>
      </c>
      <c r="F71" s="102">
        <f t="shared" si="23"/>
        <v>1</v>
      </c>
      <c r="G71" s="9" t="str">
        <f t="shared" si="24"/>
        <v>B</v>
      </c>
      <c r="H71" s="38">
        <v>59.0</v>
      </c>
      <c r="I71" s="116">
        <v>0.4804902732606352</v>
      </c>
      <c r="J71" s="40">
        <v>0.5137663061763984</v>
      </c>
      <c r="K71" s="41">
        <v>0.4530556501391858</v>
      </c>
      <c r="L71" s="42">
        <f t="shared" si="25"/>
        <v>0</v>
      </c>
      <c r="M71" s="43">
        <f t="shared" si="26"/>
        <v>30000</v>
      </c>
      <c r="N71" s="43">
        <f t="shared" si="27"/>
        <v>0</v>
      </c>
      <c r="O71" s="44">
        <f t="shared" si="5"/>
        <v>30000</v>
      </c>
      <c r="P71" s="42">
        <f t="shared" si="6"/>
        <v>0</v>
      </c>
      <c r="Q71" s="43">
        <f t="shared" si="7"/>
        <v>4502</v>
      </c>
      <c r="R71" s="43">
        <f t="shared" si="8"/>
        <v>0</v>
      </c>
      <c r="S71" s="44">
        <f t="shared" si="9"/>
        <v>4502</v>
      </c>
      <c r="T71" s="45" t="str">
        <f t="shared" ref="T71:V71" si="252">IF(L71=0,"",P71/L71)</f>
        <v/>
      </c>
      <c r="U71" s="46">
        <f t="shared" si="252"/>
        <v>0.1500666667</v>
      </c>
      <c r="V71" s="46" t="str">
        <f t="shared" si="252"/>
        <v/>
      </c>
      <c r="W71" s="47">
        <f t="shared" si="11"/>
        <v>0.1500666667</v>
      </c>
      <c r="X71" s="42">
        <f t="shared" ref="X71:Z71" si="253">SUM(L$13:L71)</f>
        <v>610000</v>
      </c>
      <c r="Y71" s="43">
        <f t="shared" si="253"/>
        <v>550000</v>
      </c>
      <c r="Z71" s="43">
        <f t="shared" si="253"/>
        <v>610000</v>
      </c>
      <c r="AA71" s="44">
        <f t="shared" si="13"/>
        <v>1770000</v>
      </c>
      <c r="AB71" s="42">
        <f t="shared" ref="AB71:AD71" si="254">SUM(P$13:P71)</f>
        <v>53771</v>
      </c>
      <c r="AC71" s="43">
        <f t="shared" si="254"/>
        <v>82755</v>
      </c>
      <c r="AD71" s="43">
        <f t="shared" si="254"/>
        <v>61273</v>
      </c>
      <c r="AE71" s="44">
        <f t="shared" si="15"/>
        <v>197799</v>
      </c>
      <c r="AF71" s="46">
        <f t="shared" ref="AF71:AH71" si="255">IF(X71=0,"",AB71/X71)</f>
        <v>0.08814918033</v>
      </c>
      <c r="AG71" s="46">
        <f t="shared" si="255"/>
        <v>0.1504636364</v>
      </c>
      <c r="AH71" s="46">
        <f t="shared" si="255"/>
        <v>0.100447541</v>
      </c>
      <c r="AI71" s="47">
        <f t="shared" si="17"/>
        <v>0.1117508475</v>
      </c>
    </row>
    <row r="72" ht="14.25" customHeight="1">
      <c r="A72" s="38">
        <f t="shared" si="18"/>
        <v>0.3166932412</v>
      </c>
      <c r="B72" s="9">
        <f t="shared" si="19"/>
        <v>0.3587273123</v>
      </c>
      <c r="C72" s="102">
        <f t="shared" si="20"/>
        <v>0.3245794464</v>
      </c>
      <c r="D72" s="9">
        <f t="shared" si="21"/>
        <v>0.3166932412</v>
      </c>
      <c r="E72" s="9">
        <f t="shared" si="22"/>
        <v>0.6754205536</v>
      </c>
      <c r="F72" s="102">
        <f t="shared" si="23"/>
        <v>1</v>
      </c>
      <c r="G72" s="9" t="str">
        <f t="shared" si="24"/>
        <v>A</v>
      </c>
      <c r="H72" s="38">
        <v>60.0</v>
      </c>
      <c r="I72" s="116">
        <v>0.06231772853416995</v>
      </c>
      <c r="J72" s="40">
        <v>0.6010548777536038</v>
      </c>
      <c r="K72" s="41">
        <v>0.3315854579555686</v>
      </c>
      <c r="L72" s="42">
        <f t="shared" si="25"/>
        <v>30000</v>
      </c>
      <c r="M72" s="43">
        <f t="shared" si="26"/>
        <v>0</v>
      </c>
      <c r="N72" s="43">
        <f t="shared" si="27"/>
        <v>0</v>
      </c>
      <c r="O72" s="44">
        <f t="shared" si="5"/>
        <v>30000</v>
      </c>
      <c r="P72" s="42">
        <f t="shared" si="6"/>
        <v>2624</v>
      </c>
      <c r="Q72" s="43">
        <f t="shared" si="7"/>
        <v>0</v>
      </c>
      <c r="R72" s="43">
        <f t="shared" si="8"/>
        <v>0</v>
      </c>
      <c r="S72" s="44">
        <f t="shared" si="9"/>
        <v>2624</v>
      </c>
      <c r="T72" s="45">
        <f t="shared" ref="T72:V72" si="256">IF(L72=0,"",P72/L72)</f>
        <v>0.08746666667</v>
      </c>
      <c r="U72" s="46" t="str">
        <f t="shared" si="256"/>
        <v/>
      </c>
      <c r="V72" s="46" t="str">
        <f t="shared" si="256"/>
        <v/>
      </c>
      <c r="W72" s="47">
        <f t="shared" si="11"/>
        <v>0.08746666667</v>
      </c>
      <c r="X72" s="42">
        <f t="shared" ref="X72:Z72" si="257">SUM(L$13:L72)</f>
        <v>640000</v>
      </c>
      <c r="Y72" s="43">
        <f t="shared" si="257"/>
        <v>550000</v>
      </c>
      <c r="Z72" s="43">
        <f t="shared" si="257"/>
        <v>610000</v>
      </c>
      <c r="AA72" s="44">
        <f t="shared" si="13"/>
        <v>1800000</v>
      </c>
      <c r="AB72" s="42">
        <f t="shared" ref="AB72:AD72" si="258">SUM(P$13:P72)</f>
        <v>56395</v>
      </c>
      <c r="AC72" s="43">
        <f t="shared" si="258"/>
        <v>82755</v>
      </c>
      <c r="AD72" s="43">
        <f t="shared" si="258"/>
        <v>61273</v>
      </c>
      <c r="AE72" s="44">
        <f t="shared" si="15"/>
        <v>200423</v>
      </c>
      <c r="AF72" s="46">
        <f t="shared" ref="AF72:AH72" si="259">IF(X72=0,"",AB72/X72)</f>
        <v>0.0881171875</v>
      </c>
      <c r="AG72" s="46">
        <f t="shared" si="259"/>
        <v>0.1504636364</v>
      </c>
      <c r="AH72" s="46">
        <f t="shared" si="259"/>
        <v>0.100447541</v>
      </c>
      <c r="AI72" s="47">
        <f t="shared" si="17"/>
        <v>0.1113461111</v>
      </c>
    </row>
    <row r="73" ht="14.25" customHeight="1">
      <c r="A73" s="38">
        <f t="shared" si="18"/>
        <v>0.316679395</v>
      </c>
      <c r="B73" s="9">
        <f t="shared" si="19"/>
        <v>0.3587345814</v>
      </c>
      <c r="C73" s="102">
        <f t="shared" si="20"/>
        <v>0.3245860236</v>
      </c>
      <c r="D73" s="9">
        <f t="shared" si="21"/>
        <v>0.316679395</v>
      </c>
      <c r="E73" s="9">
        <f t="shared" si="22"/>
        <v>0.6754139764</v>
      </c>
      <c r="F73" s="102">
        <f t="shared" si="23"/>
        <v>1</v>
      </c>
      <c r="G73" s="9" t="str">
        <f t="shared" si="24"/>
        <v>A</v>
      </c>
      <c r="H73" s="38">
        <v>61.0</v>
      </c>
      <c r="I73" s="116">
        <v>0.30040763454036046</v>
      </c>
      <c r="J73" s="40">
        <v>0.7822150592476252</v>
      </c>
      <c r="K73" s="41">
        <v>0.0248736075771403</v>
      </c>
      <c r="L73" s="42">
        <f t="shared" si="25"/>
        <v>30000</v>
      </c>
      <c r="M73" s="43">
        <f t="shared" si="26"/>
        <v>0</v>
      </c>
      <c r="N73" s="43">
        <f t="shared" si="27"/>
        <v>0</v>
      </c>
      <c r="O73" s="44">
        <f t="shared" si="5"/>
        <v>30000</v>
      </c>
      <c r="P73" s="42">
        <f t="shared" si="6"/>
        <v>2674</v>
      </c>
      <c r="Q73" s="43">
        <f t="shared" si="7"/>
        <v>0</v>
      </c>
      <c r="R73" s="43">
        <f t="shared" si="8"/>
        <v>0</v>
      </c>
      <c r="S73" s="44">
        <f t="shared" si="9"/>
        <v>2674</v>
      </c>
      <c r="T73" s="45">
        <f t="shared" ref="T73:V73" si="260">IF(L73=0,"",P73/L73)</f>
        <v>0.08913333333</v>
      </c>
      <c r="U73" s="46" t="str">
        <f t="shared" si="260"/>
        <v/>
      </c>
      <c r="V73" s="46" t="str">
        <f t="shared" si="260"/>
        <v/>
      </c>
      <c r="W73" s="47">
        <f t="shared" si="11"/>
        <v>0.08913333333</v>
      </c>
      <c r="X73" s="42">
        <f t="shared" ref="X73:Z73" si="261">SUM(L$13:L73)</f>
        <v>670000</v>
      </c>
      <c r="Y73" s="43">
        <f t="shared" si="261"/>
        <v>550000</v>
      </c>
      <c r="Z73" s="43">
        <f t="shared" si="261"/>
        <v>610000</v>
      </c>
      <c r="AA73" s="44">
        <f t="shared" si="13"/>
        <v>1830000</v>
      </c>
      <c r="AB73" s="42">
        <f t="shared" ref="AB73:AD73" si="262">SUM(P$13:P73)</f>
        <v>59069</v>
      </c>
      <c r="AC73" s="43">
        <f t="shared" si="262"/>
        <v>82755</v>
      </c>
      <c r="AD73" s="43">
        <f t="shared" si="262"/>
        <v>61273</v>
      </c>
      <c r="AE73" s="44">
        <f t="shared" si="15"/>
        <v>203097</v>
      </c>
      <c r="AF73" s="46">
        <f t="shared" ref="AF73:AH73" si="263">IF(X73=0,"",AB73/X73)</f>
        <v>0.08816268657</v>
      </c>
      <c r="AG73" s="46">
        <f t="shared" si="263"/>
        <v>0.1504636364</v>
      </c>
      <c r="AH73" s="46">
        <f t="shared" si="263"/>
        <v>0.100447541</v>
      </c>
      <c r="AI73" s="47">
        <f t="shared" si="17"/>
        <v>0.1109819672</v>
      </c>
    </row>
    <row r="74" ht="14.25" customHeight="1">
      <c r="A74" s="38">
        <f t="shared" si="18"/>
        <v>0.3166990867</v>
      </c>
      <c r="B74" s="9">
        <f t="shared" si="19"/>
        <v>0.3587242435</v>
      </c>
      <c r="C74" s="102">
        <f t="shared" si="20"/>
        <v>0.3245766698</v>
      </c>
      <c r="D74" s="9">
        <f t="shared" si="21"/>
        <v>0.3166990867</v>
      </c>
      <c r="E74" s="9">
        <f t="shared" si="22"/>
        <v>0.6754233302</v>
      </c>
      <c r="F74" s="102">
        <f t="shared" si="23"/>
        <v>1</v>
      </c>
      <c r="G74" s="9" t="str">
        <f t="shared" si="24"/>
        <v>C</v>
      </c>
      <c r="H74" s="38">
        <v>62.0</v>
      </c>
      <c r="I74" s="116">
        <v>0.9835777043705373</v>
      </c>
      <c r="J74" s="40">
        <v>0.8760488939401204</v>
      </c>
      <c r="K74" s="41">
        <v>0.6798892823793622</v>
      </c>
      <c r="L74" s="42">
        <f t="shared" si="25"/>
        <v>0</v>
      </c>
      <c r="M74" s="43">
        <f t="shared" si="26"/>
        <v>0</v>
      </c>
      <c r="N74" s="43">
        <f t="shared" si="27"/>
        <v>30000</v>
      </c>
      <c r="O74" s="44">
        <f t="shared" si="5"/>
        <v>30000</v>
      </c>
      <c r="P74" s="42">
        <f t="shared" si="6"/>
        <v>0</v>
      </c>
      <c r="Q74" s="43">
        <f t="shared" si="7"/>
        <v>0</v>
      </c>
      <c r="R74" s="43">
        <f t="shared" si="8"/>
        <v>3024</v>
      </c>
      <c r="S74" s="44">
        <f t="shared" si="9"/>
        <v>3024</v>
      </c>
      <c r="T74" s="45" t="str">
        <f t="shared" ref="T74:V74" si="264">IF(L74=0,"",P74/L74)</f>
        <v/>
      </c>
      <c r="U74" s="46" t="str">
        <f t="shared" si="264"/>
        <v/>
      </c>
      <c r="V74" s="46">
        <f t="shared" si="264"/>
        <v>0.1008</v>
      </c>
      <c r="W74" s="47">
        <f t="shared" si="11"/>
        <v>0.1008</v>
      </c>
      <c r="X74" s="42">
        <f t="shared" ref="X74:Z74" si="265">SUM(L$13:L74)</f>
        <v>670000</v>
      </c>
      <c r="Y74" s="43">
        <f t="shared" si="265"/>
        <v>550000</v>
      </c>
      <c r="Z74" s="43">
        <f t="shared" si="265"/>
        <v>640000</v>
      </c>
      <c r="AA74" s="44">
        <f t="shared" si="13"/>
        <v>1860000</v>
      </c>
      <c r="AB74" s="42">
        <f t="shared" ref="AB74:AD74" si="266">SUM(P$13:P74)</f>
        <v>59069</v>
      </c>
      <c r="AC74" s="43">
        <f t="shared" si="266"/>
        <v>82755</v>
      </c>
      <c r="AD74" s="43">
        <f t="shared" si="266"/>
        <v>64297</v>
      </c>
      <c r="AE74" s="44">
        <f t="shared" si="15"/>
        <v>206121</v>
      </c>
      <c r="AF74" s="46">
        <f t="shared" ref="AF74:AH74" si="267">IF(X74=0,"",AB74/X74)</f>
        <v>0.08816268657</v>
      </c>
      <c r="AG74" s="46">
        <f t="shared" si="267"/>
        <v>0.1504636364</v>
      </c>
      <c r="AH74" s="46">
        <f t="shared" si="267"/>
        <v>0.1004640625</v>
      </c>
      <c r="AI74" s="47">
        <f t="shared" si="17"/>
        <v>0.1108177419</v>
      </c>
    </row>
    <row r="75" ht="14.25" customHeight="1">
      <c r="A75" s="38">
        <f t="shared" si="18"/>
        <v>0.3166956901</v>
      </c>
      <c r="B75" s="9">
        <f t="shared" si="19"/>
        <v>0.3587203962</v>
      </c>
      <c r="C75" s="102">
        <f t="shared" si="20"/>
        <v>0.3245839137</v>
      </c>
      <c r="D75" s="9">
        <f t="shared" si="21"/>
        <v>0.3166956901</v>
      </c>
      <c r="E75" s="9">
        <f t="shared" si="22"/>
        <v>0.6754160863</v>
      </c>
      <c r="F75" s="102">
        <f t="shared" si="23"/>
        <v>1</v>
      </c>
      <c r="G75" s="9" t="str">
        <f t="shared" si="24"/>
        <v>C</v>
      </c>
      <c r="H75" s="38">
        <v>63.0</v>
      </c>
      <c r="I75" s="116">
        <v>0.831594799744468</v>
      </c>
      <c r="J75" s="40">
        <v>0.27598501331487124</v>
      </c>
      <c r="K75" s="41">
        <v>0.13111658002056636</v>
      </c>
      <c r="L75" s="42">
        <f t="shared" si="25"/>
        <v>0</v>
      </c>
      <c r="M75" s="43">
        <f t="shared" si="26"/>
        <v>0</v>
      </c>
      <c r="N75" s="43">
        <f t="shared" si="27"/>
        <v>30000</v>
      </c>
      <c r="O75" s="44">
        <f t="shared" si="5"/>
        <v>30000</v>
      </c>
      <c r="P75" s="42">
        <f t="shared" si="6"/>
        <v>0</v>
      </c>
      <c r="Q75" s="43">
        <f t="shared" si="7"/>
        <v>0</v>
      </c>
      <c r="R75" s="43">
        <f t="shared" si="8"/>
        <v>2942</v>
      </c>
      <c r="S75" s="44">
        <f t="shared" si="9"/>
        <v>2942</v>
      </c>
      <c r="T75" s="45" t="str">
        <f t="shared" ref="T75:V75" si="268">IF(L75=0,"",P75/L75)</f>
        <v/>
      </c>
      <c r="U75" s="46" t="str">
        <f t="shared" si="268"/>
        <v/>
      </c>
      <c r="V75" s="46">
        <f t="shared" si="268"/>
        <v>0.09806666667</v>
      </c>
      <c r="W75" s="47">
        <f t="shared" si="11"/>
        <v>0.09806666667</v>
      </c>
      <c r="X75" s="42">
        <f t="shared" ref="X75:Z75" si="269">SUM(L$13:L75)</f>
        <v>670000</v>
      </c>
      <c r="Y75" s="43">
        <f t="shared" si="269"/>
        <v>550000</v>
      </c>
      <c r="Z75" s="43">
        <f t="shared" si="269"/>
        <v>670000</v>
      </c>
      <c r="AA75" s="44">
        <f t="shared" si="13"/>
        <v>1890000</v>
      </c>
      <c r="AB75" s="42">
        <f t="shared" ref="AB75:AD75" si="270">SUM(P$13:P75)</f>
        <v>59069</v>
      </c>
      <c r="AC75" s="43">
        <f t="shared" si="270"/>
        <v>82755</v>
      </c>
      <c r="AD75" s="43">
        <f t="shared" si="270"/>
        <v>67239</v>
      </c>
      <c r="AE75" s="44">
        <f t="shared" si="15"/>
        <v>209063</v>
      </c>
      <c r="AF75" s="46">
        <f t="shared" ref="AF75:AH75" si="271">IF(X75=0,"",AB75/X75)</f>
        <v>0.08816268657</v>
      </c>
      <c r="AG75" s="46">
        <f t="shared" si="271"/>
        <v>0.1504636364</v>
      </c>
      <c r="AH75" s="46">
        <f t="shared" si="271"/>
        <v>0.1003567164</v>
      </c>
      <c r="AI75" s="47">
        <f t="shared" si="17"/>
        <v>0.1106153439</v>
      </c>
    </row>
    <row r="76" ht="14.25" customHeight="1">
      <c r="A76" s="38">
        <f t="shared" si="18"/>
        <v>0.3167177584</v>
      </c>
      <c r="B76" s="9">
        <f t="shared" si="19"/>
        <v>0.3587453929</v>
      </c>
      <c r="C76" s="102">
        <f t="shared" si="20"/>
        <v>0.3245368487</v>
      </c>
      <c r="D76" s="9">
        <f t="shared" si="21"/>
        <v>0.3167177584</v>
      </c>
      <c r="E76" s="9">
        <f t="shared" si="22"/>
        <v>0.6754631513</v>
      </c>
      <c r="F76" s="102">
        <f t="shared" si="23"/>
        <v>1</v>
      </c>
      <c r="G76" s="9" t="str">
        <f t="shared" si="24"/>
        <v>B</v>
      </c>
      <c r="H76" s="38">
        <v>64.0</v>
      </c>
      <c r="I76" s="116">
        <v>0.3215603864423917</v>
      </c>
      <c r="J76" s="40">
        <v>0.4021655331796714</v>
      </c>
      <c r="K76" s="41">
        <v>0.3889124103330005</v>
      </c>
      <c r="L76" s="42">
        <f t="shared" si="25"/>
        <v>0</v>
      </c>
      <c r="M76" s="43">
        <f t="shared" si="26"/>
        <v>30000</v>
      </c>
      <c r="N76" s="43">
        <f t="shared" si="27"/>
        <v>0</v>
      </c>
      <c r="O76" s="44">
        <f t="shared" si="5"/>
        <v>30000</v>
      </c>
      <c r="P76" s="42">
        <f t="shared" si="6"/>
        <v>0</v>
      </c>
      <c r="Q76" s="43">
        <f t="shared" si="7"/>
        <v>4485</v>
      </c>
      <c r="R76" s="43">
        <f t="shared" si="8"/>
        <v>0</v>
      </c>
      <c r="S76" s="44">
        <f t="shared" si="9"/>
        <v>4485</v>
      </c>
      <c r="T76" s="45" t="str">
        <f t="shared" ref="T76:V76" si="272">IF(L76=0,"",P76/L76)</f>
        <v/>
      </c>
      <c r="U76" s="46">
        <f t="shared" si="272"/>
        <v>0.1495</v>
      </c>
      <c r="V76" s="46" t="str">
        <f t="shared" si="272"/>
        <v/>
      </c>
      <c r="W76" s="47">
        <f t="shared" si="11"/>
        <v>0.1495</v>
      </c>
      <c r="X76" s="42">
        <f t="shared" ref="X76:Z76" si="273">SUM(L$13:L76)</f>
        <v>670000</v>
      </c>
      <c r="Y76" s="43">
        <f t="shared" si="273"/>
        <v>580000</v>
      </c>
      <c r="Z76" s="43">
        <f t="shared" si="273"/>
        <v>670000</v>
      </c>
      <c r="AA76" s="44">
        <f t="shared" si="13"/>
        <v>1920000</v>
      </c>
      <c r="AB76" s="42">
        <f t="shared" ref="AB76:AD76" si="274">SUM(P$13:P76)</f>
        <v>59069</v>
      </c>
      <c r="AC76" s="43">
        <f t="shared" si="274"/>
        <v>87240</v>
      </c>
      <c r="AD76" s="43">
        <f t="shared" si="274"/>
        <v>67239</v>
      </c>
      <c r="AE76" s="44">
        <f t="shared" si="15"/>
        <v>213548</v>
      </c>
      <c r="AF76" s="46">
        <f t="shared" ref="AF76:AH76" si="275">IF(X76=0,"",AB76/X76)</f>
        <v>0.08816268657</v>
      </c>
      <c r="AG76" s="46">
        <f t="shared" si="275"/>
        <v>0.1504137931</v>
      </c>
      <c r="AH76" s="46">
        <f t="shared" si="275"/>
        <v>0.1003567164</v>
      </c>
      <c r="AI76" s="47">
        <f t="shared" si="17"/>
        <v>0.1112229167</v>
      </c>
    </row>
    <row r="77" ht="14.25" customHeight="1">
      <c r="A77" s="38">
        <f t="shared" si="18"/>
        <v>0.3167290847</v>
      </c>
      <c r="B77" s="9">
        <f t="shared" si="19"/>
        <v>0.3587224606</v>
      </c>
      <c r="C77" s="102">
        <f t="shared" si="20"/>
        <v>0.3245484546</v>
      </c>
      <c r="D77" s="9">
        <f t="shared" si="21"/>
        <v>0.3167290847</v>
      </c>
      <c r="E77" s="9">
        <f t="shared" si="22"/>
        <v>0.6754515454</v>
      </c>
      <c r="F77" s="102">
        <f t="shared" si="23"/>
        <v>1</v>
      </c>
      <c r="G77" s="9" t="str">
        <f t="shared" si="24"/>
        <v>C</v>
      </c>
      <c r="H77" s="38">
        <v>65.0</v>
      </c>
      <c r="I77" s="116">
        <v>0.7209499255529659</v>
      </c>
      <c r="J77" s="40">
        <v>0.15903684958592934</v>
      </c>
      <c r="K77" s="41">
        <v>0.14706596914284165</v>
      </c>
      <c r="L77" s="42">
        <f t="shared" si="25"/>
        <v>0</v>
      </c>
      <c r="M77" s="43">
        <f t="shared" si="26"/>
        <v>0</v>
      </c>
      <c r="N77" s="43">
        <f t="shared" si="27"/>
        <v>30000</v>
      </c>
      <c r="O77" s="44">
        <f t="shared" si="5"/>
        <v>30000</v>
      </c>
      <c r="P77" s="42">
        <f t="shared" si="6"/>
        <v>0</v>
      </c>
      <c r="Q77" s="43">
        <f t="shared" si="7"/>
        <v>0</v>
      </c>
      <c r="R77" s="43">
        <f t="shared" si="8"/>
        <v>2946</v>
      </c>
      <c r="S77" s="44">
        <f t="shared" si="9"/>
        <v>2946</v>
      </c>
      <c r="T77" s="45" t="str">
        <f t="shared" ref="T77:V77" si="276">IF(L77=0,"",P77/L77)</f>
        <v/>
      </c>
      <c r="U77" s="46" t="str">
        <f t="shared" si="276"/>
        <v/>
      </c>
      <c r="V77" s="46">
        <f t="shared" si="276"/>
        <v>0.0982</v>
      </c>
      <c r="W77" s="47">
        <f t="shared" si="11"/>
        <v>0.0982</v>
      </c>
      <c r="X77" s="42">
        <f t="shared" ref="X77:Z77" si="277">SUM(L$13:L77)</f>
        <v>670000</v>
      </c>
      <c r="Y77" s="43">
        <f t="shared" si="277"/>
        <v>580000</v>
      </c>
      <c r="Z77" s="43">
        <f t="shared" si="277"/>
        <v>700000</v>
      </c>
      <c r="AA77" s="44">
        <f t="shared" si="13"/>
        <v>1950000</v>
      </c>
      <c r="AB77" s="42">
        <f t="shared" ref="AB77:AD77" si="278">SUM(P$13:P77)</f>
        <v>59069</v>
      </c>
      <c r="AC77" s="43">
        <f t="shared" si="278"/>
        <v>87240</v>
      </c>
      <c r="AD77" s="43">
        <f t="shared" si="278"/>
        <v>70185</v>
      </c>
      <c r="AE77" s="44">
        <f t="shared" si="15"/>
        <v>216494</v>
      </c>
      <c r="AF77" s="46">
        <f t="shared" ref="AF77:AH77" si="279">IF(X77=0,"",AB77/X77)</f>
        <v>0.08816268657</v>
      </c>
      <c r="AG77" s="46">
        <f t="shared" si="279"/>
        <v>0.1504137931</v>
      </c>
      <c r="AH77" s="46">
        <f t="shared" si="279"/>
        <v>0.1002642857</v>
      </c>
      <c r="AI77" s="47">
        <f t="shared" si="17"/>
        <v>0.1110225641</v>
      </c>
    </row>
    <row r="78" ht="14.25" customHeight="1">
      <c r="A78" s="38">
        <f t="shared" si="18"/>
        <v>0.3167480868</v>
      </c>
      <c r="B78" s="9">
        <f t="shared" si="19"/>
        <v>0.358743982</v>
      </c>
      <c r="C78" s="102">
        <f t="shared" si="20"/>
        <v>0.3245079312</v>
      </c>
      <c r="D78" s="9">
        <f t="shared" si="21"/>
        <v>0.3167480868</v>
      </c>
      <c r="E78" s="9">
        <f t="shared" si="22"/>
        <v>0.6754920688</v>
      </c>
      <c r="F78" s="102">
        <f t="shared" si="23"/>
        <v>1</v>
      </c>
      <c r="G78" s="9" t="str">
        <f t="shared" si="24"/>
        <v>B</v>
      </c>
      <c r="H78" s="38">
        <v>66.0</v>
      </c>
      <c r="I78" s="116">
        <v>0.4348611950843516</v>
      </c>
      <c r="J78" s="40">
        <v>0.09238915923123958</v>
      </c>
      <c r="K78" s="41">
        <v>0.1278941396424369</v>
      </c>
      <c r="L78" s="42">
        <f t="shared" si="25"/>
        <v>0</v>
      </c>
      <c r="M78" s="43">
        <f t="shared" si="26"/>
        <v>30000</v>
      </c>
      <c r="N78" s="43">
        <f t="shared" si="27"/>
        <v>0</v>
      </c>
      <c r="O78" s="44">
        <f t="shared" si="5"/>
        <v>30000</v>
      </c>
      <c r="P78" s="42">
        <f t="shared" si="6"/>
        <v>0</v>
      </c>
      <c r="Q78" s="43">
        <f t="shared" si="7"/>
        <v>4418</v>
      </c>
      <c r="R78" s="43">
        <f t="shared" si="8"/>
        <v>0</v>
      </c>
      <c r="S78" s="44">
        <f t="shared" si="9"/>
        <v>4418</v>
      </c>
      <c r="T78" s="45" t="str">
        <f t="shared" ref="T78:V78" si="280">IF(L78=0,"",P78/L78)</f>
        <v/>
      </c>
      <c r="U78" s="46">
        <f t="shared" si="280"/>
        <v>0.1472666667</v>
      </c>
      <c r="V78" s="46" t="str">
        <f t="shared" si="280"/>
        <v/>
      </c>
      <c r="W78" s="47">
        <f t="shared" si="11"/>
        <v>0.1472666667</v>
      </c>
      <c r="X78" s="42">
        <f t="shared" ref="X78:Z78" si="281">SUM(L$13:L78)</f>
        <v>670000</v>
      </c>
      <c r="Y78" s="43">
        <f t="shared" si="281"/>
        <v>610000</v>
      </c>
      <c r="Z78" s="43">
        <f t="shared" si="281"/>
        <v>700000</v>
      </c>
      <c r="AA78" s="44">
        <f t="shared" si="13"/>
        <v>1980000</v>
      </c>
      <c r="AB78" s="42">
        <f t="shared" ref="AB78:AD78" si="282">SUM(P$13:P78)</f>
        <v>59069</v>
      </c>
      <c r="AC78" s="43">
        <f t="shared" si="282"/>
        <v>91658</v>
      </c>
      <c r="AD78" s="43">
        <f t="shared" si="282"/>
        <v>70185</v>
      </c>
      <c r="AE78" s="44">
        <f t="shared" si="15"/>
        <v>220912</v>
      </c>
      <c r="AF78" s="46">
        <f t="shared" ref="AF78:AH78" si="283">IF(X78=0,"",AB78/X78)</f>
        <v>0.08816268657</v>
      </c>
      <c r="AG78" s="46">
        <f t="shared" si="283"/>
        <v>0.1502590164</v>
      </c>
      <c r="AH78" s="46">
        <f t="shared" si="283"/>
        <v>0.1002642857</v>
      </c>
      <c r="AI78" s="47">
        <f t="shared" si="17"/>
        <v>0.1115717172</v>
      </c>
    </row>
    <row r="79" ht="14.25" customHeight="1">
      <c r="A79" s="38">
        <f t="shared" si="18"/>
        <v>0.3167832602</v>
      </c>
      <c r="B79" s="9">
        <f t="shared" si="19"/>
        <v>0.3586727734</v>
      </c>
      <c r="C79" s="102">
        <f t="shared" si="20"/>
        <v>0.3245439664</v>
      </c>
      <c r="D79" s="9">
        <f t="shared" si="21"/>
        <v>0.3167832602</v>
      </c>
      <c r="E79" s="9">
        <f t="shared" si="22"/>
        <v>0.6754560336</v>
      </c>
      <c r="F79" s="102">
        <f t="shared" si="23"/>
        <v>1</v>
      </c>
      <c r="G79" s="9" t="str">
        <f t="shared" si="24"/>
        <v>C</v>
      </c>
      <c r="H79" s="38">
        <v>67.0</v>
      </c>
      <c r="I79" s="116">
        <v>0.7625941793183313</v>
      </c>
      <c r="J79" s="40">
        <v>0.5442003564761905</v>
      </c>
      <c r="K79" s="41">
        <v>0.8038646462077546</v>
      </c>
      <c r="L79" s="42">
        <f t="shared" si="25"/>
        <v>0</v>
      </c>
      <c r="M79" s="43">
        <f t="shared" si="26"/>
        <v>0</v>
      </c>
      <c r="N79" s="43">
        <f t="shared" si="27"/>
        <v>30000</v>
      </c>
      <c r="O79" s="44">
        <f t="shared" si="5"/>
        <v>30000</v>
      </c>
      <c r="P79" s="42">
        <f t="shared" si="6"/>
        <v>0</v>
      </c>
      <c r="Q79" s="43">
        <f t="shared" si="7"/>
        <v>0</v>
      </c>
      <c r="R79" s="43">
        <f t="shared" si="8"/>
        <v>3044</v>
      </c>
      <c r="S79" s="44">
        <f t="shared" si="9"/>
        <v>3044</v>
      </c>
      <c r="T79" s="45" t="str">
        <f t="shared" ref="T79:V79" si="284">IF(L79=0,"",P79/L79)</f>
        <v/>
      </c>
      <c r="U79" s="46" t="str">
        <f t="shared" si="284"/>
        <v/>
      </c>
      <c r="V79" s="46">
        <f t="shared" si="284"/>
        <v>0.1014666667</v>
      </c>
      <c r="W79" s="47">
        <f t="shared" si="11"/>
        <v>0.1014666667</v>
      </c>
      <c r="X79" s="42">
        <f t="shared" ref="X79:Z79" si="285">SUM(L$13:L79)</f>
        <v>670000</v>
      </c>
      <c r="Y79" s="43">
        <f t="shared" si="285"/>
        <v>610000</v>
      </c>
      <c r="Z79" s="43">
        <f t="shared" si="285"/>
        <v>730000</v>
      </c>
      <c r="AA79" s="44">
        <f t="shared" si="13"/>
        <v>2010000</v>
      </c>
      <c r="AB79" s="42">
        <f t="shared" ref="AB79:AD79" si="286">SUM(P$13:P79)</f>
        <v>59069</v>
      </c>
      <c r="AC79" s="43">
        <f t="shared" si="286"/>
        <v>91658</v>
      </c>
      <c r="AD79" s="43">
        <f t="shared" si="286"/>
        <v>73229</v>
      </c>
      <c r="AE79" s="44">
        <f t="shared" si="15"/>
        <v>223956</v>
      </c>
      <c r="AF79" s="46">
        <f t="shared" ref="AF79:AH79" si="287">IF(X79=0,"",AB79/X79)</f>
        <v>0.08816268657</v>
      </c>
      <c r="AG79" s="46">
        <f t="shared" si="287"/>
        <v>0.1502590164</v>
      </c>
      <c r="AH79" s="46">
        <f t="shared" si="287"/>
        <v>0.1003136986</v>
      </c>
      <c r="AI79" s="47">
        <f t="shared" si="17"/>
        <v>0.1114208955</v>
      </c>
    </row>
    <row r="80" ht="14.25" customHeight="1">
      <c r="A80" s="38">
        <f t="shared" si="18"/>
        <v>0.3167730998</v>
      </c>
      <c r="B80" s="9">
        <f t="shared" si="19"/>
        <v>0.3586612693</v>
      </c>
      <c r="C80" s="102">
        <f t="shared" si="20"/>
        <v>0.3245656309</v>
      </c>
      <c r="D80" s="9">
        <f t="shared" si="21"/>
        <v>0.3167730998</v>
      </c>
      <c r="E80" s="9">
        <f t="shared" si="22"/>
        <v>0.6754343691</v>
      </c>
      <c r="F80" s="102">
        <f t="shared" si="23"/>
        <v>1</v>
      </c>
      <c r="G80" s="9" t="str">
        <f t="shared" si="24"/>
        <v>C</v>
      </c>
      <c r="H80" s="38">
        <v>68.0</v>
      </c>
      <c r="I80" s="116">
        <v>0.9188914639977601</v>
      </c>
      <c r="J80" s="40">
        <v>0.05965515463271254</v>
      </c>
      <c r="K80" s="41">
        <v>0.06348212944296971</v>
      </c>
      <c r="L80" s="42">
        <f t="shared" si="25"/>
        <v>0</v>
      </c>
      <c r="M80" s="43">
        <f t="shared" si="26"/>
        <v>0</v>
      </c>
      <c r="N80" s="43">
        <f t="shared" si="27"/>
        <v>30000</v>
      </c>
      <c r="O80" s="44">
        <f t="shared" si="5"/>
        <v>30000</v>
      </c>
      <c r="P80" s="42">
        <f t="shared" si="6"/>
        <v>0</v>
      </c>
      <c r="Q80" s="43">
        <f t="shared" si="7"/>
        <v>0</v>
      </c>
      <c r="R80" s="43">
        <f t="shared" si="8"/>
        <v>2921</v>
      </c>
      <c r="S80" s="44">
        <f t="shared" si="9"/>
        <v>2921</v>
      </c>
      <c r="T80" s="45" t="str">
        <f t="shared" ref="T80:V80" si="288">IF(L80=0,"",P80/L80)</f>
        <v/>
      </c>
      <c r="U80" s="46" t="str">
        <f t="shared" si="288"/>
        <v/>
      </c>
      <c r="V80" s="46">
        <f t="shared" si="288"/>
        <v>0.09736666667</v>
      </c>
      <c r="W80" s="47">
        <f t="shared" si="11"/>
        <v>0.09736666667</v>
      </c>
      <c r="X80" s="42">
        <f t="shared" ref="X80:Z80" si="289">SUM(L$13:L80)</f>
        <v>670000</v>
      </c>
      <c r="Y80" s="43">
        <f t="shared" si="289"/>
        <v>610000</v>
      </c>
      <c r="Z80" s="43">
        <f t="shared" si="289"/>
        <v>760000</v>
      </c>
      <c r="AA80" s="44">
        <f t="shared" si="13"/>
        <v>2040000</v>
      </c>
      <c r="AB80" s="42">
        <f t="shared" ref="AB80:AD80" si="290">SUM(P$13:P80)</f>
        <v>59069</v>
      </c>
      <c r="AC80" s="43">
        <f t="shared" si="290"/>
        <v>91658</v>
      </c>
      <c r="AD80" s="43">
        <f t="shared" si="290"/>
        <v>76150</v>
      </c>
      <c r="AE80" s="44">
        <f t="shared" si="15"/>
        <v>226877</v>
      </c>
      <c r="AF80" s="46">
        <f t="shared" ref="AF80:AH80" si="291">IF(X80=0,"",AB80/X80)</f>
        <v>0.08816268657</v>
      </c>
      <c r="AG80" s="46">
        <f t="shared" si="291"/>
        <v>0.1502590164</v>
      </c>
      <c r="AH80" s="46">
        <f t="shared" si="291"/>
        <v>0.1001973684</v>
      </c>
      <c r="AI80" s="47">
        <f t="shared" si="17"/>
        <v>0.1112142157</v>
      </c>
    </row>
    <row r="81" ht="14.25" customHeight="1">
      <c r="A81" s="38">
        <f t="shared" si="18"/>
        <v>0.3167970195</v>
      </c>
      <c r="B81" s="9">
        <f t="shared" si="19"/>
        <v>0.358688352</v>
      </c>
      <c r="C81" s="102">
        <f t="shared" si="20"/>
        <v>0.3245146285</v>
      </c>
      <c r="D81" s="9">
        <f t="shared" si="21"/>
        <v>0.3167970195</v>
      </c>
      <c r="E81" s="9">
        <f t="shared" si="22"/>
        <v>0.6754853715</v>
      </c>
      <c r="F81" s="102">
        <f t="shared" si="23"/>
        <v>1</v>
      </c>
      <c r="G81" s="9" t="str">
        <f t="shared" si="24"/>
        <v>B</v>
      </c>
      <c r="H81" s="38">
        <v>69.0</v>
      </c>
      <c r="I81" s="116">
        <v>0.4470724792911973</v>
      </c>
      <c r="J81" s="40">
        <v>0.3764961772408515</v>
      </c>
      <c r="K81" s="41">
        <v>0.9323025222748664</v>
      </c>
      <c r="L81" s="42">
        <f t="shared" si="25"/>
        <v>0</v>
      </c>
      <c r="M81" s="43">
        <f t="shared" si="26"/>
        <v>30000</v>
      </c>
      <c r="N81" s="43">
        <f t="shared" si="27"/>
        <v>0</v>
      </c>
      <c r="O81" s="44">
        <f t="shared" si="5"/>
        <v>30000</v>
      </c>
      <c r="P81" s="42">
        <f t="shared" si="6"/>
        <v>0</v>
      </c>
      <c r="Q81" s="43">
        <f t="shared" si="7"/>
        <v>4480</v>
      </c>
      <c r="R81" s="43">
        <f t="shared" si="8"/>
        <v>0</v>
      </c>
      <c r="S81" s="44">
        <f t="shared" si="9"/>
        <v>4480</v>
      </c>
      <c r="T81" s="45" t="str">
        <f t="shared" ref="T81:V81" si="292">IF(L81=0,"",P81/L81)</f>
        <v/>
      </c>
      <c r="U81" s="46">
        <f t="shared" si="292"/>
        <v>0.1493333333</v>
      </c>
      <c r="V81" s="46" t="str">
        <f t="shared" si="292"/>
        <v/>
      </c>
      <c r="W81" s="47">
        <f t="shared" si="11"/>
        <v>0.1493333333</v>
      </c>
      <c r="X81" s="42">
        <f t="shared" ref="X81:Z81" si="293">SUM(L$13:L81)</f>
        <v>670000</v>
      </c>
      <c r="Y81" s="43">
        <f t="shared" si="293"/>
        <v>640000</v>
      </c>
      <c r="Z81" s="43">
        <f t="shared" si="293"/>
        <v>760000</v>
      </c>
      <c r="AA81" s="44">
        <f t="shared" si="13"/>
        <v>2070000</v>
      </c>
      <c r="AB81" s="42">
        <f t="shared" ref="AB81:AD81" si="294">SUM(P$13:P81)</f>
        <v>59069</v>
      </c>
      <c r="AC81" s="43">
        <f t="shared" si="294"/>
        <v>96138</v>
      </c>
      <c r="AD81" s="43">
        <f t="shared" si="294"/>
        <v>76150</v>
      </c>
      <c r="AE81" s="44">
        <f t="shared" si="15"/>
        <v>231357</v>
      </c>
      <c r="AF81" s="46">
        <f t="shared" ref="AF81:AH81" si="295">IF(X81=0,"",AB81/X81)</f>
        <v>0.08816268657</v>
      </c>
      <c r="AG81" s="46">
        <f t="shared" si="295"/>
        <v>0.150215625</v>
      </c>
      <c r="AH81" s="46">
        <f t="shared" si="295"/>
        <v>0.1001973684</v>
      </c>
      <c r="AI81" s="47">
        <f t="shared" si="17"/>
        <v>0.1117666667</v>
      </c>
    </row>
    <row r="82" ht="14.25" customHeight="1">
      <c r="A82" s="38">
        <f t="shared" si="18"/>
        <v>0.3168068806</v>
      </c>
      <c r="B82" s="9">
        <f t="shared" si="19"/>
        <v>0.3586683895</v>
      </c>
      <c r="C82" s="102">
        <f t="shared" si="20"/>
        <v>0.3245247299</v>
      </c>
      <c r="D82" s="9">
        <f t="shared" si="21"/>
        <v>0.3168068806</v>
      </c>
      <c r="E82" s="9">
        <f t="shared" si="22"/>
        <v>0.6754752701</v>
      </c>
      <c r="F82" s="102">
        <f t="shared" si="23"/>
        <v>1</v>
      </c>
      <c r="G82" s="9" t="str">
        <f t="shared" si="24"/>
        <v>A</v>
      </c>
      <c r="H82" s="38">
        <v>70.0</v>
      </c>
      <c r="I82" s="116">
        <v>0.28690392077845417</v>
      </c>
      <c r="J82" s="40">
        <v>0.28563895088705793</v>
      </c>
      <c r="K82" s="41">
        <v>0.007956121685617101</v>
      </c>
      <c r="L82" s="42">
        <f t="shared" si="25"/>
        <v>30000</v>
      </c>
      <c r="M82" s="43">
        <f t="shared" si="26"/>
        <v>0</v>
      </c>
      <c r="N82" s="43">
        <f t="shared" si="27"/>
        <v>0</v>
      </c>
      <c r="O82" s="44">
        <f t="shared" si="5"/>
        <v>30000</v>
      </c>
      <c r="P82" s="42">
        <f t="shared" si="6"/>
        <v>2672</v>
      </c>
      <c r="Q82" s="43">
        <f t="shared" si="7"/>
        <v>0</v>
      </c>
      <c r="R82" s="43">
        <f t="shared" si="8"/>
        <v>0</v>
      </c>
      <c r="S82" s="44">
        <f t="shared" si="9"/>
        <v>2672</v>
      </c>
      <c r="T82" s="45">
        <f t="shared" ref="T82:V82" si="296">IF(L82=0,"",P82/L82)</f>
        <v>0.08906666667</v>
      </c>
      <c r="U82" s="46" t="str">
        <f t="shared" si="296"/>
        <v/>
      </c>
      <c r="V82" s="46" t="str">
        <f t="shared" si="296"/>
        <v/>
      </c>
      <c r="W82" s="47">
        <f t="shared" si="11"/>
        <v>0.08906666667</v>
      </c>
      <c r="X82" s="42">
        <f t="shared" ref="X82:Z82" si="297">SUM(L$13:L82)</f>
        <v>700000</v>
      </c>
      <c r="Y82" s="43">
        <f t="shared" si="297"/>
        <v>640000</v>
      </c>
      <c r="Z82" s="43">
        <f t="shared" si="297"/>
        <v>760000</v>
      </c>
      <c r="AA82" s="44">
        <f t="shared" si="13"/>
        <v>2100000</v>
      </c>
      <c r="AB82" s="42">
        <f t="shared" ref="AB82:AD82" si="298">SUM(P$13:P82)</f>
        <v>61741</v>
      </c>
      <c r="AC82" s="43">
        <f t="shared" si="298"/>
        <v>96138</v>
      </c>
      <c r="AD82" s="43">
        <f t="shared" si="298"/>
        <v>76150</v>
      </c>
      <c r="AE82" s="44">
        <f t="shared" si="15"/>
        <v>234029</v>
      </c>
      <c r="AF82" s="46">
        <f t="shared" ref="AF82:AH82" si="299">IF(X82=0,"",AB82/X82)</f>
        <v>0.08820142857</v>
      </c>
      <c r="AG82" s="46">
        <f t="shared" si="299"/>
        <v>0.150215625</v>
      </c>
      <c r="AH82" s="46">
        <f t="shared" si="299"/>
        <v>0.1001973684</v>
      </c>
      <c r="AI82" s="47">
        <f t="shared" si="17"/>
        <v>0.111442381</v>
      </c>
    </row>
    <row r="83" ht="14.25" customHeight="1">
      <c r="A83" s="38">
        <f t="shared" si="18"/>
        <v>0.3168236515</v>
      </c>
      <c r="B83" s="9">
        <f t="shared" si="19"/>
        <v>0.358659585</v>
      </c>
      <c r="C83" s="102">
        <f t="shared" si="20"/>
        <v>0.3245167635</v>
      </c>
      <c r="D83" s="9">
        <f t="shared" si="21"/>
        <v>0.3168236515</v>
      </c>
      <c r="E83" s="9">
        <f t="shared" si="22"/>
        <v>0.6754832365</v>
      </c>
      <c r="F83" s="102">
        <f t="shared" si="23"/>
        <v>1</v>
      </c>
      <c r="G83" s="9" t="str">
        <f t="shared" si="24"/>
        <v>C</v>
      </c>
      <c r="H83" s="38">
        <v>71.0</v>
      </c>
      <c r="I83" s="116">
        <v>0.7691213527431149</v>
      </c>
      <c r="J83" s="40">
        <v>0.9760032019919544</v>
      </c>
      <c r="K83" s="41">
        <v>0.5845156527878</v>
      </c>
      <c r="L83" s="42">
        <f t="shared" si="25"/>
        <v>0</v>
      </c>
      <c r="M83" s="43">
        <f t="shared" si="26"/>
        <v>0</v>
      </c>
      <c r="N83" s="43">
        <f t="shared" si="27"/>
        <v>30000</v>
      </c>
      <c r="O83" s="44">
        <f t="shared" si="5"/>
        <v>30000</v>
      </c>
      <c r="P83" s="42">
        <f t="shared" si="6"/>
        <v>0</v>
      </c>
      <c r="Q83" s="43">
        <f t="shared" si="7"/>
        <v>0</v>
      </c>
      <c r="R83" s="43">
        <f t="shared" si="8"/>
        <v>3011</v>
      </c>
      <c r="S83" s="44">
        <f t="shared" si="9"/>
        <v>3011</v>
      </c>
      <c r="T83" s="45" t="str">
        <f t="shared" ref="T83:V83" si="300">IF(L83=0,"",P83/L83)</f>
        <v/>
      </c>
      <c r="U83" s="46" t="str">
        <f t="shared" si="300"/>
        <v/>
      </c>
      <c r="V83" s="46">
        <f t="shared" si="300"/>
        <v>0.1003666667</v>
      </c>
      <c r="W83" s="47">
        <f t="shared" si="11"/>
        <v>0.1003666667</v>
      </c>
      <c r="X83" s="42">
        <f t="shared" ref="X83:Z83" si="301">SUM(L$13:L83)</f>
        <v>700000</v>
      </c>
      <c r="Y83" s="43">
        <f t="shared" si="301"/>
        <v>640000</v>
      </c>
      <c r="Z83" s="43">
        <f t="shared" si="301"/>
        <v>790000</v>
      </c>
      <c r="AA83" s="44">
        <f t="shared" si="13"/>
        <v>2130000</v>
      </c>
      <c r="AB83" s="42">
        <f t="shared" ref="AB83:AD83" si="302">SUM(P$13:P83)</f>
        <v>61741</v>
      </c>
      <c r="AC83" s="43">
        <f t="shared" si="302"/>
        <v>96138</v>
      </c>
      <c r="AD83" s="43">
        <f t="shared" si="302"/>
        <v>79161</v>
      </c>
      <c r="AE83" s="44">
        <f t="shared" si="15"/>
        <v>237040</v>
      </c>
      <c r="AF83" s="46">
        <f t="shared" ref="AF83:AH83" si="303">IF(X83=0,"",AB83/X83)</f>
        <v>0.08820142857</v>
      </c>
      <c r="AG83" s="46">
        <f t="shared" si="303"/>
        <v>0.150215625</v>
      </c>
      <c r="AH83" s="46">
        <f t="shared" si="303"/>
        <v>0.1002037975</v>
      </c>
      <c r="AI83" s="47">
        <f t="shared" si="17"/>
        <v>0.111286385</v>
      </c>
    </row>
    <row r="84" ht="14.25" customHeight="1">
      <c r="A84" s="38">
        <f t="shared" si="18"/>
        <v>0.3168223295</v>
      </c>
      <c r="B84" s="9">
        <f t="shared" si="19"/>
        <v>0.3586580884</v>
      </c>
      <c r="C84" s="102">
        <f t="shared" si="20"/>
        <v>0.3245195821</v>
      </c>
      <c r="D84" s="9">
        <f t="shared" si="21"/>
        <v>0.3168223295</v>
      </c>
      <c r="E84" s="9">
        <f t="shared" si="22"/>
        <v>0.6754804179</v>
      </c>
      <c r="F84" s="102">
        <f t="shared" si="23"/>
        <v>1</v>
      </c>
      <c r="G84" s="9" t="str">
        <f t="shared" si="24"/>
        <v>B</v>
      </c>
      <c r="H84" s="38">
        <v>72.0</v>
      </c>
      <c r="I84" s="116">
        <v>0.5914840869932004</v>
      </c>
      <c r="J84" s="40">
        <v>0.8857365428599546</v>
      </c>
      <c r="K84" s="41">
        <v>0.20147625269824476</v>
      </c>
      <c r="L84" s="42">
        <f t="shared" si="25"/>
        <v>0</v>
      </c>
      <c r="M84" s="43">
        <f t="shared" si="26"/>
        <v>30000</v>
      </c>
      <c r="N84" s="43">
        <f t="shared" si="27"/>
        <v>0</v>
      </c>
      <c r="O84" s="44">
        <f t="shared" si="5"/>
        <v>30000</v>
      </c>
      <c r="P84" s="42">
        <f t="shared" si="6"/>
        <v>0</v>
      </c>
      <c r="Q84" s="43">
        <f t="shared" si="7"/>
        <v>4575</v>
      </c>
      <c r="R84" s="43">
        <f t="shared" si="8"/>
        <v>0</v>
      </c>
      <c r="S84" s="44">
        <f t="shared" si="9"/>
        <v>4575</v>
      </c>
      <c r="T84" s="45" t="str">
        <f t="shared" ref="T84:V84" si="304">IF(L84=0,"",P84/L84)</f>
        <v/>
      </c>
      <c r="U84" s="46">
        <f t="shared" si="304"/>
        <v>0.1525</v>
      </c>
      <c r="V84" s="46" t="str">
        <f t="shared" si="304"/>
        <v/>
      </c>
      <c r="W84" s="47">
        <f t="shared" si="11"/>
        <v>0.1525</v>
      </c>
      <c r="X84" s="42">
        <f t="shared" ref="X84:Z84" si="305">SUM(L$13:L84)</f>
        <v>700000</v>
      </c>
      <c r="Y84" s="43">
        <f t="shared" si="305"/>
        <v>670000</v>
      </c>
      <c r="Z84" s="43">
        <f t="shared" si="305"/>
        <v>790000</v>
      </c>
      <c r="AA84" s="44">
        <f t="shared" si="13"/>
        <v>2160000</v>
      </c>
      <c r="AB84" s="42">
        <f t="shared" ref="AB84:AD84" si="306">SUM(P$13:P84)</f>
        <v>61741</v>
      </c>
      <c r="AC84" s="43">
        <f t="shared" si="306"/>
        <v>100713</v>
      </c>
      <c r="AD84" s="43">
        <f t="shared" si="306"/>
        <v>79161</v>
      </c>
      <c r="AE84" s="44">
        <f t="shared" si="15"/>
        <v>241615</v>
      </c>
      <c r="AF84" s="46">
        <f t="shared" ref="AF84:AH84" si="307">IF(X84=0,"",AB84/X84)</f>
        <v>0.08820142857</v>
      </c>
      <c r="AG84" s="46">
        <f t="shared" si="307"/>
        <v>0.1503179104</v>
      </c>
      <c r="AH84" s="46">
        <f t="shared" si="307"/>
        <v>0.1002037975</v>
      </c>
      <c r="AI84" s="47">
        <f t="shared" si="17"/>
        <v>0.1118587963</v>
      </c>
    </row>
    <row r="85" ht="14.25" customHeight="1">
      <c r="A85" s="38">
        <f t="shared" si="18"/>
        <v>0.3167990832</v>
      </c>
      <c r="B85" s="9">
        <f t="shared" si="19"/>
        <v>0.3587051457</v>
      </c>
      <c r="C85" s="102">
        <f t="shared" si="20"/>
        <v>0.3244957711</v>
      </c>
      <c r="D85" s="9">
        <f t="shared" si="21"/>
        <v>0.3167990832</v>
      </c>
      <c r="E85" s="9">
        <f t="shared" si="22"/>
        <v>0.6755042289</v>
      </c>
      <c r="F85" s="102">
        <f t="shared" si="23"/>
        <v>1</v>
      </c>
      <c r="G85" s="9" t="str">
        <f t="shared" si="24"/>
        <v>C</v>
      </c>
      <c r="H85" s="38">
        <v>73.0</v>
      </c>
      <c r="I85" s="116">
        <v>0.7750420686607433</v>
      </c>
      <c r="J85" s="40">
        <v>0.3345936294382724</v>
      </c>
      <c r="K85" s="41">
        <v>0.0027230057953294695</v>
      </c>
      <c r="L85" s="42">
        <f t="shared" si="25"/>
        <v>0</v>
      </c>
      <c r="M85" s="43">
        <f t="shared" si="26"/>
        <v>0</v>
      </c>
      <c r="N85" s="43">
        <f t="shared" si="27"/>
        <v>30000</v>
      </c>
      <c r="O85" s="44">
        <f t="shared" si="5"/>
        <v>30000</v>
      </c>
      <c r="P85" s="42">
        <f t="shared" si="6"/>
        <v>0</v>
      </c>
      <c r="Q85" s="43">
        <f t="shared" si="7"/>
        <v>0</v>
      </c>
      <c r="R85" s="43">
        <f t="shared" si="8"/>
        <v>2856</v>
      </c>
      <c r="S85" s="44">
        <f t="shared" si="9"/>
        <v>2856</v>
      </c>
      <c r="T85" s="45" t="str">
        <f t="shared" ref="T85:V85" si="308">IF(L85=0,"",P85/L85)</f>
        <v/>
      </c>
      <c r="U85" s="46" t="str">
        <f t="shared" si="308"/>
        <v/>
      </c>
      <c r="V85" s="46">
        <f t="shared" si="308"/>
        <v>0.0952</v>
      </c>
      <c r="W85" s="47">
        <f t="shared" si="11"/>
        <v>0.0952</v>
      </c>
      <c r="X85" s="42">
        <f t="shared" ref="X85:Z85" si="309">SUM(L$13:L85)</f>
        <v>700000</v>
      </c>
      <c r="Y85" s="43">
        <f t="shared" si="309"/>
        <v>670000</v>
      </c>
      <c r="Z85" s="43">
        <f t="shared" si="309"/>
        <v>820000</v>
      </c>
      <c r="AA85" s="44">
        <f t="shared" si="13"/>
        <v>2190000</v>
      </c>
      <c r="AB85" s="42">
        <f t="shared" ref="AB85:AD85" si="310">SUM(P$13:P85)</f>
        <v>61741</v>
      </c>
      <c r="AC85" s="43">
        <f t="shared" si="310"/>
        <v>100713</v>
      </c>
      <c r="AD85" s="43">
        <f t="shared" si="310"/>
        <v>82017</v>
      </c>
      <c r="AE85" s="44">
        <f t="shared" si="15"/>
        <v>244471</v>
      </c>
      <c r="AF85" s="46">
        <f t="shared" ref="AF85:AH85" si="311">IF(X85=0,"",AB85/X85)</f>
        <v>0.08820142857</v>
      </c>
      <c r="AG85" s="46">
        <f t="shared" si="311"/>
        <v>0.1503179104</v>
      </c>
      <c r="AH85" s="46">
        <f t="shared" si="311"/>
        <v>0.1000207317</v>
      </c>
      <c r="AI85" s="47">
        <f t="shared" si="17"/>
        <v>0.1116305936</v>
      </c>
    </row>
    <row r="86" ht="14.25" customHeight="1">
      <c r="A86" s="38">
        <f t="shared" si="18"/>
        <v>0.3168367191</v>
      </c>
      <c r="B86" s="9">
        <f t="shared" si="19"/>
        <v>0.3587477601</v>
      </c>
      <c r="C86" s="102">
        <f t="shared" si="20"/>
        <v>0.3244155208</v>
      </c>
      <c r="D86" s="9">
        <f t="shared" si="21"/>
        <v>0.3168367191</v>
      </c>
      <c r="E86" s="9">
        <f t="shared" si="22"/>
        <v>0.6755844792</v>
      </c>
      <c r="F86" s="102">
        <f t="shared" si="23"/>
        <v>1</v>
      </c>
      <c r="G86" s="9" t="str">
        <f t="shared" si="24"/>
        <v>A</v>
      </c>
      <c r="H86" s="38">
        <v>74.0</v>
      </c>
      <c r="I86" s="116">
        <v>0.030755585543528752</v>
      </c>
      <c r="J86" s="40">
        <v>0.39571796271561144</v>
      </c>
      <c r="K86" s="41">
        <v>0.2865256321571824</v>
      </c>
      <c r="L86" s="42">
        <f t="shared" si="25"/>
        <v>30000</v>
      </c>
      <c r="M86" s="43">
        <f t="shared" si="26"/>
        <v>0</v>
      </c>
      <c r="N86" s="43">
        <f t="shared" si="27"/>
        <v>0</v>
      </c>
      <c r="O86" s="44">
        <f t="shared" si="5"/>
        <v>30000</v>
      </c>
      <c r="P86" s="42">
        <f t="shared" si="6"/>
        <v>2608</v>
      </c>
      <c r="Q86" s="43">
        <f t="shared" si="7"/>
        <v>0</v>
      </c>
      <c r="R86" s="43">
        <f t="shared" si="8"/>
        <v>0</v>
      </c>
      <c r="S86" s="44">
        <f t="shared" si="9"/>
        <v>2608</v>
      </c>
      <c r="T86" s="45">
        <f t="shared" ref="T86:V86" si="312">IF(L86=0,"",P86/L86)</f>
        <v>0.08693333333</v>
      </c>
      <c r="U86" s="46" t="str">
        <f t="shared" si="312"/>
        <v/>
      </c>
      <c r="V86" s="46" t="str">
        <f t="shared" si="312"/>
        <v/>
      </c>
      <c r="W86" s="47">
        <f t="shared" si="11"/>
        <v>0.08693333333</v>
      </c>
      <c r="X86" s="42">
        <f t="shared" ref="X86:Z86" si="313">SUM(L$13:L86)</f>
        <v>730000</v>
      </c>
      <c r="Y86" s="43">
        <f t="shared" si="313"/>
        <v>670000</v>
      </c>
      <c r="Z86" s="43">
        <f t="shared" si="313"/>
        <v>820000</v>
      </c>
      <c r="AA86" s="44">
        <f t="shared" si="13"/>
        <v>2220000</v>
      </c>
      <c r="AB86" s="42">
        <f t="shared" ref="AB86:AD86" si="314">SUM(P$13:P86)</f>
        <v>64349</v>
      </c>
      <c r="AC86" s="43">
        <f t="shared" si="314"/>
        <v>100713</v>
      </c>
      <c r="AD86" s="43">
        <f t="shared" si="314"/>
        <v>82017</v>
      </c>
      <c r="AE86" s="44">
        <f t="shared" si="15"/>
        <v>247079</v>
      </c>
      <c r="AF86" s="46">
        <f t="shared" ref="AF86:AH86" si="315">IF(X86=0,"",AB86/X86)</f>
        <v>0.08814931507</v>
      </c>
      <c r="AG86" s="46">
        <f t="shared" si="315"/>
        <v>0.1503179104</v>
      </c>
      <c r="AH86" s="46">
        <f t="shared" si="315"/>
        <v>0.1000207317</v>
      </c>
      <c r="AI86" s="47">
        <f t="shared" si="17"/>
        <v>0.1112968468</v>
      </c>
    </row>
    <row r="87" ht="14.25" customHeight="1">
      <c r="A87" s="38">
        <f t="shared" si="18"/>
        <v>0.3168141595</v>
      </c>
      <c r="B87" s="9">
        <f t="shared" si="19"/>
        <v>0.3587596067</v>
      </c>
      <c r="C87" s="102">
        <f t="shared" si="20"/>
        <v>0.3244262338</v>
      </c>
      <c r="D87" s="9">
        <f t="shared" si="21"/>
        <v>0.3168141595</v>
      </c>
      <c r="E87" s="9">
        <f t="shared" si="22"/>
        <v>0.6755737662</v>
      </c>
      <c r="F87" s="102">
        <f t="shared" si="23"/>
        <v>1</v>
      </c>
      <c r="G87" s="9" t="str">
        <f t="shared" si="24"/>
        <v>C</v>
      </c>
      <c r="H87" s="38">
        <v>75.0</v>
      </c>
      <c r="I87" s="116">
        <v>0.9302776812386134</v>
      </c>
      <c r="J87" s="40">
        <v>0.9428551914183632</v>
      </c>
      <c r="K87" s="41">
        <v>0.3351762103211616</v>
      </c>
      <c r="L87" s="42">
        <f t="shared" si="25"/>
        <v>0</v>
      </c>
      <c r="M87" s="43">
        <f t="shared" si="26"/>
        <v>0</v>
      </c>
      <c r="N87" s="43">
        <f t="shared" si="27"/>
        <v>30000</v>
      </c>
      <c r="O87" s="44">
        <f t="shared" si="5"/>
        <v>30000</v>
      </c>
      <c r="P87" s="42">
        <f t="shared" si="6"/>
        <v>0</v>
      </c>
      <c r="Q87" s="43">
        <f t="shared" si="7"/>
        <v>0</v>
      </c>
      <c r="R87" s="43">
        <f t="shared" si="8"/>
        <v>2978</v>
      </c>
      <c r="S87" s="44">
        <f t="shared" si="9"/>
        <v>2978</v>
      </c>
      <c r="T87" s="45" t="str">
        <f t="shared" ref="T87:V87" si="316">IF(L87=0,"",P87/L87)</f>
        <v/>
      </c>
      <c r="U87" s="46" t="str">
        <f t="shared" si="316"/>
        <v/>
      </c>
      <c r="V87" s="46">
        <f t="shared" si="316"/>
        <v>0.09926666667</v>
      </c>
      <c r="W87" s="47">
        <f t="shared" si="11"/>
        <v>0.09926666667</v>
      </c>
      <c r="X87" s="42">
        <f t="shared" ref="X87:Z87" si="317">SUM(L$13:L87)</f>
        <v>730000</v>
      </c>
      <c r="Y87" s="43">
        <f t="shared" si="317"/>
        <v>670000</v>
      </c>
      <c r="Z87" s="43">
        <f t="shared" si="317"/>
        <v>850000</v>
      </c>
      <c r="AA87" s="44">
        <f t="shared" si="13"/>
        <v>2250000</v>
      </c>
      <c r="AB87" s="42">
        <f t="shared" ref="AB87:AD87" si="318">SUM(P$13:P87)</f>
        <v>64349</v>
      </c>
      <c r="AC87" s="43">
        <f t="shared" si="318"/>
        <v>100713</v>
      </c>
      <c r="AD87" s="43">
        <f t="shared" si="318"/>
        <v>84995</v>
      </c>
      <c r="AE87" s="44">
        <f t="shared" si="15"/>
        <v>250057</v>
      </c>
      <c r="AF87" s="46">
        <f t="shared" ref="AF87:AH87" si="319">IF(X87=0,"",AB87/X87)</f>
        <v>0.08814931507</v>
      </c>
      <c r="AG87" s="46">
        <f t="shared" si="319"/>
        <v>0.1503179104</v>
      </c>
      <c r="AH87" s="46">
        <f t="shared" si="319"/>
        <v>0.09999411765</v>
      </c>
      <c r="AI87" s="47">
        <f t="shared" si="17"/>
        <v>0.1111364444</v>
      </c>
    </row>
    <row r="88" ht="14.25" customHeight="1">
      <c r="A88" s="38">
        <f t="shared" si="18"/>
        <v>0.3168196304</v>
      </c>
      <c r="B88" s="9">
        <f t="shared" si="19"/>
        <v>0.3587658019</v>
      </c>
      <c r="C88" s="102">
        <f t="shared" si="20"/>
        <v>0.3244145677</v>
      </c>
      <c r="D88" s="9">
        <f t="shared" si="21"/>
        <v>0.3168196304</v>
      </c>
      <c r="E88" s="9">
        <f t="shared" si="22"/>
        <v>0.6755854323</v>
      </c>
      <c r="F88" s="102">
        <f t="shared" si="23"/>
        <v>1</v>
      </c>
      <c r="G88" s="9" t="str">
        <f t="shared" si="24"/>
        <v>A</v>
      </c>
      <c r="H88" s="38">
        <v>76.0</v>
      </c>
      <c r="I88" s="116">
        <v>0.05862788760377635</v>
      </c>
      <c r="J88" s="40">
        <v>0.21280194718457168</v>
      </c>
      <c r="K88" s="41">
        <v>0.7997929825278602</v>
      </c>
      <c r="L88" s="42">
        <f t="shared" si="25"/>
        <v>30000</v>
      </c>
      <c r="M88" s="43">
        <f t="shared" si="26"/>
        <v>0</v>
      </c>
      <c r="N88" s="43">
        <f t="shared" si="27"/>
        <v>0</v>
      </c>
      <c r="O88" s="44">
        <f t="shared" si="5"/>
        <v>30000</v>
      </c>
      <c r="P88" s="42">
        <f t="shared" si="6"/>
        <v>2623</v>
      </c>
      <c r="Q88" s="43">
        <f t="shared" si="7"/>
        <v>0</v>
      </c>
      <c r="R88" s="43">
        <f t="shared" si="8"/>
        <v>0</v>
      </c>
      <c r="S88" s="44">
        <f t="shared" si="9"/>
        <v>2623</v>
      </c>
      <c r="T88" s="45">
        <f t="shared" ref="T88:V88" si="320">IF(L88=0,"",P88/L88)</f>
        <v>0.08743333333</v>
      </c>
      <c r="U88" s="46" t="str">
        <f t="shared" si="320"/>
        <v/>
      </c>
      <c r="V88" s="46" t="str">
        <f t="shared" si="320"/>
        <v/>
      </c>
      <c r="W88" s="47">
        <f t="shared" si="11"/>
        <v>0.08743333333</v>
      </c>
      <c r="X88" s="42">
        <f t="shared" ref="X88:Z88" si="321">SUM(L$13:L88)</f>
        <v>760000</v>
      </c>
      <c r="Y88" s="43">
        <f t="shared" si="321"/>
        <v>670000</v>
      </c>
      <c r="Z88" s="43">
        <f t="shared" si="321"/>
        <v>850000</v>
      </c>
      <c r="AA88" s="44">
        <f t="shared" si="13"/>
        <v>2280000</v>
      </c>
      <c r="AB88" s="42">
        <f t="shared" ref="AB88:AD88" si="322">SUM(P$13:P88)</f>
        <v>66972</v>
      </c>
      <c r="AC88" s="43">
        <f t="shared" si="322"/>
        <v>100713</v>
      </c>
      <c r="AD88" s="43">
        <f t="shared" si="322"/>
        <v>84995</v>
      </c>
      <c r="AE88" s="44">
        <f t="shared" si="15"/>
        <v>252680</v>
      </c>
      <c r="AF88" s="46">
        <f t="shared" ref="AF88:AH88" si="323">IF(X88=0,"",AB88/X88)</f>
        <v>0.08812105263</v>
      </c>
      <c r="AG88" s="46">
        <f t="shared" si="323"/>
        <v>0.1503179104</v>
      </c>
      <c r="AH88" s="46">
        <f t="shared" si="323"/>
        <v>0.09999411765</v>
      </c>
      <c r="AI88" s="47">
        <f t="shared" si="17"/>
        <v>0.1108245614</v>
      </c>
    </row>
    <row r="89" ht="14.25" customHeight="1">
      <c r="A89" s="38">
        <f t="shared" si="18"/>
        <v>0.316807396</v>
      </c>
      <c r="B89" s="9">
        <f t="shared" si="19"/>
        <v>0.3587722267</v>
      </c>
      <c r="C89" s="102">
        <f t="shared" si="20"/>
        <v>0.3244203773</v>
      </c>
      <c r="D89" s="9">
        <f t="shared" si="21"/>
        <v>0.316807396</v>
      </c>
      <c r="E89" s="9">
        <f t="shared" si="22"/>
        <v>0.6755796227</v>
      </c>
      <c r="F89" s="102">
        <f t="shared" si="23"/>
        <v>1</v>
      </c>
      <c r="G89" s="9" t="str">
        <f t="shared" si="24"/>
        <v>C</v>
      </c>
      <c r="H89" s="38">
        <v>77.0</v>
      </c>
      <c r="I89" s="116">
        <v>0.729004441743013</v>
      </c>
      <c r="J89" s="40">
        <v>0.7405598646373969</v>
      </c>
      <c r="K89" s="41">
        <v>0.9667856050832465</v>
      </c>
      <c r="L89" s="42">
        <f t="shared" si="25"/>
        <v>0</v>
      </c>
      <c r="M89" s="43">
        <f t="shared" si="26"/>
        <v>0</v>
      </c>
      <c r="N89" s="43">
        <f t="shared" si="27"/>
        <v>30000</v>
      </c>
      <c r="O89" s="44">
        <f t="shared" si="5"/>
        <v>30000</v>
      </c>
      <c r="P89" s="42">
        <f t="shared" si="6"/>
        <v>0</v>
      </c>
      <c r="Q89" s="43">
        <f t="shared" si="7"/>
        <v>0</v>
      </c>
      <c r="R89" s="43">
        <f t="shared" si="8"/>
        <v>3096</v>
      </c>
      <c r="S89" s="44">
        <f t="shared" si="9"/>
        <v>3096</v>
      </c>
      <c r="T89" s="45" t="str">
        <f t="shared" ref="T89:V89" si="324">IF(L89=0,"",P89/L89)</f>
        <v/>
      </c>
      <c r="U89" s="46" t="str">
        <f t="shared" si="324"/>
        <v/>
      </c>
      <c r="V89" s="46">
        <f t="shared" si="324"/>
        <v>0.1032</v>
      </c>
      <c r="W89" s="47">
        <f t="shared" si="11"/>
        <v>0.1032</v>
      </c>
      <c r="X89" s="42">
        <f t="shared" ref="X89:Z89" si="325">SUM(L$13:L89)</f>
        <v>760000</v>
      </c>
      <c r="Y89" s="43">
        <f t="shared" si="325"/>
        <v>670000</v>
      </c>
      <c r="Z89" s="43">
        <f t="shared" si="325"/>
        <v>880000</v>
      </c>
      <c r="AA89" s="44">
        <f t="shared" si="13"/>
        <v>2310000</v>
      </c>
      <c r="AB89" s="42">
        <f t="shared" ref="AB89:AD89" si="326">SUM(P$13:P89)</f>
        <v>66972</v>
      </c>
      <c r="AC89" s="43">
        <f t="shared" si="326"/>
        <v>100713</v>
      </c>
      <c r="AD89" s="43">
        <f t="shared" si="326"/>
        <v>88091</v>
      </c>
      <c r="AE89" s="44">
        <f t="shared" si="15"/>
        <v>255776</v>
      </c>
      <c r="AF89" s="46">
        <f t="shared" ref="AF89:AH89" si="327">IF(X89=0,"",AB89/X89)</f>
        <v>0.08812105263</v>
      </c>
      <c r="AG89" s="46">
        <f t="shared" si="327"/>
        <v>0.1503179104</v>
      </c>
      <c r="AH89" s="46">
        <f t="shared" si="327"/>
        <v>0.1001034091</v>
      </c>
      <c r="AI89" s="47">
        <f t="shared" si="17"/>
        <v>0.1107255411</v>
      </c>
    </row>
    <row r="90" ht="14.25" customHeight="1">
      <c r="A90" s="38">
        <f t="shared" si="18"/>
        <v>0.3167849294</v>
      </c>
      <c r="B90" s="9">
        <f t="shared" si="19"/>
        <v>0.3587467842</v>
      </c>
      <c r="C90" s="102">
        <f t="shared" si="20"/>
        <v>0.3244682863</v>
      </c>
      <c r="D90" s="9">
        <f t="shared" si="21"/>
        <v>0.3167849294</v>
      </c>
      <c r="E90" s="9">
        <f t="shared" si="22"/>
        <v>0.6755317137</v>
      </c>
      <c r="F90" s="102">
        <f t="shared" si="23"/>
        <v>1</v>
      </c>
      <c r="G90" s="9" t="str">
        <f t="shared" si="24"/>
        <v>B</v>
      </c>
      <c r="H90" s="38">
        <v>78.0</v>
      </c>
      <c r="I90" s="116">
        <v>0.3463101017834438</v>
      </c>
      <c r="J90" s="40">
        <v>0.3006129387091636</v>
      </c>
      <c r="K90" s="41">
        <v>0.4547583111761614</v>
      </c>
      <c r="L90" s="42">
        <f t="shared" si="25"/>
        <v>0</v>
      </c>
      <c r="M90" s="43">
        <f t="shared" si="26"/>
        <v>30000</v>
      </c>
      <c r="N90" s="43">
        <f t="shared" si="27"/>
        <v>0</v>
      </c>
      <c r="O90" s="44">
        <f t="shared" si="5"/>
        <v>30000</v>
      </c>
      <c r="P90" s="42">
        <f t="shared" si="6"/>
        <v>0</v>
      </c>
      <c r="Q90" s="43">
        <f t="shared" si="7"/>
        <v>4468</v>
      </c>
      <c r="R90" s="43">
        <f t="shared" si="8"/>
        <v>0</v>
      </c>
      <c r="S90" s="44">
        <f t="shared" si="9"/>
        <v>4468</v>
      </c>
      <c r="T90" s="45" t="str">
        <f t="shared" ref="T90:V90" si="328">IF(L90=0,"",P90/L90)</f>
        <v/>
      </c>
      <c r="U90" s="46">
        <f t="shared" si="328"/>
        <v>0.1489333333</v>
      </c>
      <c r="V90" s="46" t="str">
        <f t="shared" si="328"/>
        <v/>
      </c>
      <c r="W90" s="47">
        <f t="shared" si="11"/>
        <v>0.1489333333</v>
      </c>
      <c r="X90" s="42">
        <f t="shared" ref="X90:Z90" si="329">SUM(L$13:L90)</f>
        <v>760000</v>
      </c>
      <c r="Y90" s="43">
        <f t="shared" si="329"/>
        <v>700000</v>
      </c>
      <c r="Z90" s="43">
        <f t="shared" si="329"/>
        <v>880000</v>
      </c>
      <c r="AA90" s="44">
        <f t="shared" si="13"/>
        <v>2340000</v>
      </c>
      <c r="AB90" s="42">
        <f t="shared" ref="AB90:AD90" si="330">SUM(P$13:P90)</f>
        <v>66972</v>
      </c>
      <c r="AC90" s="43">
        <f t="shared" si="330"/>
        <v>105181</v>
      </c>
      <c r="AD90" s="43">
        <f t="shared" si="330"/>
        <v>88091</v>
      </c>
      <c r="AE90" s="44">
        <f t="shared" si="15"/>
        <v>260244</v>
      </c>
      <c r="AF90" s="46">
        <f t="shared" ref="AF90:AH90" si="331">IF(X90=0,"",AB90/X90)</f>
        <v>0.08812105263</v>
      </c>
      <c r="AG90" s="46">
        <f t="shared" si="331"/>
        <v>0.1502585714</v>
      </c>
      <c r="AH90" s="46">
        <f t="shared" si="331"/>
        <v>0.1001034091</v>
      </c>
      <c r="AI90" s="47">
        <f t="shared" si="17"/>
        <v>0.1112153846</v>
      </c>
    </row>
    <row r="91" ht="14.25" customHeight="1">
      <c r="A91" s="38">
        <f t="shared" si="18"/>
        <v>0.3167984164</v>
      </c>
      <c r="B91" s="9">
        <f t="shared" si="19"/>
        <v>0.3587194831</v>
      </c>
      <c r="C91" s="102">
        <f t="shared" si="20"/>
        <v>0.3244821005</v>
      </c>
      <c r="D91" s="9">
        <f t="shared" si="21"/>
        <v>0.3167984164</v>
      </c>
      <c r="E91" s="9">
        <f t="shared" si="22"/>
        <v>0.6755178995</v>
      </c>
      <c r="F91" s="102">
        <f t="shared" si="23"/>
        <v>1</v>
      </c>
      <c r="G91" s="9" t="str">
        <f t="shared" si="24"/>
        <v>C</v>
      </c>
      <c r="H91" s="38">
        <v>79.0</v>
      </c>
      <c r="I91" s="116">
        <v>0.9783490568034963</v>
      </c>
      <c r="J91" s="40">
        <v>0.8097442875590116</v>
      </c>
      <c r="K91" s="41">
        <v>0.7831396403165001</v>
      </c>
      <c r="L91" s="42">
        <f t="shared" si="25"/>
        <v>0</v>
      </c>
      <c r="M91" s="43">
        <f t="shared" si="26"/>
        <v>0</v>
      </c>
      <c r="N91" s="43">
        <f t="shared" si="27"/>
        <v>30000</v>
      </c>
      <c r="O91" s="44">
        <f t="shared" si="5"/>
        <v>30000</v>
      </c>
      <c r="P91" s="42">
        <f t="shared" si="6"/>
        <v>0</v>
      </c>
      <c r="Q91" s="43">
        <f t="shared" si="7"/>
        <v>0</v>
      </c>
      <c r="R91" s="43">
        <f t="shared" si="8"/>
        <v>3041</v>
      </c>
      <c r="S91" s="44">
        <f t="shared" si="9"/>
        <v>3041</v>
      </c>
      <c r="T91" s="45" t="str">
        <f t="shared" ref="T91:V91" si="332">IF(L91=0,"",P91/L91)</f>
        <v/>
      </c>
      <c r="U91" s="46" t="str">
        <f t="shared" si="332"/>
        <v/>
      </c>
      <c r="V91" s="46">
        <f t="shared" si="332"/>
        <v>0.1013666667</v>
      </c>
      <c r="W91" s="47">
        <f t="shared" si="11"/>
        <v>0.1013666667</v>
      </c>
      <c r="X91" s="42">
        <f t="shared" ref="X91:Z91" si="333">SUM(L$13:L91)</f>
        <v>760000</v>
      </c>
      <c r="Y91" s="43">
        <f t="shared" si="333"/>
        <v>700000</v>
      </c>
      <c r="Z91" s="43">
        <f t="shared" si="333"/>
        <v>910000</v>
      </c>
      <c r="AA91" s="44">
        <f t="shared" si="13"/>
        <v>2370000</v>
      </c>
      <c r="AB91" s="42">
        <f t="shared" ref="AB91:AD91" si="334">SUM(P$13:P91)</f>
        <v>66972</v>
      </c>
      <c r="AC91" s="43">
        <f t="shared" si="334"/>
        <v>105181</v>
      </c>
      <c r="AD91" s="43">
        <f t="shared" si="334"/>
        <v>91132</v>
      </c>
      <c r="AE91" s="44">
        <f t="shared" si="15"/>
        <v>263285</v>
      </c>
      <c r="AF91" s="46">
        <f t="shared" ref="AF91:AH91" si="335">IF(X91=0,"",AB91/X91)</f>
        <v>0.08812105263</v>
      </c>
      <c r="AG91" s="46">
        <f t="shared" si="335"/>
        <v>0.1502585714</v>
      </c>
      <c r="AH91" s="46">
        <f t="shared" si="335"/>
        <v>0.1001450549</v>
      </c>
      <c r="AI91" s="47">
        <f t="shared" si="17"/>
        <v>0.1110907173</v>
      </c>
    </row>
    <row r="92" ht="14.25" customHeight="1">
      <c r="A92" s="38">
        <f t="shared" si="18"/>
        <v>0.3167898543</v>
      </c>
      <c r="B92" s="9">
        <f t="shared" si="19"/>
        <v>0.358709788</v>
      </c>
      <c r="C92" s="102">
        <f t="shared" si="20"/>
        <v>0.3245003577</v>
      </c>
      <c r="D92" s="9">
        <f t="shared" si="21"/>
        <v>0.3167898543</v>
      </c>
      <c r="E92" s="9">
        <f t="shared" si="22"/>
        <v>0.6754996423</v>
      </c>
      <c r="F92" s="102">
        <f t="shared" si="23"/>
        <v>1</v>
      </c>
      <c r="G92" s="9" t="str">
        <f t="shared" si="24"/>
        <v>B</v>
      </c>
      <c r="H92" s="38">
        <v>80.0</v>
      </c>
      <c r="I92" s="116">
        <v>0.48597469435809215</v>
      </c>
      <c r="J92" s="40">
        <v>0.603973455323388</v>
      </c>
      <c r="K92" s="41">
        <v>0.6503377239467175</v>
      </c>
      <c r="L92" s="42">
        <f t="shared" si="25"/>
        <v>0</v>
      </c>
      <c r="M92" s="43">
        <f t="shared" si="26"/>
        <v>30000</v>
      </c>
      <c r="N92" s="43">
        <f t="shared" si="27"/>
        <v>0</v>
      </c>
      <c r="O92" s="44">
        <f t="shared" si="5"/>
        <v>30000</v>
      </c>
      <c r="P92" s="42">
        <f t="shared" si="6"/>
        <v>0</v>
      </c>
      <c r="Q92" s="43">
        <f t="shared" si="7"/>
        <v>4516</v>
      </c>
      <c r="R92" s="43">
        <f t="shared" si="8"/>
        <v>0</v>
      </c>
      <c r="S92" s="44">
        <f t="shared" si="9"/>
        <v>4516</v>
      </c>
      <c r="T92" s="45" t="str">
        <f t="shared" ref="T92:V92" si="336">IF(L92=0,"",P92/L92)</f>
        <v/>
      </c>
      <c r="U92" s="46">
        <f t="shared" si="336"/>
        <v>0.1505333333</v>
      </c>
      <c r="V92" s="46" t="str">
        <f t="shared" si="336"/>
        <v/>
      </c>
      <c r="W92" s="47">
        <f t="shared" si="11"/>
        <v>0.1505333333</v>
      </c>
      <c r="X92" s="42">
        <f t="shared" ref="X92:Z92" si="337">SUM(L$13:L92)</f>
        <v>760000</v>
      </c>
      <c r="Y92" s="43">
        <f t="shared" si="337"/>
        <v>730000</v>
      </c>
      <c r="Z92" s="43">
        <f t="shared" si="337"/>
        <v>910000</v>
      </c>
      <c r="AA92" s="44">
        <f t="shared" si="13"/>
        <v>2400000</v>
      </c>
      <c r="AB92" s="42">
        <f t="shared" ref="AB92:AD92" si="338">SUM(P$13:P92)</f>
        <v>66972</v>
      </c>
      <c r="AC92" s="43">
        <f t="shared" si="338"/>
        <v>109697</v>
      </c>
      <c r="AD92" s="43">
        <f t="shared" si="338"/>
        <v>91132</v>
      </c>
      <c r="AE92" s="44">
        <f t="shared" si="15"/>
        <v>267801</v>
      </c>
      <c r="AF92" s="46">
        <f t="shared" ref="AF92:AH92" si="339">IF(X92=0,"",AB92/X92)</f>
        <v>0.08812105263</v>
      </c>
      <c r="AG92" s="46">
        <f t="shared" si="339"/>
        <v>0.150269863</v>
      </c>
      <c r="AH92" s="46">
        <f t="shared" si="339"/>
        <v>0.1001450549</v>
      </c>
      <c r="AI92" s="47">
        <f t="shared" si="17"/>
        <v>0.11158375</v>
      </c>
    </row>
    <row r="93" ht="14.25" customHeight="1">
      <c r="A93" s="38">
        <f t="shared" si="18"/>
        <v>0.3167872881</v>
      </c>
      <c r="B93" s="9">
        <f t="shared" si="19"/>
        <v>0.3587149829</v>
      </c>
      <c r="C93" s="102">
        <f t="shared" si="20"/>
        <v>0.324497729</v>
      </c>
      <c r="D93" s="9">
        <f t="shared" si="21"/>
        <v>0.3167872881</v>
      </c>
      <c r="E93" s="9">
        <f t="shared" si="22"/>
        <v>0.675502271</v>
      </c>
      <c r="F93" s="102">
        <f t="shared" si="23"/>
        <v>1</v>
      </c>
      <c r="G93" s="9" t="str">
        <f t="shared" si="24"/>
        <v>A</v>
      </c>
      <c r="H93" s="38">
        <v>81.0</v>
      </c>
      <c r="I93" s="116">
        <v>0.26995315516255525</v>
      </c>
      <c r="J93" s="40">
        <v>0.8172372800555963</v>
      </c>
      <c r="K93" s="41">
        <v>0.6921976638657823</v>
      </c>
      <c r="L93" s="42">
        <f t="shared" si="25"/>
        <v>30000</v>
      </c>
      <c r="M93" s="43">
        <f t="shared" si="26"/>
        <v>0</v>
      </c>
      <c r="N93" s="43">
        <f t="shared" si="27"/>
        <v>0</v>
      </c>
      <c r="O93" s="44">
        <f t="shared" si="5"/>
        <v>30000</v>
      </c>
      <c r="P93" s="42">
        <f t="shared" si="6"/>
        <v>2670</v>
      </c>
      <c r="Q93" s="43">
        <f t="shared" si="7"/>
        <v>0</v>
      </c>
      <c r="R93" s="43">
        <f t="shared" si="8"/>
        <v>0</v>
      </c>
      <c r="S93" s="44">
        <f t="shared" si="9"/>
        <v>2670</v>
      </c>
      <c r="T93" s="45">
        <f t="shared" ref="T93:V93" si="340">IF(L93=0,"",P93/L93)</f>
        <v>0.089</v>
      </c>
      <c r="U93" s="46" t="str">
        <f t="shared" si="340"/>
        <v/>
      </c>
      <c r="V93" s="46" t="str">
        <f t="shared" si="340"/>
        <v/>
      </c>
      <c r="W93" s="47">
        <f t="shared" si="11"/>
        <v>0.089</v>
      </c>
      <c r="X93" s="42">
        <f t="shared" ref="X93:Z93" si="341">SUM(L$13:L93)</f>
        <v>790000</v>
      </c>
      <c r="Y93" s="43">
        <f t="shared" si="341"/>
        <v>730000</v>
      </c>
      <c r="Z93" s="43">
        <f t="shared" si="341"/>
        <v>910000</v>
      </c>
      <c r="AA93" s="44">
        <f t="shared" si="13"/>
        <v>2430000</v>
      </c>
      <c r="AB93" s="42">
        <f t="shared" ref="AB93:AD93" si="342">SUM(P$13:P93)</f>
        <v>69642</v>
      </c>
      <c r="AC93" s="43">
        <f t="shared" si="342"/>
        <v>109697</v>
      </c>
      <c r="AD93" s="43">
        <f t="shared" si="342"/>
        <v>91132</v>
      </c>
      <c r="AE93" s="44">
        <f t="shared" si="15"/>
        <v>270471</v>
      </c>
      <c r="AF93" s="46">
        <f t="shared" ref="AF93:AH93" si="343">IF(X93=0,"",AB93/X93)</f>
        <v>0.08815443038</v>
      </c>
      <c r="AG93" s="46">
        <f t="shared" si="343"/>
        <v>0.150269863</v>
      </c>
      <c r="AH93" s="46">
        <f t="shared" si="343"/>
        <v>0.1001450549</v>
      </c>
      <c r="AI93" s="47">
        <f t="shared" si="17"/>
        <v>0.1113049383</v>
      </c>
    </row>
    <row r="94" ht="14.25" customHeight="1">
      <c r="A94" s="38">
        <f t="shared" si="18"/>
        <v>0.3168017363</v>
      </c>
      <c r="B94" s="9">
        <f t="shared" si="19"/>
        <v>0.358707397</v>
      </c>
      <c r="C94" s="102">
        <f t="shared" si="20"/>
        <v>0.3244908667</v>
      </c>
      <c r="D94" s="9">
        <f t="shared" si="21"/>
        <v>0.3168017363</v>
      </c>
      <c r="E94" s="9">
        <f t="shared" si="22"/>
        <v>0.6755091333</v>
      </c>
      <c r="F94" s="102">
        <f t="shared" si="23"/>
        <v>1</v>
      </c>
      <c r="G94" s="9" t="str">
        <f t="shared" si="24"/>
        <v>A</v>
      </c>
      <c r="H94" s="38">
        <v>82.0</v>
      </c>
      <c r="I94" s="116">
        <v>0.006028274373808595</v>
      </c>
      <c r="J94" s="40">
        <v>0.2509300471073196</v>
      </c>
      <c r="K94" s="41">
        <v>0.20751681311193138</v>
      </c>
      <c r="L94" s="42">
        <f t="shared" si="25"/>
        <v>30000</v>
      </c>
      <c r="M94" s="43">
        <f t="shared" si="26"/>
        <v>0</v>
      </c>
      <c r="N94" s="43">
        <f t="shared" si="27"/>
        <v>0</v>
      </c>
      <c r="O94" s="44">
        <f t="shared" si="5"/>
        <v>30000</v>
      </c>
      <c r="P94" s="42">
        <f t="shared" si="6"/>
        <v>2576</v>
      </c>
      <c r="Q94" s="43">
        <f t="shared" si="7"/>
        <v>0</v>
      </c>
      <c r="R94" s="43">
        <f t="shared" si="8"/>
        <v>0</v>
      </c>
      <c r="S94" s="44">
        <f t="shared" si="9"/>
        <v>2576</v>
      </c>
      <c r="T94" s="45">
        <f t="shared" ref="T94:V94" si="344">IF(L94=0,"",P94/L94)</f>
        <v>0.08586666667</v>
      </c>
      <c r="U94" s="46" t="str">
        <f t="shared" si="344"/>
        <v/>
      </c>
      <c r="V94" s="46" t="str">
        <f t="shared" si="344"/>
        <v/>
      </c>
      <c r="W94" s="47">
        <f t="shared" si="11"/>
        <v>0.08586666667</v>
      </c>
      <c r="X94" s="42">
        <f t="shared" ref="X94:Z94" si="345">SUM(L$13:L94)</f>
        <v>820000</v>
      </c>
      <c r="Y94" s="43">
        <f t="shared" si="345"/>
        <v>730000</v>
      </c>
      <c r="Z94" s="43">
        <f t="shared" si="345"/>
        <v>910000</v>
      </c>
      <c r="AA94" s="44">
        <f t="shared" si="13"/>
        <v>2460000</v>
      </c>
      <c r="AB94" s="42">
        <f t="shared" ref="AB94:AD94" si="346">SUM(P$13:P94)</f>
        <v>72218</v>
      </c>
      <c r="AC94" s="43">
        <f t="shared" si="346"/>
        <v>109697</v>
      </c>
      <c r="AD94" s="43">
        <f t="shared" si="346"/>
        <v>91132</v>
      </c>
      <c r="AE94" s="44">
        <f t="shared" si="15"/>
        <v>273047</v>
      </c>
      <c r="AF94" s="46">
        <f t="shared" ref="AF94:AH94" si="347">IF(X94=0,"",AB94/X94)</f>
        <v>0.08807073171</v>
      </c>
      <c r="AG94" s="46">
        <f t="shared" si="347"/>
        <v>0.150269863</v>
      </c>
      <c r="AH94" s="46">
        <f t="shared" si="347"/>
        <v>0.1001450549</v>
      </c>
      <c r="AI94" s="47">
        <f t="shared" si="17"/>
        <v>0.1109947154</v>
      </c>
    </row>
    <row r="95" ht="14.25" customHeight="1">
      <c r="A95" s="38">
        <f t="shared" si="18"/>
        <v>0.3167655062</v>
      </c>
      <c r="B95" s="9">
        <f t="shared" si="19"/>
        <v>0.3587264193</v>
      </c>
      <c r="C95" s="102">
        <f t="shared" si="20"/>
        <v>0.3245080745</v>
      </c>
      <c r="D95" s="9">
        <f t="shared" si="21"/>
        <v>0.3167655062</v>
      </c>
      <c r="E95" s="9">
        <f t="shared" si="22"/>
        <v>0.6754919255</v>
      </c>
      <c r="F95" s="102">
        <f t="shared" si="23"/>
        <v>1</v>
      </c>
      <c r="G95" s="9" t="str">
        <f t="shared" si="24"/>
        <v>A</v>
      </c>
      <c r="H95" s="38">
        <v>83.0</v>
      </c>
      <c r="I95" s="116">
        <v>0.30816333775697613</v>
      </c>
      <c r="J95" s="40">
        <v>0.5374489513926297</v>
      </c>
      <c r="K95" s="41">
        <v>0.764998448707744</v>
      </c>
      <c r="L95" s="42">
        <f t="shared" si="25"/>
        <v>30000</v>
      </c>
      <c r="M95" s="43">
        <f t="shared" si="26"/>
        <v>0</v>
      </c>
      <c r="N95" s="43">
        <f t="shared" si="27"/>
        <v>0</v>
      </c>
      <c r="O95" s="44">
        <f t="shared" si="5"/>
        <v>30000</v>
      </c>
      <c r="P95" s="42">
        <f t="shared" si="6"/>
        <v>2675</v>
      </c>
      <c r="Q95" s="43">
        <f t="shared" si="7"/>
        <v>0</v>
      </c>
      <c r="R95" s="43">
        <f t="shared" si="8"/>
        <v>0</v>
      </c>
      <c r="S95" s="44">
        <f t="shared" si="9"/>
        <v>2675</v>
      </c>
      <c r="T95" s="45">
        <f t="shared" ref="T95:V95" si="348">IF(L95=0,"",P95/L95)</f>
        <v>0.08916666667</v>
      </c>
      <c r="U95" s="46" t="str">
        <f t="shared" si="348"/>
        <v/>
      </c>
      <c r="V95" s="46" t="str">
        <f t="shared" si="348"/>
        <v/>
      </c>
      <c r="W95" s="47">
        <f t="shared" si="11"/>
        <v>0.08916666667</v>
      </c>
      <c r="X95" s="42">
        <f t="shared" ref="X95:Z95" si="349">SUM(L$13:L95)</f>
        <v>850000</v>
      </c>
      <c r="Y95" s="43">
        <f t="shared" si="349"/>
        <v>730000</v>
      </c>
      <c r="Z95" s="43">
        <f t="shared" si="349"/>
        <v>910000</v>
      </c>
      <c r="AA95" s="44">
        <f t="shared" si="13"/>
        <v>2490000</v>
      </c>
      <c r="AB95" s="42">
        <f t="shared" ref="AB95:AD95" si="350">SUM(P$13:P95)</f>
        <v>74893</v>
      </c>
      <c r="AC95" s="43">
        <f t="shared" si="350"/>
        <v>109697</v>
      </c>
      <c r="AD95" s="43">
        <f t="shared" si="350"/>
        <v>91132</v>
      </c>
      <c r="AE95" s="44">
        <f t="shared" si="15"/>
        <v>275722</v>
      </c>
      <c r="AF95" s="46">
        <f t="shared" ref="AF95:AH95" si="351">IF(X95=0,"",AB95/X95)</f>
        <v>0.08810941176</v>
      </c>
      <c r="AG95" s="46">
        <f t="shared" si="351"/>
        <v>0.150269863</v>
      </c>
      <c r="AH95" s="46">
        <f t="shared" si="351"/>
        <v>0.1001450549</v>
      </c>
      <c r="AI95" s="47">
        <f t="shared" si="17"/>
        <v>0.1107317269</v>
      </c>
    </row>
    <row r="96" ht="14.25" customHeight="1">
      <c r="A96" s="38">
        <f t="shared" si="18"/>
        <v>0.3167822491</v>
      </c>
      <c r="B96" s="9">
        <f t="shared" si="19"/>
        <v>0.3587176286</v>
      </c>
      <c r="C96" s="102">
        <f t="shared" si="20"/>
        <v>0.3245001223</v>
      </c>
      <c r="D96" s="9">
        <f t="shared" si="21"/>
        <v>0.3167822491</v>
      </c>
      <c r="E96" s="9">
        <f t="shared" si="22"/>
        <v>0.6754998777</v>
      </c>
      <c r="F96" s="102">
        <f t="shared" si="23"/>
        <v>1</v>
      </c>
      <c r="G96" s="9" t="str">
        <f t="shared" si="24"/>
        <v>A</v>
      </c>
      <c r="H96" s="38">
        <v>84.0</v>
      </c>
      <c r="I96" s="116">
        <v>0.024018343509170204</v>
      </c>
      <c r="J96" s="40">
        <v>0.1392857603966262</v>
      </c>
      <c r="K96" s="41">
        <v>0.835601419464208</v>
      </c>
      <c r="L96" s="42">
        <f t="shared" si="25"/>
        <v>30000</v>
      </c>
      <c r="M96" s="43">
        <f t="shared" si="26"/>
        <v>0</v>
      </c>
      <c r="N96" s="43">
        <f t="shared" si="27"/>
        <v>0</v>
      </c>
      <c r="O96" s="44">
        <f t="shared" si="5"/>
        <v>30000</v>
      </c>
      <c r="P96" s="42">
        <f t="shared" si="6"/>
        <v>2602</v>
      </c>
      <c r="Q96" s="43">
        <f t="shared" si="7"/>
        <v>0</v>
      </c>
      <c r="R96" s="43">
        <f t="shared" si="8"/>
        <v>0</v>
      </c>
      <c r="S96" s="44">
        <f t="shared" si="9"/>
        <v>2602</v>
      </c>
      <c r="T96" s="45">
        <f t="shared" ref="T96:V96" si="352">IF(L96=0,"",P96/L96)</f>
        <v>0.08673333333</v>
      </c>
      <c r="U96" s="46" t="str">
        <f t="shared" si="352"/>
        <v/>
      </c>
      <c r="V96" s="46" t="str">
        <f t="shared" si="352"/>
        <v/>
      </c>
      <c r="W96" s="47">
        <f t="shared" si="11"/>
        <v>0.08673333333</v>
      </c>
      <c r="X96" s="42">
        <f t="shared" ref="X96:Z96" si="353">SUM(L$13:L96)</f>
        <v>880000</v>
      </c>
      <c r="Y96" s="43">
        <f t="shared" si="353"/>
        <v>730000</v>
      </c>
      <c r="Z96" s="43">
        <f t="shared" si="353"/>
        <v>910000</v>
      </c>
      <c r="AA96" s="44">
        <f t="shared" si="13"/>
        <v>2520000</v>
      </c>
      <c r="AB96" s="42">
        <f t="shared" ref="AB96:AD96" si="354">SUM(P$13:P96)</f>
        <v>77495</v>
      </c>
      <c r="AC96" s="43">
        <f t="shared" si="354"/>
        <v>109697</v>
      </c>
      <c r="AD96" s="43">
        <f t="shared" si="354"/>
        <v>91132</v>
      </c>
      <c r="AE96" s="44">
        <f t="shared" si="15"/>
        <v>278324</v>
      </c>
      <c r="AF96" s="46">
        <f t="shared" ref="AF96:AH96" si="355">IF(X96=0,"",AB96/X96)</f>
        <v>0.0880625</v>
      </c>
      <c r="AG96" s="46">
        <f t="shared" si="355"/>
        <v>0.150269863</v>
      </c>
      <c r="AH96" s="46">
        <f t="shared" si="355"/>
        <v>0.1001450549</v>
      </c>
      <c r="AI96" s="47">
        <f t="shared" si="17"/>
        <v>0.1104460317</v>
      </c>
    </row>
    <row r="97" ht="14.25" customHeight="1">
      <c r="A97" s="38">
        <f t="shared" si="18"/>
        <v>0.3167619431</v>
      </c>
      <c r="B97" s="9">
        <f t="shared" si="19"/>
        <v>0.3587282901</v>
      </c>
      <c r="C97" s="102">
        <f t="shared" si="20"/>
        <v>0.3245097668</v>
      </c>
      <c r="D97" s="9">
        <f t="shared" si="21"/>
        <v>0.3167619431</v>
      </c>
      <c r="E97" s="9">
        <f t="shared" si="22"/>
        <v>0.6754902332</v>
      </c>
      <c r="F97" s="102">
        <f t="shared" si="23"/>
        <v>1</v>
      </c>
      <c r="G97" s="9" t="str">
        <f t="shared" si="24"/>
        <v>B</v>
      </c>
      <c r="H97" s="38">
        <v>85.0</v>
      </c>
      <c r="I97" s="116">
        <v>0.3181416917428195</v>
      </c>
      <c r="J97" s="40">
        <v>0.2351072569789161</v>
      </c>
      <c r="K97" s="41">
        <v>0.029852004744422178</v>
      </c>
      <c r="L97" s="42">
        <f t="shared" si="25"/>
        <v>0</v>
      </c>
      <c r="M97" s="43">
        <f t="shared" si="26"/>
        <v>30000</v>
      </c>
      <c r="N97" s="43">
        <f t="shared" si="27"/>
        <v>0</v>
      </c>
      <c r="O97" s="44">
        <f t="shared" si="5"/>
        <v>30000</v>
      </c>
      <c r="P97" s="42">
        <f t="shared" si="6"/>
        <v>0</v>
      </c>
      <c r="Q97" s="43">
        <f t="shared" si="7"/>
        <v>4455</v>
      </c>
      <c r="R97" s="43">
        <f t="shared" si="8"/>
        <v>0</v>
      </c>
      <c r="S97" s="44">
        <f t="shared" si="9"/>
        <v>4455</v>
      </c>
      <c r="T97" s="45" t="str">
        <f t="shared" ref="T97:V97" si="356">IF(L97=0,"",P97/L97)</f>
        <v/>
      </c>
      <c r="U97" s="46">
        <f t="shared" si="356"/>
        <v>0.1485</v>
      </c>
      <c r="V97" s="46" t="str">
        <f t="shared" si="356"/>
        <v/>
      </c>
      <c r="W97" s="47">
        <f t="shared" si="11"/>
        <v>0.1485</v>
      </c>
      <c r="X97" s="42">
        <f t="shared" ref="X97:Z97" si="357">SUM(L$13:L97)</f>
        <v>880000</v>
      </c>
      <c r="Y97" s="43">
        <f t="shared" si="357"/>
        <v>760000</v>
      </c>
      <c r="Z97" s="43">
        <f t="shared" si="357"/>
        <v>910000</v>
      </c>
      <c r="AA97" s="44">
        <f t="shared" si="13"/>
        <v>2550000</v>
      </c>
      <c r="AB97" s="42">
        <f t="shared" ref="AB97:AD97" si="358">SUM(P$13:P97)</f>
        <v>77495</v>
      </c>
      <c r="AC97" s="43">
        <f t="shared" si="358"/>
        <v>114152</v>
      </c>
      <c r="AD97" s="43">
        <f t="shared" si="358"/>
        <v>91132</v>
      </c>
      <c r="AE97" s="44">
        <f t="shared" si="15"/>
        <v>282779</v>
      </c>
      <c r="AF97" s="46">
        <f t="shared" ref="AF97:AH97" si="359">IF(X97=0,"",AB97/X97)</f>
        <v>0.0880625</v>
      </c>
      <c r="AG97" s="46">
        <f t="shared" si="359"/>
        <v>0.1502</v>
      </c>
      <c r="AH97" s="46">
        <f t="shared" si="359"/>
        <v>0.1001450549</v>
      </c>
      <c r="AI97" s="47">
        <f t="shared" si="17"/>
        <v>0.1108937255</v>
      </c>
    </row>
    <row r="98" ht="14.25" customHeight="1">
      <c r="A98" s="38">
        <f t="shared" si="18"/>
        <v>0.3167778201</v>
      </c>
      <c r="B98" s="9">
        <f t="shared" si="19"/>
        <v>0.3586961478</v>
      </c>
      <c r="C98" s="102">
        <f t="shared" si="20"/>
        <v>0.3245260321</v>
      </c>
      <c r="D98" s="9">
        <f t="shared" si="21"/>
        <v>0.3167778201</v>
      </c>
      <c r="E98" s="9">
        <f t="shared" si="22"/>
        <v>0.6754739679</v>
      </c>
      <c r="F98" s="102">
        <f t="shared" si="23"/>
        <v>1</v>
      </c>
      <c r="G98" s="9" t="str">
        <f t="shared" si="24"/>
        <v>C</v>
      </c>
      <c r="H98" s="38">
        <v>86.0</v>
      </c>
      <c r="I98" s="116">
        <v>0.8885010343526113</v>
      </c>
      <c r="J98" s="40">
        <v>0.5167547738215845</v>
      </c>
      <c r="K98" s="41">
        <v>0.23468028359458015</v>
      </c>
      <c r="L98" s="42">
        <f t="shared" si="25"/>
        <v>0</v>
      </c>
      <c r="M98" s="43">
        <f t="shared" si="26"/>
        <v>0</v>
      </c>
      <c r="N98" s="43">
        <f t="shared" si="27"/>
        <v>30000</v>
      </c>
      <c r="O98" s="44">
        <f t="shared" si="5"/>
        <v>30000</v>
      </c>
      <c r="P98" s="42">
        <f t="shared" si="6"/>
        <v>0</v>
      </c>
      <c r="Q98" s="43">
        <f t="shared" si="7"/>
        <v>0</v>
      </c>
      <c r="R98" s="43">
        <f t="shared" si="8"/>
        <v>2962</v>
      </c>
      <c r="S98" s="44">
        <f t="shared" si="9"/>
        <v>2962</v>
      </c>
      <c r="T98" s="45" t="str">
        <f t="shared" ref="T98:V98" si="360">IF(L98=0,"",P98/L98)</f>
        <v/>
      </c>
      <c r="U98" s="46" t="str">
        <f t="shared" si="360"/>
        <v/>
      </c>
      <c r="V98" s="46">
        <f t="shared" si="360"/>
        <v>0.09873333333</v>
      </c>
      <c r="W98" s="47">
        <f t="shared" si="11"/>
        <v>0.09873333333</v>
      </c>
      <c r="X98" s="42">
        <f t="shared" ref="X98:Z98" si="361">SUM(L$13:L98)</f>
        <v>880000</v>
      </c>
      <c r="Y98" s="43">
        <f t="shared" si="361"/>
        <v>760000</v>
      </c>
      <c r="Z98" s="43">
        <f t="shared" si="361"/>
        <v>940000</v>
      </c>
      <c r="AA98" s="44">
        <f t="shared" si="13"/>
        <v>2580000</v>
      </c>
      <c r="AB98" s="42">
        <f t="shared" ref="AB98:AD98" si="362">SUM(P$13:P98)</f>
        <v>77495</v>
      </c>
      <c r="AC98" s="43">
        <f t="shared" si="362"/>
        <v>114152</v>
      </c>
      <c r="AD98" s="43">
        <f t="shared" si="362"/>
        <v>94094</v>
      </c>
      <c r="AE98" s="44">
        <f t="shared" si="15"/>
        <v>285741</v>
      </c>
      <c r="AF98" s="46">
        <f t="shared" ref="AF98:AH98" si="363">IF(X98=0,"",AB98/X98)</f>
        <v>0.0880625</v>
      </c>
      <c r="AG98" s="46">
        <f t="shared" si="363"/>
        <v>0.1502</v>
      </c>
      <c r="AH98" s="46">
        <f t="shared" si="363"/>
        <v>0.1001</v>
      </c>
      <c r="AI98" s="47">
        <f t="shared" si="17"/>
        <v>0.1107523256</v>
      </c>
    </row>
    <row r="99" ht="14.25" customHeight="1">
      <c r="A99" s="38">
        <f t="shared" si="18"/>
        <v>0.3167870835</v>
      </c>
      <c r="B99" s="9">
        <f t="shared" si="19"/>
        <v>0.358706637</v>
      </c>
      <c r="C99" s="102">
        <f t="shared" si="20"/>
        <v>0.3245062795</v>
      </c>
      <c r="D99" s="9">
        <f t="shared" si="21"/>
        <v>0.3167870835</v>
      </c>
      <c r="E99" s="9">
        <f t="shared" si="22"/>
        <v>0.6754937205</v>
      </c>
      <c r="F99" s="102">
        <f t="shared" si="23"/>
        <v>1</v>
      </c>
      <c r="G99" s="9" t="str">
        <f t="shared" si="24"/>
        <v>B</v>
      </c>
      <c r="H99" s="38">
        <v>87.0</v>
      </c>
      <c r="I99" s="116">
        <v>0.6485793799093615</v>
      </c>
      <c r="J99" s="40">
        <v>0.4930525626798289</v>
      </c>
      <c r="K99" s="41">
        <v>0.3126389750117887</v>
      </c>
      <c r="L99" s="42">
        <f t="shared" si="25"/>
        <v>0</v>
      </c>
      <c r="M99" s="43">
        <f t="shared" si="26"/>
        <v>30000</v>
      </c>
      <c r="N99" s="43">
        <f t="shared" si="27"/>
        <v>0</v>
      </c>
      <c r="O99" s="44">
        <f t="shared" si="5"/>
        <v>30000</v>
      </c>
      <c r="P99" s="42">
        <f t="shared" si="6"/>
        <v>0</v>
      </c>
      <c r="Q99" s="43">
        <f t="shared" si="7"/>
        <v>4499</v>
      </c>
      <c r="R99" s="43">
        <f t="shared" si="8"/>
        <v>0</v>
      </c>
      <c r="S99" s="44">
        <f t="shared" si="9"/>
        <v>4499</v>
      </c>
      <c r="T99" s="45" t="str">
        <f t="shared" ref="T99:V99" si="364">IF(L99=0,"",P99/L99)</f>
        <v/>
      </c>
      <c r="U99" s="46">
        <f t="shared" si="364"/>
        <v>0.1499666667</v>
      </c>
      <c r="V99" s="46" t="str">
        <f t="shared" si="364"/>
        <v/>
      </c>
      <c r="W99" s="47">
        <f t="shared" si="11"/>
        <v>0.1499666667</v>
      </c>
      <c r="X99" s="42">
        <f t="shared" ref="X99:Z99" si="365">SUM(L$13:L99)</f>
        <v>880000</v>
      </c>
      <c r="Y99" s="43">
        <f t="shared" si="365"/>
        <v>790000</v>
      </c>
      <c r="Z99" s="43">
        <f t="shared" si="365"/>
        <v>940000</v>
      </c>
      <c r="AA99" s="44">
        <f t="shared" si="13"/>
        <v>2610000</v>
      </c>
      <c r="AB99" s="42">
        <f t="shared" ref="AB99:AD99" si="366">SUM(P$13:P99)</f>
        <v>77495</v>
      </c>
      <c r="AC99" s="43">
        <f t="shared" si="366"/>
        <v>118651</v>
      </c>
      <c r="AD99" s="43">
        <f t="shared" si="366"/>
        <v>94094</v>
      </c>
      <c r="AE99" s="44">
        <f t="shared" si="15"/>
        <v>290240</v>
      </c>
      <c r="AF99" s="46">
        <f t="shared" ref="AF99:AH99" si="367">IF(X99=0,"",AB99/X99)</f>
        <v>0.0880625</v>
      </c>
      <c r="AG99" s="46">
        <f t="shared" si="367"/>
        <v>0.1501911392</v>
      </c>
      <c r="AH99" s="46">
        <f t="shared" si="367"/>
        <v>0.1001</v>
      </c>
      <c r="AI99" s="47">
        <f t="shared" si="17"/>
        <v>0.1112030651</v>
      </c>
    </row>
    <row r="100" ht="14.25" customHeight="1">
      <c r="A100" s="38">
        <f t="shared" si="18"/>
        <v>0.3167890972</v>
      </c>
      <c r="B100" s="9">
        <f t="shared" si="19"/>
        <v>0.3587025604</v>
      </c>
      <c r="C100" s="102">
        <f t="shared" si="20"/>
        <v>0.3245083423</v>
      </c>
      <c r="D100" s="9">
        <f t="shared" si="21"/>
        <v>0.3167890972</v>
      </c>
      <c r="E100" s="9">
        <f t="shared" si="22"/>
        <v>0.6754916577</v>
      </c>
      <c r="F100" s="102">
        <f t="shared" si="23"/>
        <v>1</v>
      </c>
      <c r="G100" s="9" t="str">
        <f t="shared" si="24"/>
        <v>A</v>
      </c>
      <c r="H100" s="38">
        <v>88.0</v>
      </c>
      <c r="I100" s="116">
        <v>0.10046354405298519</v>
      </c>
      <c r="J100" s="40">
        <v>0.6983177256961565</v>
      </c>
      <c r="K100" s="41">
        <v>0.33135131823650465</v>
      </c>
      <c r="L100" s="42">
        <f t="shared" si="25"/>
        <v>30000</v>
      </c>
      <c r="M100" s="43">
        <f t="shared" si="26"/>
        <v>0</v>
      </c>
      <c r="N100" s="43">
        <f t="shared" si="27"/>
        <v>0</v>
      </c>
      <c r="O100" s="44">
        <f t="shared" si="5"/>
        <v>30000</v>
      </c>
      <c r="P100" s="42">
        <f t="shared" si="6"/>
        <v>2637</v>
      </c>
      <c r="Q100" s="43">
        <f t="shared" si="7"/>
        <v>0</v>
      </c>
      <c r="R100" s="43">
        <f t="shared" si="8"/>
        <v>0</v>
      </c>
      <c r="S100" s="44">
        <f t="shared" si="9"/>
        <v>2637</v>
      </c>
      <c r="T100" s="45">
        <f t="shared" ref="T100:V100" si="368">IF(L100=0,"",P100/L100)</f>
        <v>0.0879</v>
      </c>
      <c r="U100" s="46" t="str">
        <f t="shared" si="368"/>
        <v/>
      </c>
      <c r="V100" s="46" t="str">
        <f t="shared" si="368"/>
        <v/>
      </c>
      <c r="W100" s="47">
        <f t="shared" si="11"/>
        <v>0.0879</v>
      </c>
      <c r="X100" s="42">
        <f t="shared" ref="X100:Z100" si="369">SUM(L$13:L100)</f>
        <v>910000</v>
      </c>
      <c r="Y100" s="43">
        <f t="shared" si="369"/>
        <v>790000</v>
      </c>
      <c r="Z100" s="43">
        <f t="shared" si="369"/>
        <v>940000</v>
      </c>
      <c r="AA100" s="44">
        <f t="shared" si="13"/>
        <v>2640000</v>
      </c>
      <c r="AB100" s="42">
        <f t="shared" ref="AB100:AD100" si="370">SUM(P$13:P100)</f>
        <v>80132</v>
      </c>
      <c r="AC100" s="43">
        <f t="shared" si="370"/>
        <v>118651</v>
      </c>
      <c r="AD100" s="43">
        <f t="shared" si="370"/>
        <v>94094</v>
      </c>
      <c r="AE100" s="44">
        <f t="shared" si="15"/>
        <v>292877</v>
      </c>
      <c r="AF100" s="46">
        <f t="shared" ref="AF100:AH100" si="371">IF(X100=0,"",AB100/X100)</f>
        <v>0.08805714286</v>
      </c>
      <c r="AG100" s="46">
        <f t="shared" si="371"/>
        <v>0.1501911392</v>
      </c>
      <c r="AH100" s="46">
        <f t="shared" si="371"/>
        <v>0.1001</v>
      </c>
      <c r="AI100" s="47">
        <f t="shared" si="17"/>
        <v>0.1109382576</v>
      </c>
    </row>
    <row r="101" ht="14.25" customHeight="1">
      <c r="A101" s="38">
        <f t="shared" si="18"/>
        <v>0.3167867783</v>
      </c>
      <c r="B101" s="9">
        <f t="shared" si="19"/>
        <v>0.3587037779</v>
      </c>
      <c r="C101" s="102">
        <f t="shared" si="20"/>
        <v>0.3245094438</v>
      </c>
      <c r="D101" s="9">
        <f t="shared" si="21"/>
        <v>0.3167867783</v>
      </c>
      <c r="E101" s="9">
        <f t="shared" si="22"/>
        <v>0.6754905562</v>
      </c>
      <c r="F101" s="102">
        <f t="shared" si="23"/>
        <v>1</v>
      </c>
      <c r="G101" s="9" t="str">
        <f t="shared" si="24"/>
        <v>C</v>
      </c>
      <c r="H101" s="38">
        <v>89.0</v>
      </c>
      <c r="I101" s="116">
        <v>0.8052717113250777</v>
      </c>
      <c r="J101" s="40">
        <v>0.4691241927639589</v>
      </c>
      <c r="K101" s="41">
        <v>0.15508711917457563</v>
      </c>
      <c r="L101" s="42">
        <f t="shared" si="25"/>
        <v>0</v>
      </c>
      <c r="M101" s="43">
        <f t="shared" si="26"/>
        <v>0</v>
      </c>
      <c r="N101" s="43">
        <f t="shared" si="27"/>
        <v>30000</v>
      </c>
      <c r="O101" s="44">
        <f t="shared" si="5"/>
        <v>30000</v>
      </c>
      <c r="P101" s="42">
        <f t="shared" si="6"/>
        <v>0</v>
      </c>
      <c r="Q101" s="43">
        <f t="shared" si="7"/>
        <v>0</v>
      </c>
      <c r="R101" s="43">
        <f t="shared" si="8"/>
        <v>2947</v>
      </c>
      <c r="S101" s="44">
        <f t="shared" si="9"/>
        <v>2947</v>
      </c>
      <c r="T101" s="45" t="str">
        <f t="shared" ref="T101:V101" si="372">IF(L101=0,"",P101/L101)</f>
        <v/>
      </c>
      <c r="U101" s="46" t="str">
        <f t="shared" si="372"/>
        <v/>
      </c>
      <c r="V101" s="46">
        <f t="shared" si="372"/>
        <v>0.09823333333</v>
      </c>
      <c r="W101" s="47">
        <f t="shared" si="11"/>
        <v>0.09823333333</v>
      </c>
      <c r="X101" s="42">
        <f t="shared" ref="X101:Z101" si="373">SUM(L$13:L101)</f>
        <v>910000</v>
      </c>
      <c r="Y101" s="43">
        <f t="shared" si="373"/>
        <v>790000</v>
      </c>
      <c r="Z101" s="43">
        <f t="shared" si="373"/>
        <v>970000</v>
      </c>
      <c r="AA101" s="44">
        <f t="shared" si="13"/>
        <v>2670000</v>
      </c>
      <c r="AB101" s="42">
        <f t="shared" ref="AB101:AD101" si="374">SUM(P$13:P101)</f>
        <v>80132</v>
      </c>
      <c r="AC101" s="43">
        <f t="shared" si="374"/>
        <v>118651</v>
      </c>
      <c r="AD101" s="43">
        <f t="shared" si="374"/>
        <v>97041</v>
      </c>
      <c r="AE101" s="44">
        <f t="shared" si="15"/>
        <v>295824</v>
      </c>
      <c r="AF101" s="46">
        <f t="shared" ref="AF101:AH101" si="375">IF(X101=0,"",AB101/X101)</f>
        <v>0.08805714286</v>
      </c>
      <c r="AG101" s="46">
        <f t="shared" si="375"/>
        <v>0.1501911392</v>
      </c>
      <c r="AH101" s="46">
        <f t="shared" si="375"/>
        <v>0.100042268</v>
      </c>
      <c r="AI101" s="47">
        <f t="shared" si="17"/>
        <v>0.1107955056</v>
      </c>
    </row>
    <row r="102" ht="14.25" customHeight="1">
      <c r="A102" s="38">
        <f t="shared" si="18"/>
        <v>0.3167986478</v>
      </c>
      <c r="B102" s="9">
        <f t="shared" si="19"/>
        <v>0.358717218</v>
      </c>
      <c r="C102" s="102">
        <f t="shared" si="20"/>
        <v>0.3244841342</v>
      </c>
      <c r="D102" s="9">
        <f t="shared" si="21"/>
        <v>0.3167986478</v>
      </c>
      <c r="E102" s="9">
        <f t="shared" si="22"/>
        <v>0.6755158658</v>
      </c>
      <c r="F102" s="102">
        <f t="shared" si="23"/>
        <v>1</v>
      </c>
      <c r="G102" s="9" t="str">
        <f t="shared" si="24"/>
        <v>C</v>
      </c>
      <c r="H102" s="38">
        <v>90.0</v>
      </c>
      <c r="I102" s="116">
        <v>0.7152278057455254</v>
      </c>
      <c r="J102" s="40">
        <v>0.926336892730871</v>
      </c>
      <c r="K102" s="41">
        <v>0.6181866132084343</v>
      </c>
      <c r="L102" s="42">
        <f t="shared" si="25"/>
        <v>0</v>
      </c>
      <c r="M102" s="43">
        <f t="shared" si="26"/>
        <v>0</v>
      </c>
      <c r="N102" s="43">
        <f t="shared" si="27"/>
        <v>30000</v>
      </c>
      <c r="O102" s="44">
        <f t="shared" si="5"/>
        <v>30000</v>
      </c>
      <c r="P102" s="42">
        <f t="shared" si="6"/>
        <v>0</v>
      </c>
      <c r="Q102" s="43">
        <f t="shared" si="7"/>
        <v>0</v>
      </c>
      <c r="R102" s="43">
        <f t="shared" si="8"/>
        <v>3016</v>
      </c>
      <c r="S102" s="44">
        <f t="shared" si="9"/>
        <v>3016</v>
      </c>
      <c r="T102" s="45" t="str">
        <f t="shared" ref="T102:V102" si="376">IF(L102=0,"",P102/L102)</f>
        <v/>
      </c>
      <c r="U102" s="46" t="str">
        <f t="shared" si="376"/>
        <v/>
      </c>
      <c r="V102" s="46">
        <f t="shared" si="376"/>
        <v>0.1005333333</v>
      </c>
      <c r="W102" s="47">
        <f t="shared" si="11"/>
        <v>0.1005333333</v>
      </c>
      <c r="X102" s="42">
        <f t="shared" ref="X102:Z102" si="377">SUM(L$13:L102)</f>
        <v>910000</v>
      </c>
      <c r="Y102" s="43">
        <f t="shared" si="377"/>
        <v>790000</v>
      </c>
      <c r="Z102" s="43">
        <f t="shared" si="377"/>
        <v>1000000</v>
      </c>
      <c r="AA102" s="44">
        <f t="shared" si="13"/>
        <v>2700000</v>
      </c>
      <c r="AB102" s="42">
        <f t="shared" ref="AB102:AD102" si="378">SUM(P$13:P102)</f>
        <v>80132</v>
      </c>
      <c r="AC102" s="43">
        <f t="shared" si="378"/>
        <v>118651</v>
      </c>
      <c r="AD102" s="43">
        <f t="shared" si="378"/>
        <v>100057</v>
      </c>
      <c r="AE102" s="44">
        <f t="shared" si="15"/>
        <v>298840</v>
      </c>
      <c r="AF102" s="46">
        <f t="shared" ref="AF102:AH102" si="379">IF(X102=0,"",AB102/X102)</f>
        <v>0.08805714286</v>
      </c>
      <c r="AG102" s="46">
        <f t="shared" si="379"/>
        <v>0.1501911392</v>
      </c>
      <c r="AH102" s="46">
        <f t="shared" si="379"/>
        <v>0.100057</v>
      </c>
      <c r="AI102" s="47">
        <f t="shared" si="17"/>
        <v>0.1106814815</v>
      </c>
    </row>
    <row r="103" ht="14.25" customHeight="1">
      <c r="A103" s="38">
        <f t="shared" si="18"/>
        <v>0.316795619</v>
      </c>
      <c r="B103" s="9">
        <f t="shared" si="19"/>
        <v>0.3587137884</v>
      </c>
      <c r="C103" s="102">
        <f t="shared" si="20"/>
        <v>0.3244905926</v>
      </c>
      <c r="D103" s="9">
        <f t="shared" si="21"/>
        <v>0.316795619</v>
      </c>
      <c r="E103" s="9">
        <f t="shared" si="22"/>
        <v>0.6755094074</v>
      </c>
      <c r="F103" s="102">
        <f t="shared" si="23"/>
        <v>1</v>
      </c>
      <c r="G103" s="9" t="str">
        <f t="shared" si="24"/>
        <v>B</v>
      </c>
      <c r="H103" s="38">
        <v>91.0</v>
      </c>
      <c r="I103" s="116">
        <v>0.5654722184162289</v>
      </c>
      <c r="J103" s="40">
        <v>0.29672057058124457</v>
      </c>
      <c r="K103" s="41">
        <v>0.7309646799016747</v>
      </c>
      <c r="L103" s="42">
        <f t="shared" si="25"/>
        <v>0</v>
      </c>
      <c r="M103" s="43">
        <f t="shared" si="26"/>
        <v>30000</v>
      </c>
      <c r="N103" s="43">
        <f t="shared" si="27"/>
        <v>0</v>
      </c>
      <c r="O103" s="44">
        <f t="shared" si="5"/>
        <v>30000</v>
      </c>
      <c r="P103" s="42">
        <f t="shared" si="6"/>
        <v>0</v>
      </c>
      <c r="Q103" s="43">
        <f t="shared" si="7"/>
        <v>4467</v>
      </c>
      <c r="R103" s="43">
        <f t="shared" si="8"/>
        <v>0</v>
      </c>
      <c r="S103" s="44">
        <f t="shared" si="9"/>
        <v>4467</v>
      </c>
      <c r="T103" s="45" t="str">
        <f t="shared" ref="T103:V103" si="380">IF(L103=0,"",P103/L103)</f>
        <v/>
      </c>
      <c r="U103" s="46">
        <f t="shared" si="380"/>
        <v>0.1489</v>
      </c>
      <c r="V103" s="46" t="str">
        <f t="shared" si="380"/>
        <v/>
      </c>
      <c r="W103" s="47">
        <f t="shared" si="11"/>
        <v>0.1489</v>
      </c>
      <c r="X103" s="42">
        <f t="shared" ref="X103:Z103" si="381">SUM(L$13:L103)</f>
        <v>910000</v>
      </c>
      <c r="Y103" s="43">
        <f t="shared" si="381"/>
        <v>820000</v>
      </c>
      <c r="Z103" s="43">
        <f t="shared" si="381"/>
        <v>1000000</v>
      </c>
      <c r="AA103" s="44">
        <f t="shared" si="13"/>
        <v>2730000</v>
      </c>
      <c r="AB103" s="42">
        <f t="shared" ref="AB103:AD103" si="382">SUM(P$13:P103)</f>
        <v>80132</v>
      </c>
      <c r="AC103" s="43">
        <f t="shared" si="382"/>
        <v>123118</v>
      </c>
      <c r="AD103" s="43">
        <f t="shared" si="382"/>
        <v>100057</v>
      </c>
      <c r="AE103" s="44">
        <f t="shared" si="15"/>
        <v>303307</v>
      </c>
      <c r="AF103" s="46">
        <f t="shared" ref="AF103:AH103" si="383">IF(X103=0,"",AB103/X103)</f>
        <v>0.08805714286</v>
      </c>
      <c r="AG103" s="46">
        <f t="shared" si="383"/>
        <v>0.1501439024</v>
      </c>
      <c r="AH103" s="46">
        <f t="shared" si="383"/>
        <v>0.100057</v>
      </c>
      <c r="AI103" s="47">
        <f t="shared" si="17"/>
        <v>0.1111014652</v>
      </c>
    </row>
    <row r="104" ht="14.25" customHeight="1">
      <c r="A104" s="38">
        <f t="shared" si="18"/>
        <v>0.3168063547</v>
      </c>
      <c r="B104" s="9">
        <f t="shared" si="19"/>
        <v>0.3586920562</v>
      </c>
      <c r="C104" s="102">
        <f t="shared" si="20"/>
        <v>0.3245015891</v>
      </c>
      <c r="D104" s="9">
        <f t="shared" si="21"/>
        <v>0.3168063547</v>
      </c>
      <c r="E104" s="9">
        <f t="shared" si="22"/>
        <v>0.6754984109</v>
      </c>
      <c r="F104" s="102">
        <f t="shared" si="23"/>
        <v>1</v>
      </c>
      <c r="G104" s="9" t="str">
        <f t="shared" si="24"/>
        <v>B</v>
      </c>
      <c r="H104" s="38">
        <v>92.0</v>
      </c>
      <c r="I104" s="116">
        <v>0.5867373998797978</v>
      </c>
      <c r="J104" s="40">
        <v>0.9262766764916484</v>
      </c>
      <c r="K104" s="41">
        <v>0.7071793822123724</v>
      </c>
      <c r="L104" s="42">
        <f t="shared" si="25"/>
        <v>0</v>
      </c>
      <c r="M104" s="43">
        <f t="shared" si="26"/>
        <v>30000</v>
      </c>
      <c r="N104" s="43">
        <f t="shared" si="27"/>
        <v>0</v>
      </c>
      <c r="O104" s="44">
        <f t="shared" si="5"/>
        <v>30000</v>
      </c>
      <c r="P104" s="42">
        <f t="shared" si="6"/>
        <v>0</v>
      </c>
      <c r="Q104" s="43">
        <f t="shared" si="7"/>
        <v>4590</v>
      </c>
      <c r="R104" s="43">
        <f t="shared" si="8"/>
        <v>0</v>
      </c>
      <c r="S104" s="44">
        <f t="shared" si="9"/>
        <v>4590</v>
      </c>
      <c r="T104" s="45" t="str">
        <f t="shared" ref="T104:V104" si="384">IF(L104=0,"",P104/L104)</f>
        <v/>
      </c>
      <c r="U104" s="46">
        <f t="shared" si="384"/>
        <v>0.153</v>
      </c>
      <c r="V104" s="46" t="str">
        <f t="shared" si="384"/>
        <v/>
      </c>
      <c r="W104" s="47">
        <f t="shared" si="11"/>
        <v>0.153</v>
      </c>
      <c r="X104" s="42">
        <f t="shared" ref="X104:Z104" si="385">SUM(L$13:L104)</f>
        <v>910000</v>
      </c>
      <c r="Y104" s="43">
        <f t="shared" si="385"/>
        <v>850000</v>
      </c>
      <c r="Z104" s="43">
        <f t="shared" si="385"/>
        <v>1000000</v>
      </c>
      <c r="AA104" s="44">
        <f t="shared" si="13"/>
        <v>2760000</v>
      </c>
      <c r="AB104" s="42">
        <f t="shared" ref="AB104:AD104" si="386">SUM(P$13:P104)</f>
        <v>80132</v>
      </c>
      <c r="AC104" s="43">
        <f t="shared" si="386"/>
        <v>127708</v>
      </c>
      <c r="AD104" s="43">
        <f t="shared" si="386"/>
        <v>100057</v>
      </c>
      <c r="AE104" s="44">
        <f t="shared" si="15"/>
        <v>307897</v>
      </c>
      <c r="AF104" s="46">
        <f t="shared" ref="AF104:AH104" si="387">IF(X104=0,"",AB104/X104)</f>
        <v>0.08805714286</v>
      </c>
      <c r="AG104" s="46">
        <f t="shared" si="387"/>
        <v>0.1502447059</v>
      </c>
      <c r="AH104" s="46">
        <f t="shared" si="387"/>
        <v>0.100057</v>
      </c>
      <c r="AI104" s="47">
        <f t="shared" si="17"/>
        <v>0.1115568841</v>
      </c>
    </row>
    <row r="105" ht="14.25" customHeight="1">
      <c r="A105" s="38">
        <f t="shared" si="18"/>
        <v>0.3167834443</v>
      </c>
      <c r="B105" s="9">
        <f t="shared" si="19"/>
        <v>0.3587384335</v>
      </c>
      <c r="C105" s="102">
        <f t="shared" si="20"/>
        <v>0.3244781222</v>
      </c>
      <c r="D105" s="9">
        <f t="shared" si="21"/>
        <v>0.3167834443</v>
      </c>
      <c r="E105" s="9">
        <f t="shared" si="22"/>
        <v>0.6755218778</v>
      </c>
      <c r="F105" s="102">
        <f t="shared" si="23"/>
        <v>1</v>
      </c>
      <c r="G105" s="9" t="str">
        <f t="shared" si="24"/>
        <v>C</v>
      </c>
      <c r="H105" s="38">
        <v>93.0</v>
      </c>
      <c r="I105" s="116">
        <v>0.9089122897301941</v>
      </c>
      <c r="J105" s="40">
        <v>0.11383310303295957</v>
      </c>
      <c r="K105" s="41">
        <v>0.5805723401547492</v>
      </c>
      <c r="L105" s="42">
        <f t="shared" si="25"/>
        <v>0</v>
      </c>
      <c r="M105" s="43">
        <f t="shared" si="26"/>
        <v>0</v>
      </c>
      <c r="N105" s="43">
        <f t="shared" si="27"/>
        <v>30000</v>
      </c>
      <c r="O105" s="44">
        <f t="shared" si="5"/>
        <v>30000</v>
      </c>
      <c r="P105" s="42">
        <f t="shared" si="6"/>
        <v>0</v>
      </c>
      <c r="Q105" s="43">
        <f t="shared" si="7"/>
        <v>0</v>
      </c>
      <c r="R105" s="43">
        <f t="shared" si="8"/>
        <v>3010</v>
      </c>
      <c r="S105" s="44">
        <f t="shared" si="9"/>
        <v>3010</v>
      </c>
      <c r="T105" s="45" t="str">
        <f t="shared" ref="T105:V105" si="388">IF(L105=0,"",P105/L105)</f>
        <v/>
      </c>
      <c r="U105" s="46" t="str">
        <f t="shared" si="388"/>
        <v/>
      </c>
      <c r="V105" s="46">
        <f t="shared" si="388"/>
        <v>0.1003333333</v>
      </c>
      <c r="W105" s="47">
        <f t="shared" si="11"/>
        <v>0.1003333333</v>
      </c>
      <c r="X105" s="42">
        <f t="shared" ref="X105:Z105" si="389">SUM(L$13:L105)</f>
        <v>910000</v>
      </c>
      <c r="Y105" s="43">
        <f t="shared" si="389"/>
        <v>850000</v>
      </c>
      <c r="Z105" s="43">
        <f t="shared" si="389"/>
        <v>1030000</v>
      </c>
      <c r="AA105" s="44">
        <f t="shared" si="13"/>
        <v>2790000</v>
      </c>
      <c r="AB105" s="42">
        <f t="shared" ref="AB105:AD105" si="390">SUM(P$13:P105)</f>
        <v>80132</v>
      </c>
      <c r="AC105" s="43">
        <f t="shared" si="390"/>
        <v>127708</v>
      </c>
      <c r="AD105" s="43">
        <f t="shared" si="390"/>
        <v>103067</v>
      </c>
      <c r="AE105" s="44">
        <f t="shared" si="15"/>
        <v>310907</v>
      </c>
      <c r="AF105" s="46">
        <f t="shared" ref="AF105:AH105" si="391">IF(X105=0,"",AB105/X105)</f>
        <v>0.08805714286</v>
      </c>
      <c r="AG105" s="46">
        <f t="shared" si="391"/>
        <v>0.1502447059</v>
      </c>
      <c r="AH105" s="46">
        <f t="shared" si="391"/>
        <v>0.1000650485</v>
      </c>
      <c r="AI105" s="47">
        <f t="shared" si="17"/>
        <v>0.1114362007</v>
      </c>
    </row>
    <row r="106" ht="14.25" customHeight="1">
      <c r="A106" s="38">
        <f t="shared" si="18"/>
        <v>0.3167817897</v>
      </c>
      <c r="B106" s="9">
        <f t="shared" si="19"/>
        <v>0.3587365598</v>
      </c>
      <c r="C106" s="102">
        <f t="shared" si="20"/>
        <v>0.3244816505</v>
      </c>
      <c r="D106" s="9">
        <f t="shared" si="21"/>
        <v>0.3167817897</v>
      </c>
      <c r="E106" s="9">
        <f t="shared" si="22"/>
        <v>0.6755183495</v>
      </c>
      <c r="F106" s="102">
        <f t="shared" si="23"/>
        <v>1</v>
      </c>
      <c r="G106" s="9" t="str">
        <f t="shared" si="24"/>
        <v>B</v>
      </c>
      <c r="H106" s="38">
        <v>94.0</v>
      </c>
      <c r="I106" s="116">
        <v>0.4038675260830822</v>
      </c>
      <c r="J106" s="40">
        <v>0.37599147345760264</v>
      </c>
      <c r="K106" s="41">
        <v>0.5421154094497416</v>
      </c>
      <c r="L106" s="42">
        <f t="shared" si="25"/>
        <v>0</v>
      </c>
      <c r="M106" s="43">
        <f t="shared" si="26"/>
        <v>30000</v>
      </c>
      <c r="N106" s="43">
        <f t="shared" si="27"/>
        <v>0</v>
      </c>
      <c r="O106" s="44">
        <f t="shared" si="5"/>
        <v>30000</v>
      </c>
      <c r="P106" s="42">
        <f t="shared" si="6"/>
        <v>0</v>
      </c>
      <c r="Q106" s="43">
        <f t="shared" si="7"/>
        <v>4480</v>
      </c>
      <c r="R106" s="43">
        <f t="shared" si="8"/>
        <v>0</v>
      </c>
      <c r="S106" s="44">
        <f t="shared" si="9"/>
        <v>4480</v>
      </c>
      <c r="T106" s="45" t="str">
        <f t="shared" ref="T106:V106" si="392">IF(L106=0,"",P106/L106)</f>
        <v/>
      </c>
      <c r="U106" s="46">
        <f t="shared" si="392"/>
        <v>0.1493333333</v>
      </c>
      <c r="V106" s="46" t="str">
        <f t="shared" si="392"/>
        <v/>
      </c>
      <c r="W106" s="47">
        <f t="shared" si="11"/>
        <v>0.1493333333</v>
      </c>
      <c r="X106" s="42">
        <f t="shared" ref="X106:Z106" si="393">SUM(L$13:L106)</f>
        <v>910000</v>
      </c>
      <c r="Y106" s="43">
        <f t="shared" si="393"/>
        <v>880000</v>
      </c>
      <c r="Z106" s="43">
        <f t="shared" si="393"/>
        <v>1030000</v>
      </c>
      <c r="AA106" s="44">
        <f t="shared" si="13"/>
        <v>2820000</v>
      </c>
      <c r="AB106" s="42">
        <f t="shared" ref="AB106:AD106" si="394">SUM(P$13:P106)</f>
        <v>80132</v>
      </c>
      <c r="AC106" s="43">
        <f t="shared" si="394"/>
        <v>132188</v>
      </c>
      <c r="AD106" s="43">
        <f t="shared" si="394"/>
        <v>103067</v>
      </c>
      <c r="AE106" s="44">
        <f t="shared" si="15"/>
        <v>315387</v>
      </c>
      <c r="AF106" s="46">
        <f t="shared" ref="AF106:AH106" si="395">IF(X106=0,"",AB106/X106)</f>
        <v>0.08805714286</v>
      </c>
      <c r="AG106" s="46">
        <f t="shared" si="395"/>
        <v>0.1502136364</v>
      </c>
      <c r="AH106" s="46">
        <f t="shared" si="395"/>
        <v>0.1000650485</v>
      </c>
      <c r="AI106" s="47">
        <f t="shared" si="17"/>
        <v>0.1118393617</v>
      </c>
    </row>
    <row r="107" ht="14.25" customHeight="1">
      <c r="A107" s="38">
        <f t="shared" si="18"/>
        <v>0.3167888512</v>
      </c>
      <c r="B107" s="9">
        <f t="shared" si="19"/>
        <v>0.3587222651</v>
      </c>
      <c r="C107" s="102">
        <f t="shared" si="20"/>
        <v>0.3244888837</v>
      </c>
      <c r="D107" s="9">
        <f t="shared" si="21"/>
        <v>0.3167888512</v>
      </c>
      <c r="E107" s="9">
        <f t="shared" si="22"/>
        <v>0.6755111163</v>
      </c>
      <c r="F107" s="102">
        <f t="shared" si="23"/>
        <v>1</v>
      </c>
      <c r="G107" s="9" t="str">
        <f t="shared" si="24"/>
        <v>C</v>
      </c>
      <c r="H107" s="38">
        <v>95.0</v>
      </c>
      <c r="I107" s="116">
        <v>0.9999454944102402</v>
      </c>
      <c r="J107" s="40">
        <v>0.46122937684378496</v>
      </c>
      <c r="K107" s="41">
        <v>0.34434699734304997</v>
      </c>
      <c r="L107" s="42">
        <f t="shared" si="25"/>
        <v>0</v>
      </c>
      <c r="M107" s="43">
        <f t="shared" si="26"/>
        <v>0</v>
      </c>
      <c r="N107" s="43">
        <f t="shared" si="27"/>
        <v>30000</v>
      </c>
      <c r="O107" s="44">
        <f t="shared" si="5"/>
        <v>30000</v>
      </c>
      <c r="P107" s="42">
        <f t="shared" si="6"/>
        <v>0</v>
      </c>
      <c r="Q107" s="43">
        <f t="shared" si="7"/>
        <v>0</v>
      </c>
      <c r="R107" s="43">
        <f t="shared" si="8"/>
        <v>2979</v>
      </c>
      <c r="S107" s="44">
        <f t="shared" si="9"/>
        <v>2979</v>
      </c>
      <c r="T107" s="45" t="str">
        <f t="shared" ref="T107:V107" si="396">IF(L107=0,"",P107/L107)</f>
        <v/>
      </c>
      <c r="U107" s="46" t="str">
        <f t="shared" si="396"/>
        <v/>
      </c>
      <c r="V107" s="46">
        <f t="shared" si="396"/>
        <v>0.0993</v>
      </c>
      <c r="W107" s="47">
        <f t="shared" si="11"/>
        <v>0.0993</v>
      </c>
      <c r="X107" s="42">
        <f t="shared" ref="X107:Z107" si="397">SUM(L$13:L107)</f>
        <v>910000</v>
      </c>
      <c r="Y107" s="43">
        <f t="shared" si="397"/>
        <v>880000</v>
      </c>
      <c r="Z107" s="43">
        <f t="shared" si="397"/>
        <v>1060000</v>
      </c>
      <c r="AA107" s="44">
        <f t="shared" si="13"/>
        <v>2850000</v>
      </c>
      <c r="AB107" s="42">
        <f t="shared" ref="AB107:AD107" si="398">SUM(P$13:P107)</f>
        <v>80132</v>
      </c>
      <c r="AC107" s="43">
        <f t="shared" si="398"/>
        <v>132188</v>
      </c>
      <c r="AD107" s="43">
        <f t="shared" si="398"/>
        <v>106046</v>
      </c>
      <c r="AE107" s="44">
        <f t="shared" si="15"/>
        <v>318366</v>
      </c>
      <c r="AF107" s="46">
        <f t="shared" ref="AF107:AH107" si="399">IF(X107=0,"",AB107/X107)</f>
        <v>0.08805714286</v>
      </c>
      <c r="AG107" s="46">
        <f t="shared" si="399"/>
        <v>0.1502136364</v>
      </c>
      <c r="AH107" s="46">
        <f t="shared" si="399"/>
        <v>0.1000433962</v>
      </c>
      <c r="AI107" s="47">
        <f t="shared" si="17"/>
        <v>0.1117073684</v>
      </c>
    </row>
    <row r="108" ht="14.25" customHeight="1">
      <c r="A108" s="38">
        <f t="shared" si="18"/>
        <v>0.3167933026</v>
      </c>
      <c r="B108" s="9">
        <f t="shared" si="19"/>
        <v>0.3587273058</v>
      </c>
      <c r="C108" s="102">
        <f t="shared" si="20"/>
        <v>0.3244793915</v>
      </c>
      <c r="D108" s="9">
        <f t="shared" si="21"/>
        <v>0.3167933026</v>
      </c>
      <c r="E108" s="9">
        <f t="shared" si="22"/>
        <v>0.6755206085</v>
      </c>
      <c r="F108" s="102">
        <f t="shared" si="23"/>
        <v>1</v>
      </c>
      <c r="G108" s="9" t="str">
        <f t="shared" si="24"/>
        <v>A</v>
      </c>
      <c r="H108" s="38">
        <v>96.0</v>
      </c>
      <c r="I108" s="116">
        <v>0.01540699729919115</v>
      </c>
      <c r="J108" s="40">
        <v>0.8118659273458014</v>
      </c>
      <c r="K108" s="41">
        <v>0.7172780764125252</v>
      </c>
      <c r="L108" s="42">
        <f t="shared" si="25"/>
        <v>30000</v>
      </c>
      <c r="M108" s="43">
        <f t="shared" si="26"/>
        <v>0</v>
      </c>
      <c r="N108" s="43">
        <f t="shared" si="27"/>
        <v>0</v>
      </c>
      <c r="O108" s="44">
        <f t="shared" si="5"/>
        <v>30000</v>
      </c>
      <c r="P108" s="42">
        <f t="shared" si="6"/>
        <v>2593</v>
      </c>
      <c r="Q108" s="43">
        <f t="shared" si="7"/>
        <v>0</v>
      </c>
      <c r="R108" s="43">
        <f t="shared" si="8"/>
        <v>0</v>
      </c>
      <c r="S108" s="44">
        <f t="shared" si="9"/>
        <v>2593</v>
      </c>
      <c r="T108" s="45">
        <f t="shared" ref="T108:V108" si="400">IF(L108=0,"",P108/L108)</f>
        <v>0.08643333333</v>
      </c>
      <c r="U108" s="46" t="str">
        <f t="shared" si="400"/>
        <v/>
      </c>
      <c r="V108" s="46" t="str">
        <f t="shared" si="400"/>
        <v/>
      </c>
      <c r="W108" s="47">
        <f t="shared" si="11"/>
        <v>0.08643333333</v>
      </c>
      <c r="X108" s="42">
        <f t="shared" ref="X108:Z108" si="401">SUM(L$13:L108)</f>
        <v>940000</v>
      </c>
      <c r="Y108" s="43">
        <f t="shared" si="401"/>
        <v>880000</v>
      </c>
      <c r="Z108" s="43">
        <f t="shared" si="401"/>
        <v>1060000</v>
      </c>
      <c r="AA108" s="44">
        <f t="shared" si="13"/>
        <v>2880000</v>
      </c>
      <c r="AB108" s="42">
        <f t="shared" ref="AB108:AD108" si="402">SUM(P$13:P108)</f>
        <v>82725</v>
      </c>
      <c r="AC108" s="43">
        <f t="shared" si="402"/>
        <v>132188</v>
      </c>
      <c r="AD108" s="43">
        <f t="shared" si="402"/>
        <v>106046</v>
      </c>
      <c r="AE108" s="44">
        <f t="shared" si="15"/>
        <v>320959</v>
      </c>
      <c r="AF108" s="46">
        <f t="shared" ref="AF108:AH108" si="403">IF(X108=0,"",AB108/X108)</f>
        <v>0.08800531915</v>
      </c>
      <c r="AG108" s="46">
        <f t="shared" si="403"/>
        <v>0.1502136364</v>
      </c>
      <c r="AH108" s="46">
        <f t="shared" si="403"/>
        <v>0.1000433962</v>
      </c>
      <c r="AI108" s="47">
        <f t="shared" si="17"/>
        <v>0.1114440972</v>
      </c>
    </row>
    <row r="109" ht="14.25" customHeight="1">
      <c r="A109" s="38">
        <f t="shared" si="18"/>
        <v>0.3167708701</v>
      </c>
      <c r="B109" s="9">
        <f t="shared" si="19"/>
        <v>0.3587390843</v>
      </c>
      <c r="C109" s="102">
        <f t="shared" si="20"/>
        <v>0.3244900456</v>
      </c>
      <c r="D109" s="9">
        <f t="shared" si="21"/>
        <v>0.3167708701</v>
      </c>
      <c r="E109" s="9">
        <f t="shared" si="22"/>
        <v>0.6755099544</v>
      </c>
      <c r="F109" s="102">
        <f t="shared" si="23"/>
        <v>1</v>
      </c>
      <c r="G109" s="9" t="str">
        <f t="shared" si="24"/>
        <v>B</v>
      </c>
      <c r="H109" s="38">
        <v>97.0</v>
      </c>
      <c r="I109" s="116">
        <v>0.44863320658864525</v>
      </c>
      <c r="J109" s="40">
        <v>0.7269412893488993</v>
      </c>
      <c r="K109" s="41">
        <v>0.8031274720846726</v>
      </c>
      <c r="L109" s="42">
        <f t="shared" si="25"/>
        <v>0</v>
      </c>
      <c r="M109" s="43">
        <f t="shared" si="26"/>
        <v>30000</v>
      </c>
      <c r="N109" s="43">
        <f t="shared" si="27"/>
        <v>0</v>
      </c>
      <c r="O109" s="44">
        <f t="shared" si="5"/>
        <v>30000</v>
      </c>
      <c r="P109" s="42">
        <f t="shared" si="6"/>
        <v>0</v>
      </c>
      <c r="Q109" s="43">
        <f t="shared" si="7"/>
        <v>4537</v>
      </c>
      <c r="R109" s="43">
        <f t="shared" si="8"/>
        <v>0</v>
      </c>
      <c r="S109" s="44">
        <f t="shared" si="9"/>
        <v>4537</v>
      </c>
      <c r="T109" s="45" t="str">
        <f t="shared" ref="T109:V109" si="404">IF(L109=0,"",P109/L109)</f>
        <v/>
      </c>
      <c r="U109" s="46">
        <f t="shared" si="404"/>
        <v>0.1512333333</v>
      </c>
      <c r="V109" s="46" t="str">
        <f t="shared" si="404"/>
        <v/>
      </c>
      <c r="W109" s="47">
        <f t="shared" si="11"/>
        <v>0.1512333333</v>
      </c>
      <c r="X109" s="42">
        <f t="shared" ref="X109:Z109" si="405">SUM(L$13:L109)</f>
        <v>940000</v>
      </c>
      <c r="Y109" s="43">
        <f t="shared" si="405"/>
        <v>910000</v>
      </c>
      <c r="Z109" s="43">
        <f t="shared" si="405"/>
        <v>1060000</v>
      </c>
      <c r="AA109" s="44">
        <f t="shared" si="13"/>
        <v>2910000</v>
      </c>
      <c r="AB109" s="42">
        <f t="shared" ref="AB109:AD109" si="406">SUM(P$13:P109)</f>
        <v>82725</v>
      </c>
      <c r="AC109" s="43">
        <f t="shared" si="406"/>
        <v>136725</v>
      </c>
      <c r="AD109" s="43">
        <f t="shared" si="406"/>
        <v>106046</v>
      </c>
      <c r="AE109" s="44">
        <f t="shared" si="15"/>
        <v>325496</v>
      </c>
      <c r="AF109" s="46">
        <f t="shared" ref="AF109:AH109" si="407">IF(X109=0,"",AB109/X109)</f>
        <v>0.08800531915</v>
      </c>
      <c r="AG109" s="46">
        <f t="shared" si="407"/>
        <v>0.1502472527</v>
      </c>
      <c r="AH109" s="46">
        <f t="shared" si="407"/>
        <v>0.1000433962</v>
      </c>
      <c r="AI109" s="47">
        <f t="shared" si="17"/>
        <v>0.1118542955</v>
      </c>
    </row>
    <row r="110" ht="14.25" customHeight="1">
      <c r="A110" s="38">
        <f t="shared" si="18"/>
        <v>0.3167632298</v>
      </c>
      <c r="B110" s="9">
        <f t="shared" si="19"/>
        <v>0.3587545511</v>
      </c>
      <c r="C110" s="102">
        <f t="shared" si="20"/>
        <v>0.3244822191</v>
      </c>
      <c r="D110" s="9">
        <f t="shared" si="21"/>
        <v>0.3167632298</v>
      </c>
      <c r="E110" s="9">
        <f t="shared" si="22"/>
        <v>0.6755177809</v>
      </c>
      <c r="F110" s="102">
        <f t="shared" si="23"/>
        <v>1</v>
      </c>
      <c r="G110" s="9" t="str">
        <f t="shared" si="24"/>
        <v>B</v>
      </c>
      <c r="H110" s="38">
        <v>98.0</v>
      </c>
      <c r="I110" s="116">
        <v>0.3639248785843745</v>
      </c>
      <c r="J110" s="40">
        <v>0.021605342652735837</v>
      </c>
      <c r="K110" s="41">
        <v>0.042592682877134025</v>
      </c>
      <c r="L110" s="42">
        <f t="shared" si="25"/>
        <v>0</v>
      </c>
      <c r="M110" s="43">
        <f t="shared" si="26"/>
        <v>30000</v>
      </c>
      <c r="N110" s="43">
        <f t="shared" si="27"/>
        <v>0</v>
      </c>
      <c r="O110" s="44">
        <f t="shared" si="5"/>
        <v>30000</v>
      </c>
      <c r="P110" s="42">
        <f t="shared" si="6"/>
        <v>0</v>
      </c>
      <c r="Q110" s="43">
        <f t="shared" si="7"/>
        <v>4375</v>
      </c>
      <c r="R110" s="43">
        <f t="shared" si="8"/>
        <v>0</v>
      </c>
      <c r="S110" s="44">
        <f t="shared" si="9"/>
        <v>4375</v>
      </c>
      <c r="T110" s="45" t="str">
        <f t="shared" ref="T110:V110" si="408">IF(L110=0,"",P110/L110)</f>
        <v/>
      </c>
      <c r="U110" s="46">
        <f t="shared" si="408"/>
        <v>0.1458333333</v>
      </c>
      <c r="V110" s="46" t="str">
        <f t="shared" si="408"/>
        <v/>
      </c>
      <c r="W110" s="47">
        <f t="shared" si="11"/>
        <v>0.1458333333</v>
      </c>
      <c r="X110" s="42">
        <f t="shared" ref="X110:Z110" si="409">SUM(L$13:L110)</f>
        <v>940000</v>
      </c>
      <c r="Y110" s="43">
        <f t="shared" si="409"/>
        <v>940000</v>
      </c>
      <c r="Z110" s="43">
        <f t="shared" si="409"/>
        <v>1060000</v>
      </c>
      <c r="AA110" s="44">
        <f t="shared" si="13"/>
        <v>2940000</v>
      </c>
      <c r="AB110" s="42">
        <f t="shared" ref="AB110:AD110" si="410">SUM(P$13:P110)</f>
        <v>82725</v>
      </c>
      <c r="AC110" s="43">
        <f t="shared" si="410"/>
        <v>141100</v>
      </c>
      <c r="AD110" s="43">
        <f t="shared" si="410"/>
        <v>106046</v>
      </c>
      <c r="AE110" s="44">
        <f t="shared" si="15"/>
        <v>329871</v>
      </c>
      <c r="AF110" s="46">
        <f t="shared" ref="AF110:AH110" si="411">IF(X110=0,"",AB110/X110)</f>
        <v>0.08800531915</v>
      </c>
      <c r="AG110" s="46">
        <f t="shared" si="411"/>
        <v>0.150106383</v>
      </c>
      <c r="AH110" s="46">
        <f t="shared" si="411"/>
        <v>0.1000433962</v>
      </c>
      <c r="AI110" s="47">
        <f t="shared" si="17"/>
        <v>0.1122010204</v>
      </c>
    </row>
    <row r="111" ht="14.25" customHeight="1">
      <c r="A111" s="38">
        <f t="shared" si="18"/>
        <v>0.3167952455</v>
      </c>
      <c r="B111" s="9">
        <f t="shared" si="19"/>
        <v>0.3586897396</v>
      </c>
      <c r="C111" s="102">
        <f t="shared" si="20"/>
        <v>0.3245150149</v>
      </c>
      <c r="D111" s="9">
        <f t="shared" si="21"/>
        <v>0.3167952455</v>
      </c>
      <c r="E111" s="9">
        <f t="shared" si="22"/>
        <v>0.6754849851</v>
      </c>
      <c r="F111" s="102">
        <f t="shared" si="23"/>
        <v>1</v>
      </c>
      <c r="G111" s="9" t="str">
        <f t="shared" si="24"/>
        <v>A</v>
      </c>
      <c r="H111" s="38">
        <v>99.0</v>
      </c>
      <c r="I111" s="116">
        <v>0.259076022288833</v>
      </c>
      <c r="J111" s="40">
        <v>0.8775147900035113</v>
      </c>
      <c r="K111" s="41">
        <v>0.6279368569442003</v>
      </c>
      <c r="L111" s="42">
        <f t="shared" si="25"/>
        <v>30000</v>
      </c>
      <c r="M111" s="43">
        <f t="shared" si="26"/>
        <v>0</v>
      </c>
      <c r="N111" s="43">
        <f t="shared" si="27"/>
        <v>0</v>
      </c>
      <c r="O111" s="44">
        <f t="shared" si="5"/>
        <v>30000</v>
      </c>
      <c r="P111" s="42">
        <f t="shared" si="6"/>
        <v>2668</v>
      </c>
      <c r="Q111" s="43">
        <f t="shared" si="7"/>
        <v>0</v>
      </c>
      <c r="R111" s="43">
        <f t="shared" si="8"/>
        <v>0</v>
      </c>
      <c r="S111" s="44">
        <f t="shared" si="9"/>
        <v>2668</v>
      </c>
      <c r="T111" s="45">
        <f t="shared" ref="T111:V111" si="412">IF(L111=0,"",P111/L111)</f>
        <v>0.08893333333</v>
      </c>
      <c r="U111" s="46" t="str">
        <f t="shared" si="412"/>
        <v/>
      </c>
      <c r="V111" s="46" t="str">
        <f t="shared" si="412"/>
        <v/>
      </c>
      <c r="W111" s="47">
        <f t="shared" si="11"/>
        <v>0.08893333333</v>
      </c>
      <c r="X111" s="42">
        <f t="shared" ref="X111:Z111" si="413">SUM(L$13:L111)</f>
        <v>970000</v>
      </c>
      <c r="Y111" s="43">
        <f t="shared" si="413"/>
        <v>940000</v>
      </c>
      <c r="Z111" s="43">
        <f t="shared" si="413"/>
        <v>1060000</v>
      </c>
      <c r="AA111" s="44">
        <f t="shared" si="13"/>
        <v>2970000</v>
      </c>
      <c r="AB111" s="42">
        <f t="shared" ref="AB111:AD111" si="414">SUM(P$13:P111)</f>
        <v>85393</v>
      </c>
      <c r="AC111" s="43">
        <f t="shared" si="414"/>
        <v>141100</v>
      </c>
      <c r="AD111" s="43">
        <f t="shared" si="414"/>
        <v>106046</v>
      </c>
      <c r="AE111" s="44">
        <f t="shared" si="15"/>
        <v>332539</v>
      </c>
      <c r="AF111" s="46">
        <f t="shared" ref="AF111:AH111" si="415">IF(X111=0,"",AB111/X111)</f>
        <v>0.08803402062</v>
      </c>
      <c r="AG111" s="46">
        <f t="shared" si="415"/>
        <v>0.150106383</v>
      </c>
      <c r="AH111" s="46">
        <f t="shared" si="415"/>
        <v>0.1000433962</v>
      </c>
      <c r="AI111" s="47">
        <f t="shared" si="17"/>
        <v>0.1119659933</v>
      </c>
    </row>
    <row r="112" ht="14.25" customHeight="1">
      <c r="A112" s="48">
        <f t="shared" si="18"/>
        <v>0.3168076697</v>
      </c>
      <c r="B112" s="105">
        <f t="shared" si="19"/>
        <v>0.3586832167</v>
      </c>
      <c r="C112" s="104">
        <f t="shared" si="20"/>
        <v>0.3245091136</v>
      </c>
      <c r="D112" s="105">
        <f t="shared" si="21"/>
        <v>0.3168076697</v>
      </c>
      <c r="E112" s="105">
        <f t="shared" si="22"/>
        <v>0.6754908864</v>
      </c>
      <c r="F112" s="104">
        <f t="shared" si="23"/>
        <v>1</v>
      </c>
      <c r="G112" s="105" t="str">
        <f t="shared" si="24"/>
        <v>C</v>
      </c>
      <c r="H112" s="48">
        <v>100.0</v>
      </c>
      <c r="I112" s="117">
        <v>0.7953174061759334</v>
      </c>
      <c r="J112" s="50">
        <v>0.5381926733624928</v>
      </c>
      <c r="K112" s="51">
        <v>0.45843732587333197</v>
      </c>
      <c r="L112" s="52">
        <f t="shared" si="25"/>
        <v>0</v>
      </c>
      <c r="M112" s="53">
        <f t="shared" si="26"/>
        <v>0</v>
      </c>
      <c r="N112" s="53">
        <f t="shared" si="27"/>
        <v>30000</v>
      </c>
      <c r="O112" s="54">
        <f t="shared" si="5"/>
        <v>30000</v>
      </c>
      <c r="P112" s="52">
        <f t="shared" si="6"/>
        <v>0</v>
      </c>
      <c r="Q112" s="53">
        <f t="shared" si="7"/>
        <v>0</v>
      </c>
      <c r="R112" s="53">
        <f t="shared" si="8"/>
        <v>2994</v>
      </c>
      <c r="S112" s="54">
        <f t="shared" si="9"/>
        <v>2994</v>
      </c>
      <c r="T112" s="55" t="str">
        <f t="shared" ref="T112:V112" si="416">IF(L112=0,"",P112/L112)</f>
        <v/>
      </c>
      <c r="U112" s="56" t="str">
        <f t="shared" si="416"/>
        <v/>
      </c>
      <c r="V112" s="56">
        <f t="shared" si="416"/>
        <v>0.0998</v>
      </c>
      <c r="W112" s="57">
        <f t="shared" si="11"/>
        <v>0.0998</v>
      </c>
      <c r="X112" s="52">
        <f t="shared" ref="X112:Z112" si="417">SUM(L$13:L112)</f>
        <v>970000</v>
      </c>
      <c r="Y112" s="53">
        <f t="shared" si="417"/>
        <v>940000</v>
      </c>
      <c r="Z112" s="53">
        <f t="shared" si="417"/>
        <v>1090000</v>
      </c>
      <c r="AA112" s="54">
        <f t="shared" si="13"/>
        <v>3000000</v>
      </c>
      <c r="AB112" s="52">
        <f t="shared" ref="AB112:AD112" si="418">SUM(P$13:P112)</f>
        <v>85393</v>
      </c>
      <c r="AC112" s="53">
        <f t="shared" si="418"/>
        <v>141100</v>
      </c>
      <c r="AD112" s="53">
        <f t="shared" si="418"/>
        <v>109040</v>
      </c>
      <c r="AE112" s="54">
        <f t="shared" si="15"/>
        <v>335533</v>
      </c>
      <c r="AF112" s="56">
        <f t="shared" ref="AF112:AH112" si="419">IF(X112=0,"",AB112/X112)</f>
        <v>0.08803402062</v>
      </c>
      <c r="AG112" s="56">
        <f t="shared" si="419"/>
        <v>0.150106383</v>
      </c>
      <c r="AH112" s="56">
        <f t="shared" si="419"/>
        <v>0.1000366972</v>
      </c>
      <c r="AI112" s="57">
        <f t="shared" si="17"/>
        <v>0.1118443333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A1:D1"/>
    <mergeCell ref="H1:J1"/>
    <mergeCell ref="M1:N1"/>
    <mergeCell ref="A2:D5"/>
    <mergeCell ref="H2:I2"/>
    <mergeCell ref="H3:I3"/>
    <mergeCell ref="H4:H6"/>
    <mergeCell ref="AB11:AE11"/>
    <mergeCell ref="AF11:AI11"/>
    <mergeCell ref="A12:C12"/>
    <mergeCell ref="D12:F12"/>
    <mergeCell ref="C8:F8"/>
    <mergeCell ref="L10:W10"/>
    <mergeCell ref="X10:AI10"/>
    <mergeCell ref="I11:K11"/>
    <mergeCell ref="L11:O11"/>
    <mergeCell ref="P11:S11"/>
    <mergeCell ref="T11:W11"/>
    <mergeCell ref="X11:AA1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9.71"/>
    <col customWidth="1" min="3" max="4" width="10.29"/>
    <col customWidth="1" min="5" max="5" width="8.71"/>
    <col customWidth="1" min="6" max="6" width="16.71"/>
    <col customWidth="1" min="7" max="7" width="15.43"/>
    <col customWidth="1" min="8" max="8" width="9.71"/>
    <col customWidth="1" min="9" max="16" width="8.71"/>
    <col customWidth="1" min="17" max="17" width="11.0"/>
    <col customWidth="1" min="18" max="20" width="9.71"/>
    <col customWidth="1" min="21" max="28" width="8.71"/>
  </cols>
  <sheetData>
    <row r="1" ht="14.25" customHeight="1">
      <c r="A1" s="1" t="s">
        <v>0</v>
      </c>
      <c r="B1" s="2"/>
      <c r="C1" s="3"/>
      <c r="F1" s="58" t="s">
        <v>1</v>
      </c>
      <c r="G1" s="59"/>
      <c r="J1" s="60" t="s">
        <v>20</v>
      </c>
    </row>
    <row r="2" ht="14.25" customHeight="1">
      <c r="A2" s="5" t="s">
        <v>2</v>
      </c>
      <c r="B2" s="3"/>
      <c r="C2" s="6">
        <v>30000.0</v>
      </c>
      <c r="F2" s="61" t="s">
        <v>3</v>
      </c>
      <c r="G2" s="62">
        <f>SUM(Q112:S112)</f>
        <v>3000000</v>
      </c>
      <c r="J2" s="63" t="s">
        <v>42</v>
      </c>
      <c r="K2" s="25"/>
      <c r="L2" s="25"/>
      <c r="M2" s="25"/>
      <c r="N2" s="25"/>
      <c r="O2" s="25"/>
      <c r="P2" s="25"/>
      <c r="Q2" s="25"/>
      <c r="R2" s="26"/>
    </row>
    <row r="3" ht="14.25" customHeight="1">
      <c r="A3" s="5" t="s">
        <v>4</v>
      </c>
      <c r="B3" s="3"/>
      <c r="C3" s="6">
        <v>3.0</v>
      </c>
      <c r="F3" s="61" t="s">
        <v>5</v>
      </c>
      <c r="G3" s="62">
        <f>SUM(U112:W112)</f>
        <v>323425</v>
      </c>
      <c r="J3" s="64"/>
      <c r="R3" s="65"/>
    </row>
    <row r="4" ht="14.25" customHeight="1">
      <c r="A4" s="10" t="s">
        <v>6</v>
      </c>
      <c r="B4" s="11" t="s">
        <v>7</v>
      </c>
      <c r="C4" s="12">
        <v>0.09</v>
      </c>
      <c r="F4" s="61" t="s">
        <v>8</v>
      </c>
      <c r="G4" s="66">
        <f>G3/G2</f>
        <v>0.1078083333</v>
      </c>
      <c r="J4" s="67"/>
      <c r="K4" s="68"/>
      <c r="L4" s="68"/>
      <c r="M4" s="68"/>
      <c r="N4" s="68"/>
      <c r="O4" s="68"/>
      <c r="P4" s="68"/>
      <c r="Q4" s="68"/>
      <c r="R4" s="69"/>
    </row>
    <row r="5" ht="14.25" customHeight="1">
      <c r="A5" s="14"/>
      <c r="B5" s="6" t="s">
        <v>9</v>
      </c>
      <c r="C5" s="15">
        <v>0.11</v>
      </c>
      <c r="F5" s="71"/>
      <c r="G5" s="72"/>
    </row>
    <row r="6" ht="14.25" customHeight="1">
      <c r="A6" s="16"/>
      <c r="B6" s="17" t="s">
        <v>10</v>
      </c>
      <c r="C6" s="18">
        <v>0.1</v>
      </c>
      <c r="I6" s="73"/>
      <c r="J6" s="73"/>
      <c r="K6" s="73"/>
      <c r="L6" s="73"/>
      <c r="M6" s="73"/>
      <c r="N6" s="73"/>
      <c r="O6" s="73"/>
      <c r="P6" s="73"/>
      <c r="Q6" s="73"/>
      <c r="R6" s="73"/>
    </row>
    <row r="7" ht="14.25" customHeight="1">
      <c r="A7" s="19" t="s">
        <v>11</v>
      </c>
      <c r="B7" s="20"/>
      <c r="C7" s="20"/>
      <c r="F7" s="74" t="s">
        <v>22</v>
      </c>
      <c r="G7" s="75" t="s">
        <v>9</v>
      </c>
    </row>
    <row r="8" ht="14.25" customHeight="1">
      <c r="A8" s="19" t="s">
        <v>12</v>
      </c>
      <c r="B8" s="20"/>
      <c r="C8" s="20"/>
    </row>
    <row r="9" ht="14.25" customHeight="1"/>
    <row r="10" ht="14.25" customHeight="1">
      <c r="A10" s="9"/>
      <c r="D10" s="9"/>
      <c r="E10" s="21" t="s">
        <v>13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21" t="s">
        <v>14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</row>
    <row r="11" ht="14.25" customHeight="1">
      <c r="A11" s="9"/>
      <c r="B11" s="24" t="s">
        <v>15</v>
      </c>
      <c r="C11" s="25"/>
      <c r="D11" s="26"/>
      <c r="E11" s="21" t="s">
        <v>16</v>
      </c>
      <c r="F11" s="22"/>
      <c r="G11" s="22"/>
      <c r="H11" s="23"/>
      <c r="I11" s="21" t="s">
        <v>5</v>
      </c>
      <c r="J11" s="22"/>
      <c r="K11" s="22"/>
      <c r="L11" s="22"/>
      <c r="M11" s="21" t="s">
        <v>17</v>
      </c>
      <c r="N11" s="22"/>
      <c r="O11" s="22"/>
      <c r="P11" s="23"/>
      <c r="Q11" s="21" t="s">
        <v>16</v>
      </c>
      <c r="R11" s="22"/>
      <c r="S11" s="22"/>
      <c r="T11" s="23"/>
      <c r="U11" s="21" t="s">
        <v>5</v>
      </c>
      <c r="V11" s="22"/>
      <c r="W11" s="22"/>
      <c r="X11" s="22"/>
      <c r="Y11" s="21" t="s">
        <v>17</v>
      </c>
      <c r="Z11" s="22"/>
      <c r="AA11" s="22"/>
      <c r="AB11" s="23"/>
    </row>
    <row r="12" ht="14.25" customHeight="1">
      <c r="A12" s="21" t="s">
        <v>18</v>
      </c>
      <c r="B12" s="21" t="s">
        <v>7</v>
      </c>
      <c r="C12" s="27" t="s">
        <v>9</v>
      </c>
      <c r="D12" s="28" t="s">
        <v>10</v>
      </c>
      <c r="E12" s="21" t="s">
        <v>7</v>
      </c>
      <c r="F12" s="27" t="s">
        <v>9</v>
      </c>
      <c r="G12" s="27" t="s">
        <v>10</v>
      </c>
      <c r="H12" s="28" t="s">
        <v>19</v>
      </c>
      <c r="I12" s="21" t="s">
        <v>7</v>
      </c>
      <c r="J12" s="27" t="s">
        <v>9</v>
      </c>
      <c r="K12" s="27" t="s">
        <v>10</v>
      </c>
      <c r="L12" s="28" t="s">
        <v>19</v>
      </c>
      <c r="M12" s="21" t="s">
        <v>7</v>
      </c>
      <c r="N12" s="27" t="s">
        <v>9</v>
      </c>
      <c r="O12" s="27" t="s">
        <v>10</v>
      </c>
      <c r="P12" s="28" t="s">
        <v>19</v>
      </c>
      <c r="Q12" s="21" t="s">
        <v>7</v>
      </c>
      <c r="R12" s="27" t="s">
        <v>9</v>
      </c>
      <c r="S12" s="27" t="s">
        <v>10</v>
      </c>
      <c r="T12" s="28" t="s">
        <v>19</v>
      </c>
      <c r="U12" s="21" t="s">
        <v>7</v>
      </c>
      <c r="V12" s="27" t="s">
        <v>9</v>
      </c>
      <c r="W12" s="27" t="s">
        <v>10</v>
      </c>
      <c r="X12" s="28" t="s">
        <v>19</v>
      </c>
      <c r="Y12" s="27" t="s">
        <v>7</v>
      </c>
      <c r="Z12" s="27" t="s">
        <v>9</v>
      </c>
      <c r="AA12" s="27" t="s">
        <v>10</v>
      </c>
      <c r="AB12" s="28" t="s">
        <v>19</v>
      </c>
    </row>
    <row r="13" ht="14.25" customHeight="1">
      <c r="A13" s="24">
        <v>1.0</v>
      </c>
      <c r="B13" s="29">
        <v>0.7019803129346603</v>
      </c>
      <c r="C13" s="30">
        <v>0.7570540171529068</v>
      </c>
      <c r="D13" s="31">
        <v>0.5817869358502132</v>
      </c>
      <c r="E13" s="32">
        <f>$C$2/$C$3</f>
        <v>10000</v>
      </c>
      <c r="F13" s="33">
        <v>10000.0</v>
      </c>
      <c r="G13" s="33">
        <v>10000.0</v>
      </c>
      <c r="H13" s="34">
        <f t="shared" ref="H13:H112" si="5">SUM(E13:G13)</f>
        <v>30000</v>
      </c>
      <c r="I13" s="32">
        <f t="shared" ref="I13:I112" si="6">IFERROR(_xlfn.BINOM.INV(E13,$C$4,B13),0)</f>
        <v>915</v>
      </c>
      <c r="J13" s="33">
        <f t="shared" ref="J13:J112" si="7">IFERROR(_xlfn.BINOM.INV(F13,$C$5,C13),0)</f>
        <v>1122</v>
      </c>
      <c r="K13" s="33">
        <f t="shared" ref="K13:K112" si="8">IFERROR(_xlfn.BINOM.INV(G13,$C$6,D13),0)</f>
        <v>1006</v>
      </c>
      <c r="L13" s="34">
        <f t="shared" ref="L13:L112" si="9">SUM(I13:K13)</f>
        <v>3043</v>
      </c>
      <c r="M13" s="35">
        <f t="shared" ref="M13:O13" si="1">IF(E13=0,"",I13/E13)</f>
        <v>0.0915</v>
      </c>
      <c r="N13" s="36">
        <f t="shared" si="1"/>
        <v>0.1122</v>
      </c>
      <c r="O13" s="36">
        <f t="shared" si="1"/>
        <v>0.1006</v>
      </c>
      <c r="P13" s="37">
        <f t="shared" ref="P13:P112" si="11">L13/H13</f>
        <v>0.1014333333</v>
      </c>
      <c r="Q13" s="32">
        <f t="shared" ref="Q13:S13" si="2">SUM(E$13:E13)</f>
        <v>10000</v>
      </c>
      <c r="R13" s="33">
        <f t="shared" si="2"/>
        <v>10000</v>
      </c>
      <c r="S13" s="33">
        <f t="shared" si="2"/>
        <v>10000</v>
      </c>
      <c r="T13" s="34">
        <f t="shared" ref="T13:T112" si="13">SUM(Q13:S13)</f>
        <v>30000</v>
      </c>
      <c r="U13" s="32">
        <f t="shared" ref="U13:W13" si="3">SUM(I$13:I13)</f>
        <v>915</v>
      </c>
      <c r="V13" s="33">
        <f t="shared" si="3"/>
        <v>1122</v>
      </c>
      <c r="W13" s="33">
        <f t="shared" si="3"/>
        <v>1006</v>
      </c>
      <c r="X13" s="34">
        <f t="shared" ref="X13:X112" si="15">SUM(U13:W13)</f>
        <v>3043</v>
      </c>
      <c r="Y13" s="36">
        <f t="shared" ref="Y13:AA13" si="4">IF(Q13=0,"",U13/Q13)</f>
        <v>0.0915</v>
      </c>
      <c r="Z13" s="36">
        <f t="shared" si="4"/>
        <v>0.1122</v>
      </c>
      <c r="AA13" s="36">
        <f t="shared" si="4"/>
        <v>0.1006</v>
      </c>
      <c r="AB13" s="37">
        <f t="shared" ref="AB13:AB112" si="17">X13/T13</f>
        <v>0.1014333333</v>
      </c>
    </row>
    <row r="14" ht="14.25" customHeight="1">
      <c r="A14" s="38">
        <v>2.0</v>
      </c>
      <c r="B14" s="39">
        <v>0.24700336545827017</v>
      </c>
      <c r="C14" s="40">
        <v>0.9130203135069771</v>
      </c>
      <c r="D14" s="41">
        <v>0.6162584125029098</v>
      </c>
      <c r="E14" s="42">
        <v>10000.0</v>
      </c>
      <c r="F14" s="43">
        <v>10000.0</v>
      </c>
      <c r="G14" s="43">
        <v>10000.0</v>
      </c>
      <c r="H14" s="44">
        <f t="shared" si="5"/>
        <v>30000</v>
      </c>
      <c r="I14" s="42">
        <f t="shared" si="6"/>
        <v>880</v>
      </c>
      <c r="J14" s="43">
        <f t="shared" si="7"/>
        <v>1143</v>
      </c>
      <c r="K14" s="43">
        <f t="shared" si="8"/>
        <v>1009</v>
      </c>
      <c r="L14" s="44">
        <f t="shared" si="9"/>
        <v>3032</v>
      </c>
      <c r="M14" s="45">
        <f t="shared" ref="M14:O14" si="10">IF(E14=0,"",I14/E14)</f>
        <v>0.088</v>
      </c>
      <c r="N14" s="46">
        <f t="shared" si="10"/>
        <v>0.1143</v>
      </c>
      <c r="O14" s="46">
        <f t="shared" si="10"/>
        <v>0.1009</v>
      </c>
      <c r="P14" s="47">
        <f t="shared" si="11"/>
        <v>0.1010666667</v>
      </c>
      <c r="Q14" s="42">
        <f t="shared" ref="Q14:S14" si="12">SUM(E$13:E14)</f>
        <v>20000</v>
      </c>
      <c r="R14" s="43">
        <f t="shared" si="12"/>
        <v>20000</v>
      </c>
      <c r="S14" s="43">
        <f t="shared" si="12"/>
        <v>20000</v>
      </c>
      <c r="T14" s="44">
        <f t="shared" si="13"/>
        <v>60000</v>
      </c>
      <c r="U14" s="42">
        <f t="shared" ref="U14:W14" si="14">SUM(I$13:I14)</f>
        <v>1795</v>
      </c>
      <c r="V14" s="43">
        <f t="shared" si="14"/>
        <v>2265</v>
      </c>
      <c r="W14" s="43">
        <f t="shared" si="14"/>
        <v>2015</v>
      </c>
      <c r="X14" s="44">
        <f t="shared" si="15"/>
        <v>6075</v>
      </c>
      <c r="Y14" s="46">
        <f t="shared" ref="Y14:AA14" si="16">IF(Q14=0,"",U14/Q14)</f>
        <v>0.08975</v>
      </c>
      <c r="Z14" s="46">
        <f t="shared" si="16"/>
        <v>0.11325</v>
      </c>
      <c r="AA14" s="46">
        <f t="shared" si="16"/>
        <v>0.10075</v>
      </c>
      <c r="AB14" s="47">
        <f t="shared" si="17"/>
        <v>0.10125</v>
      </c>
    </row>
    <row r="15" ht="14.25" customHeight="1">
      <c r="A15" s="38">
        <v>3.0</v>
      </c>
      <c r="B15" s="39">
        <v>0.7740378682709331</v>
      </c>
      <c r="C15" s="40">
        <v>0.8839582938075233</v>
      </c>
      <c r="D15" s="41">
        <v>0.9991347005274185</v>
      </c>
      <c r="E15" s="42">
        <v>10000.0</v>
      </c>
      <c r="F15" s="43">
        <v>10000.0</v>
      </c>
      <c r="G15" s="43">
        <v>10000.0</v>
      </c>
      <c r="H15" s="44">
        <f t="shared" si="5"/>
        <v>30000</v>
      </c>
      <c r="I15" s="42">
        <f t="shared" si="6"/>
        <v>921</v>
      </c>
      <c r="J15" s="43">
        <f t="shared" si="7"/>
        <v>1137</v>
      </c>
      <c r="K15" s="43">
        <f t="shared" si="8"/>
        <v>1095</v>
      </c>
      <c r="L15" s="44">
        <f t="shared" si="9"/>
        <v>3153</v>
      </c>
      <c r="M15" s="45">
        <f t="shared" ref="M15:O15" si="18">IF(E15=0,"",I15/E15)</f>
        <v>0.0921</v>
      </c>
      <c r="N15" s="46">
        <f t="shared" si="18"/>
        <v>0.1137</v>
      </c>
      <c r="O15" s="46">
        <f t="shared" si="18"/>
        <v>0.1095</v>
      </c>
      <c r="P15" s="47">
        <f t="shared" si="11"/>
        <v>0.1051</v>
      </c>
      <c r="Q15" s="42">
        <f t="shared" ref="Q15:S15" si="19">SUM(E$13:E15)</f>
        <v>30000</v>
      </c>
      <c r="R15" s="43">
        <f t="shared" si="19"/>
        <v>30000</v>
      </c>
      <c r="S15" s="43">
        <f t="shared" si="19"/>
        <v>30000</v>
      </c>
      <c r="T15" s="44">
        <f t="shared" si="13"/>
        <v>90000</v>
      </c>
      <c r="U15" s="42">
        <f t="shared" ref="U15:W15" si="20">SUM(I$13:I15)</f>
        <v>2716</v>
      </c>
      <c r="V15" s="43">
        <f t="shared" si="20"/>
        <v>3402</v>
      </c>
      <c r="W15" s="43">
        <f t="shared" si="20"/>
        <v>3110</v>
      </c>
      <c r="X15" s="44">
        <f t="shared" si="15"/>
        <v>9228</v>
      </c>
      <c r="Y15" s="46">
        <f t="shared" ref="Y15:AA15" si="21">IF(Q15=0,"",U15/Q15)</f>
        <v>0.09053333333</v>
      </c>
      <c r="Z15" s="46">
        <f t="shared" si="21"/>
        <v>0.1134</v>
      </c>
      <c r="AA15" s="46">
        <f t="shared" si="21"/>
        <v>0.1036666667</v>
      </c>
      <c r="AB15" s="47">
        <f t="shared" si="17"/>
        <v>0.1025333333</v>
      </c>
    </row>
    <row r="16" ht="14.25" customHeight="1">
      <c r="A16" s="38">
        <v>4.0</v>
      </c>
      <c r="B16" s="39">
        <v>0.448376279390037</v>
      </c>
      <c r="C16" s="40">
        <v>0.7657470200198502</v>
      </c>
      <c r="D16" s="41">
        <v>0.9254788520271323</v>
      </c>
      <c r="E16" s="42">
        <v>10000.0</v>
      </c>
      <c r="F16" s="43">
        <v>10000.0</v>
      </c>
      <c r="G16" s="43">
        <v>10000.0</v>
      </c>
      <c r="H16" s="44">
        <f t="shared" si="5"/>
        <v>30000</v>
      </c>
      <c r="I16" s="42">
        <f t="shared" si="6"/>
        <v>896</v>
      </c>
      <c r="J16" s="43">
        <f t="shared" si="7"/>
        <v>1123</v>
      </c>
      <c r="K16" s="43">
        <f t="shared" si="8"/>
        <v>1043</v>
      </c>
      <c r="L16" s="44">
        <f t="shared" si="9"/>
        <v>3062</v>
      </c>
      <c r="M16" s="45">
        <f t="shared" ref="M16:O16" si="22">IF(E16=0,"",I16/E16)</f>
        <v>0.0896</v>
      </c>
      <c r="N16" s="46">
        <f t="shared" si="22"/>
        <v>0.1123</v>
      </c>
      <c r="O16" s="46">
        <f t="shared" si="22"/>
        <v>0.1043</v>
      </c>
      <c r="P16" s="47">
        <f t="shared" si="11"/>
        <v>0.1020666667</v>
      </c>
      <c r="Q16" s="42">
        <f t="shared" ref="Q16:S16" si="23">SUM(E$13:E16)</f>
        <v>40000</v>
      </c>
      <c r="R16" s="43">
        <f t="shared" si="23"/>
        <v>40000</v>
      </c>
      <c r="S16" s="43">
        <f t="shared" si="23"/>
        <v>40000</v>
      </c>
      <c r="T16" s="44">
        <f t="shared" si="13"/>
        <v>120000</v>
      </c>
      <c r="U16" s="42">
        <f t="shared" ref="U16:W16" si="24">SUM(I$13:I16)</f>
        <v>3612</v>
      </c>
      <c r="V16" s="43">
        <f t="shared" si="24"/>
        <v>4525</v>
      </c>
      <c r="W16" s="43">
        <f t="shared" si="24"/>
        <v>4153</v>
      </c>
      <c r="X16" s="44">
        <f t="shared" si="15"/>
        <v>12290</v>
      </c>
      <c r="Y16" s="46">
        <f t="shared" ref="Y16:AA16" si="25">IF(Q16=0,"",U16/Q16)</f>
        <v>0.0903</v>
      </c>
      <c r="Z16" s="46">
        <f t="shared" si="25"/>
        <v>0.113125</v>
      </c>
      <c r="AA16" s="46">
        <f t="shared" si="25"/>
        <v>0.103825</v>
      </c>
      <c r="AB16" s="47">
        <f t="shared" si="17"/>
        <v>0.1024166667</v>
      </c>
    </row>
    <row r="17" ht="14.25" customHeight="1">
      <c r="A17" s="38">
        <v>5.0</v>
      </c>
      <c r="B17" s="39">
        <v>0.40610408831632827</v>
      </c>
      <c r="C17" s="40">
        <v>0.6006186994336741</v>
      </c>
      <c r="D17" s="41">
        <v>0.9193537546524633</v>
      </c>
      <c r="E17" s="42">
        <v>10000.0</v>
      </c>
      <c r="F17" s="43">
        <v>10000.0</v>
      </c>
      <c r="G17" s="43">
        <v>10000.0</v>
      </c>
      <c r="H17" s="44">
        <f t="shared" si="5"/>
        <v>30000</v>
      </c>
      <c r="I17" s="42">
        <f t="shared" si="6"/>
        <v>893</v>
      </c>
      <c r="J17" s="43">
        <f t="shared" si="7"/>
        <v>1108</v>
      </c>
      <c r="K17" s="43">
        <f t="shared" si="8"/>
        <v>1042</v>
      </c>
      <c r="L17" s="44">
        <f t="shared" si="9"/>
        <v>3043</v>
      </c>
      <c r="M17" s="45">
        <f t="shared" ref="M17:O17" si="26">IF(E17=0,"",I17/E17)</f>
        <v>0.0893</v>
      </c>
      <c r="N17" s="46">
        <f t="shared" si="26"/>
        <v>0.1108</v>
      </c>
      <c r="O17" s="46">
        <f t="shared" si="26"/>
        <v>0.1042</v>
      </c>
      <c r="P17" s="47">
        <f t="shared" si="11"/>
        <v>0.1014333333</v>
      </c>
      <c r="Q17" s="42">
        <f t="shared" ref="Q17:S17" si="27">SUM(E$13:E17)</f>
        <v>50000</v>
      </c>
      <c r="R17" s="43">
        <f t="shared" si="27"/>
        <v>50000</v>
      </c>
      <c r="S17" s="43">
        <f t="shared" si="27"/>
        <v>50000</v>
      </c>
      <c r="T17" s="44">
        <f t="shared" si="13"/>
        <v>150000</v>
      </c>
      <c r="U17" s="42">
        <f t="shared" ref="U17:W17" si="28">SUM(I$13:I17)</f>
        <v>4505</v>
      </c>
      <c r="V17" s="43">
        <f t="shared" si="28"/>
        <v>5633</v>
      </c>
      <c r="W17" s="43">
        <f t="shared" si="28"/>
        <v>5195</v>
      </c>
      <c r="X17" s="44">
        <f t="shared" si="15"/>
        <v>15333</v>
      </c>
      <c r="Y17" s="46">
        <f t="shared" ref="Y17:AA17" si="29">IF(Q17=0,"",U17/Q17)</f>
        <v>0.0901</v>
      </c>
      <c r="Z17" s="46">
        <f t="shared" si="29"/>
        <v>0.11266</v>
      </c>
      <c r="AA17" s="46">
        <f t="shared" si="29"/>
        <v>0.1039</v>
      </c>
      <c r="AB17" s="47">
        <f t="shared" si="17"/>
        <v>0.10222</v>
      </c>
    </row>
    <row r="18" ht="14.25" customHeight="1">
      <c r="A18" s="38">
        <v>6.0</v>
      </c>
      <c r="B18" s="39">
        <v>0.765112724032437</v>
      </c>
      <c r="C18" s="40">
        <v>0.04627406316674021</v>
      </c>
      <c r="D18" s="41">
        <v>0.44652866677791125</v>
      </c>
      <c r="E18" s="42">
        <v>10000.0</v>
      </c>
      <c r="F18" s="43">
        <v>10000.0</v>
      </c>
      <c r="G18" s="43">
        <v>10000.0</v>
      </c>
      <c r="H18" s="44">
        <f t="shared" si="5"/>
        <v>30000</v>
      </c>
      <c r="I18" s="42">
        <f t="shared" si="6"/>
        <v>921</v>
      </c>
      <c r="J18" s="43">
        <f t="shared" si="7"/>
        <v>1048</v>
      </c>
      <c r="K18" s="43">
        <f t="shared" si="8"/>
        <v>996</v>
      </c>
      <c r="L18" s="44">
        <f t="shared" si="9"/>
        <v>2965</v>
      </c>
      <c r="M18" s="45">
        <f t="shared" ref="M18:O18" si="30">IF(E18=0,"",I18/E18)</f>
        <v>0.0921</v>
      </c>
      <c r="N18" s="46">
        <f t="shared" si="30"/>
        <v>0.1048</v>
      </c>
      <c r="O18" s="46">
        <f t="shared" si="30"/>
        <v>0.0996</v>
      </c>
      <c r="P18" s="47">
        <f t="shared" si="11"/>
        <v>0.09883333333</v>
      </c>
      <c r="Q18" s="42">
        <f t="shared" ref="Q18:S18" si="31">SUM(E$13:E18)</f>
        <v>60000</v>
      </c>
      <c r="R18" s="43">
        <f t="shared" si="31"/>
        <v>60000</v>
      </c>
      <c r="S18" s="43">
        <f t="shared" si="31"/>
        <v>60000</v>
      </c>
      <c r="T18" s="44">
        <f t="shared" si="13"/>
        <v>180000</v>
      </c>
      <c r="U18" s="42">
        <f t="shared" ref="U18:W18" si="32">SUM(I$13:I18)</f>
        <v>5426</v>
      </c>
      <c r="V18" s="43">
        <f t="shared" si="32"/>
        <v>6681</v>
      </c>
      <c r="W18" s="43">
        <f t="shared" si="32"/>
        <v>6191</v>
      </c>
      <c r="X18" s="44">
        <f t="shared" si="15"/>
        <v>18298</v>
      </c>
      <c r="Y18" s="46">
        <f t="shared" ref="Y18:AA18" si="33">IF(Q18=0,"",U18/Q18)</f>
        <v>0.09043333333</v>
      </c>
      <c r="Z18" s="46">
        <f t="shared" si="33"/>
        <v>0.11135</v>
      </c>
      <c r="AA18" s="46">
        <f t="shared" si="33"/>
        <v>0.1031833333</v>
      </c>
      <c r="AB18" s="47">
        <f t="shared" si="17"/>
        <v>0.1016555556</v>
      </c>
    </row>
    <row r="19" ht="14.25" customHeight="1">
      <c r="A19" s="38">
        <v>7.0</v>
      </c>
      <c r="B19" s="39">
        <v>0.13110042869977856</v>
      </c>
      <c r="C19" s="40">
        <v>0.05393297911655692</v>
      </c>
      <c r="D19" s="41">
        <v>0.4207022188320675</v>
      </c>
      <c r="E19" s="42">
        <v>10000.0</v>
      </c>
      <c r="F19" s="43">
        <v>10000.0</v>
      </c>
      <c r="G19" s="43">
        <v>10000.0</v>
      </c>
      <c r="H19" s="44">
        <f t="shared" si="5"/>
        <v>30000</v>
      </c>
      <c r="I19" s="42">
        <f t="shared" si="6"/>
        <v>868</v>
      </c>
      <c r="J19" s="43">
        <f t="shared" si="7"/>
        <v>1050</v>
      </c>
      <c r="K19" s="43">
        <f t="shared" si="8"/>
        <v>994</v>
      </c>
      <c r="L19" s="44">
        <f t="shared" si="9"/>
        <v>2912</v>
      </c>
      <c r="M19" s="45">
        <f t="shared" ref="M19:O19" si="34">IF(E19=0,"",I19/E19)</f>
        <v>0.0868</v>
      </c>
      <c r="N19" s="46">
        <f t="shared" si="34"/>
        <v>0.105</v>
      </c>
      <c r="O19" s="46">
        <f t="shared" si="34"/>
        <v>0.0994</v>
      </c>
      <c r="P19" s="47">
        <f t="shared" si="11"/>
        <v>0.09706666667</v>
      </c>
      <c r="Q19" s="42">
        <f t="shared" ref="Q19:S19" si="35">SUM(E$13:E19)</f>
        <v>70000</v>
      </c>
      <c r="R19" s="43">
        <f t="shared" si="35"/>
        <v>70000</v>
      </c>
      <c r="S19" s="43">
        <f t="shared" si="35"/>
        <v>70000</v>
      </c>
      <c r="T19" s="44">
        <f t="shared" si="13"/>
        <v>210000</v>
      </c>
      <c r="U19" s="42">
        <f t="shared" ref="U19:W19" si="36">SUM(I$13:I19)</f>
        <v>6294</v>
      </c>
      <c r="V19" s="43">
        <f t="shared" si="36"/>
        <v>7731</v>
      </c>
      <c r="W19" s="43">
        <f t="shared" si="36"/>
        <v>7185</v>
      </c>
      <c r="X19" s="44">
        <f t="shared" si="15"/>
        <v>21210</v>
      </c>
      <c r="Y19" s="46">
        <f t="shared" ref="Y19:AA19" si="37">IF(Q19=0,"",U19/Q19)</f>
        <v>0.08991428571</v>
      </c>
      <c r="Z19" s="46">
        <f t="shared" si="37"/>
        <v>0.1104428571</v>
      </c>
      <c r="AA19" s="46">
        <f t="shared" si="37"/>
        <v>0.1026428571</v>
      </c>
      <c r="AB19" s="47">
        <f t="shared" si="17"/>
        <v>0.101</v>
      </c>
    </row>
    <row r="20" ht="14.25" customHeight="1">
      <c r="A20" s="38">
        <v>8.0</v>
      </c>
      <c r="B20" s="39">
        <v>0.7426109449814852</v>
      </c>
      <c r="C20" s="40">
        <v>0.8146957155610791</v>
      </c>
      <c r="D20" s="41">
        <v>0.8248298515548289</v>
      </c>
      <c r="E20" s="42">
        <v>10000.0</v>
      </c>
      <c r="F20" s="43">
        <v>10000.0</v>
      </c>
      <c r="G20" s="43">
        <v>10000.0</v>
      </c>
      <c r="H20" s="44">
        <f t="shared" si="5"/>
        <v>30000</v>
      </c>
      <c r="I20" s="42">
        <f t="shared" si="6"/>
        <v>919</v>
      </c>
      <c r="J20" s="43">
        <f t="shared" si="7"/>
        <v>1128</v>
      </c>
      <c r="K20" s="43">
        <f t="shared" si="8"/>
        <v>1028</v>
      </c>
      <c r="L20" s="44">
        <f t="shared" si="9"/>
        <v>3075</v>
      </c>
      <c r="M20" s="45">
        <f t="shared" ref="M20:O20" si="38">IF(E20=0,"",I20/E20)</f>
        <v>0.0919</v>
      </c>
      <c r="N20" s="46">
        <f t="shared" si="38"/>
        <v>0.1128</v>
      </c>
      <c r="O20" s="46">
        <f t="shared" si="38"/>
        <v>0.1028</v>
      </c>
      <c r="P20" s="47">
        <f t="shared" si="11"/>
        <v>0.1025</v>
      </c>
      <c r="Q20" s="42">
        <f t="shared" ref="Q20:S20" si="39">SUM(E$13:E20)</f>
        <v>80000</v>
      </c>
      <c r="R20" s="43">
        <f t="shared" si="39"/>
        <v>80000</v>
      </c>
      <c r="S20" s="43">
        <f t="shared" si="39"/>
        <v>80000</v>
      </c>
      <c r="T20" s="44">
        <f t="shared" si="13"/>
        <v>240000</v>
      </c>
      <c r="U20" s="42">
        <f t="shared" ref="U20:W20" si="40">SUM(I$13:I20)</f>
        <v>7213</v>
      </c>
      <c r="V20" s="43">
        <f t="shared" si="40"/>
        <v>8859</v>
      </c>
      <c r="W20" s="43">
        <f t="shared" si="40"/>
        <v>8213</v>
      </c>
      <c r="X20" s="44">
        <f t="shared" si="15"/>
        <v>24285</v>
      </c>
      <c r="Y20" s="46">
        <f t="shared" ref="Y20:AA20" si="41">IF(Q20=0,"",U20/Q20)</f>
        <v>0.0901625</v>
      </c>
      <c r="Z20" s="46">
        <f t="shared" si="41"/>
        <v>0.1107375</v>
      </c>
      <c r="AA20" s="46">
        <f t="shared" si="41"/>
        <v>0.1026625</v>
      </c>
      <c r="AB20" s="47">
        <f t="shared" si="17"/>
        <v>0.1011875</v>
      </c>
    </row>
    <row r="21" ht="14.25" customHeight="1">
      <c r="A21" s="38">
        <v>9.0</v>
      </c>
      <c r="B21" s="39">
        <v>0.1319450765986958</v>
      </c>
      <c r="C21" s="40">
        <v>0.667110626944466</v>
      </c>
      <c r="D21" s="41">
        <v>0.7948361344197441</v>
      </c>
      <c r="E21" s="42">
        <v>10000.0</v>
      </c>
      <c r="F21" s="43">
        <v>10000.0</v>
      </c>
      <c r="G21" s="43">
        <v>10000.0</v>
      </c>
      <c r="H21" s="44">
        <f t="shared" si="5"/>
        <v>30000</v>
      </c>
      <c r="I21" s="42">
        <f t="shared" si="6"/>
        <v>868</v>
      </c>
      <c r="J21" s="43">
        <f t="shared" si="7"/>
        <v>1113</v>
      </c>
      <c r="K21" s="43">
        <f t="shared" si="8"/>
        <v>1025</v>
      </c>
      <c r="L21" s="44">
        <f t="shared" si="9"/>
        <v>3006</v>
      </c>
      <c r="M21" s="45">
        <f t="shared" ref="M21:O21" si="42">IF(E21=0,"",I21/E21)</f>
        <v>0.0868</v>
      </c>
      <c r="N21" s="46">
        <f t="shared" si="42"/>
        <v>0.1113</v>
      </c>
      <c r="O21" s="46">
        <f t="shared" si="42"/>
        <v>0.1025</v>
      </c>
      <c r="P21" s="47">
        <f t="shared" si="11"/>
        <v>0.1002</v>
      </c>
      <c r="Q21" s="42">
        <f t="shared" ref="Q21:S21" si="43">SUM(E$13:E21)</f>
        <v>90000</v>
      </c>
      <c r="R21" s="43">
        <f t="shared" si="43"/>
        <v>90000</v>
      </c>
      <c r="S21" s="43">
        <f t="shared" si="43"/>
        <v>90000</v>
      </c>
      <c r="T21" s="44">
        <f t="shared" si="13"/>
        <v>270000</v>
      </c>
      <c r="U21" s="42">
        <f t="shared" ref="U21:W21" si="44">SUM(I$13:I21)</f>
        <v>8081</v>
      </c>
      <c r="V21" s="43">
        <f t="shared" si="44"/>
        <v>9972</v>
      </c>
      <c r="W21" s="43">
        <f t="shared" si="44"/>
        <v>9238</v>
      </c>
      <c r="X21" s="44">
        <f t="shared" si="15"/>
        <v>27291</v>
      </c>
      <c r="Y21" s="46">
        <f t="shared" ref="Y21:AA21" si="45">IF(Q21=0,"",U21/Q21)</f>
        <v>0.08978888889</v>
      </c>
      <c r="Z21" s="46">
        <f t="shared" si="45"/>
        <v>0.1108</v>
      </c>
      <c r="AA21" s="46">
        <f t="shared" si="45"/>
        <v>0.1026444444</v>
      </c>
      <c r="AB21" s="47">
        <f t="shared" si="17"/>
        <v>0.1010777778</v>
      </c>
    </row>
    <row r="22" ht="14.25" customHeight="1">
      <c r="A22" s="38">
        <v>10.0</v>
      </c>
      <c r="B22" s="39">
        <v>0.22385482421003322</v>
      </c>
      <c r="C22" s="40">
        <v>0.7073743662553169</v>
      </c>
      <c r="D22" s="41">
        <v>0.2369390275151747</v>
      </c>
      <c r="E22" s="42">
        <v>10000.0</v>
      </c>
      <c r="F22" s="43">
        <v>10000.0</v>
      </c>
      <c r="G22" s="43">
        <v>10000.0</v>
      </c>
      <c r="H22" s="44">
        <f t="shared" si="5"/>
        <v>30000</v>
      </c>
      <c r="I22" s="42">
        <f t="shared" si="6"/>
        <v>878</v>
      </c>
      <c r="J22" s="43">
        <f t="shared" si="7"/>
        <v>1117</v>
      </c>
      <c r="K22" s="43">
        <f t="shared" si="8"/>
        <v>978</v>
      </c>
      <c r="L22" s="44">
        <f t="shared" si="9"/>
        <v>2973</v>
      </c>
      <c r="M22" s="45">
        <f t="shared" ref="M22:O22" si="46">IF(E22=0,"",I22/E22)</f>
        <v>0.0878</v>
      </c>
      <c r="N22" s="46">
        <f t="shared" si="46"/>
        <v>0.1117</v>
      </c>
      <c r="O22" s="46">
        <f t="shared" si="46"/>
        <v>0.0978</v>
      </c>
      <c r="P22" s="47">
        <f t="shared" si="11"/>
        <v>0.0991</v>
      </c>
      <c r="Q22" s="42">
        <f t="shared" ref="Q22:S22" si="47">SUM(E$13:E22)</f>
        <v>100000</v>
      </c>
      <c r="R22" s="43">
        <f t="shared" si="47"/>
        <v>100000</v>
      </c>
      <c r="S22" s="43">
        <f t="shared" si="47"/>
        <v>100000</v>
      </c>
      <c r="T22" s="44">
        <f t="shared" si="13"/>
        <v>300000</v>
      </c>
      <c r="U22" s="42">
        <f t="shared" ref="U22:W22" si="48">SUM(I$13:I22)</f>
        <v>8959</v>
      </c>
      <c r="V22" s="43">
        <f t="shared" si="48"/>
        <v>11089</v>
      </c>
      <c r="W22" s="43">
        <f t="shared" si="48"/>
        <v>10216</v>
      </c>
      <c r="X22" s="44">
        <f t="shared" si="15"/>
        <v>30264</v>
      </c>
      <c r="Y22" s="46">
        <f t="shared" ref="Y22:AA22" si="49">IF(Q22=0,"",U22/Q22)</f>
        <v>0.08959</v>
      </c>
      <c r="Z22" s="46">
        <f t="shared" si="49"/>
        <v>0.11089</v>
      </c>
      <c r="AA22" s="46">
        <f t="shared" si="49"/>
        <v>0.10216</v>
      </c>
      <c r="AB22" s="47">
        <f t="shared" si="17"/>
        <v>0.10088</v>
      </c>
    </row>
    <row r="23" ht="14.25" customHeight="1">
      <c r="A23" s="38">
        <v>11.0</v>
      </c>
      <c r="B23" s="39">
        <v>0.6706283682677296</v>
      </c>
      <c r="C23" s="40">
        <v>0.44254016384466377</v>
      </c>
      <c r="D23" s="41">
        <v>0.9155569777368577</v>
      </c>
      <c r="E23" s="42">
        <v>10000.0</v>
      </c>
      <c r="F23" s="43">
        <v>10000.0</v>
      </c>
      <c r="G23" s="43">
        <v>10000.0</v>
      </c>
      <c r="H23" s="44">
        <f t="shared" si="5"/>
        <v>30000</v>
      </c>
      <c r="I23" s="42">
        <f t="shared" si="6"/>
        <v>913</v>
      </c>
      <c r="J23" s="43">
        <f t="shared" si="7"/>
        <v>1095</v>
      </c>
      <c r="K23" s="43">
        <f t="shared" si="8"/>
        <v>1041</v>
      </c>
      <c r="L23" s="44">
        <f t="shared" si="9"/>
        <v>3049</v>
      </c>
      <c r="M23" s="45">
        <f t="shared" ref="M23:O23" si="50">IF(E23=0,"",I23/E23)</f>
        <v>0.0913</v>
      </c>
      <c r="N23" s="46">
        <f t="shared" si="50"/>
        <v>0.1095</v>
      </c>
      <c r="O23" s="46">
        <f t="shared" si="50"/>
        <v>0.1041</v>
      </c>
      <c r="P23" s="47">
        <f t="shared" si="11"/>
        <v>0.1016333333</v>
      </c>
      <c r="Q23" s="42">
        <f t="shared" ref="Q23:S23" si="51">SUM(E$13:E23)</f>
        <v>110000</v>
      </c>
      <c r="R23" s="43">
        <f t="shared" si="51"/>
        <v>110000</v>
      </c>
      <c r="S23" s="43">
        <f t="shared" si="51"/>
        <v>110000</v>
      </c>
      <c r="T23" s="44">
        <f t="shared" si="13"/>
        <v>330000</v>
      </c>
      <c r="U23" s="42">
        <f t="shared" ref="U23:W23" si="52">SUM(I$13:I23)</f>
        <v>9872</v>
      </c>
      <c r="V23" s="43">
        <f t="shared" si="52"/>
        <v>12184</v>
      </c>
      <c r="W23" s="43">
        <f t="shared" si="52"/>
        <v>11257</v>
      </c>
      <c r="X23" s="44">
        <f t="shared" si="15"/>
        <v>33313</v>
      </c>
      <c r="Y23" s="46">
        <f t="shared" ref="Y23:AA23" si="53">IF(Q23=0,"",U23/Q23)</f>
        <v>0.08974545455</v>
      </c>
      <c r="Z23" s="46">
        <f t="shared" si="53"/>
        <v>0.1107636364</v>
      </c>
      <c r="AA23" s="46">
        <f t="shared" si="53"/>
        <v>0.1023363636</v>
      </c>
      <c r="AB23" s="47">
        <f t="shared" si="17"/>
        <v>0.1009484848</v>
      </c>
    </row>
    <row r="24" ht="14.25" customHeight="1">
      <c r="A24" s="38">
        <v>12.0</v>
      </c>
      <c r="B24" s="39">
        <v>0.1630179409374476</v>
      </c>
      <c r="C24" s="40">
        <v>0.8005445635826461</v>
      </c>
      <c r="D24" s="41">
        <v>0.5384471321314306</v>
      </c>
      <c r="E24" s="42">
        <v>10000.0</v>
      </c>
      <c r="F24" s="43">
        <v>10000.0</v>
      </c>
      <c r="G24" s="43">
        <v>10000.0</v>
      </c>
      <c r="H24" s="44">
        <f t="shared" si="5"/>
        <v>30000</v>
      </c>
      <c r="I24" s="42">
        <f t="shared" si="6"/>
        <v>872</v>
      </c>
      <c r="J24" s="43">
        <f t="shared" si="7"/>
        <v>1126</v>
      </c>
      <c r="K24" s="43">
        <f t="shared" si="8"/>
        <v>1003</v>
      </c>
      <c r="L24" s="44">
        <f t="shared" si="9"/>
        <v>3001</v>
      </c>
      <c r="M24" s="45">
        <f t="shared" ref="M24:O24" si="54">IF(E24=0,"",I24/E24)</f>
        <v>0.0872</v>
      </c>
      <c r="N24" s="46">
        <f t="shared" si="54"/>
        <v>0.1126</v>
      </c>
      <c r="O24" s="46">
        <f t="shared" si="54"/>
        <v>0.1003</v>
      </c>
      <c r="P24" s="47">
        <f t="shared" si="11"/>
        <v>0.1000333333</v>
      </c>
      <c r="Q24" s="42">
        <f t="shared" ref="Q24:S24" si="55">SUM(E$13:E24)</f>
        <v>120000</v>
      </c>
      <c r="R24" s="43">
        <f t="shared" si="55"/>
        <v>120000</v>
      </c>
      <c r="S24" s="43">
        <f t="shared" si="55"/>
        <v>120000</v>
      </c>
      <c r="T24" s="44">
        <f t="shared" si="13"/>
        <v>360000</v>
      </c>
      <c r="U24" s="42">
        <f t="shared" ref="U24:W24" si="56">SUM(I$13:I24)</f>
        <v>10744</v>
      </c>
      <c r="V24" s="43">
        <f t="shared" si="56"/>
        <v>13310</v>
      </c>
      <c r="W24" s="43">
        <f t="shared" si="56"/>
        <v>12260</v>
      </c>
      <c r="X24" s="44">
        <f t="shared" si="15"/>
        <v>36314</v>
      </c>
      <c r="Y24" s="46">
        <f t="shared" ref="Y24:AA24" si="57">IF(Q24=0,"",U24/Q24)</f>
        <v>0.08953333333</v>
      </c>
      <c r="Z24" s="46">
        <f t="shared" si="57"/>
        <v>0.1109166667</v>
      </c>
      <c r="AA24" s="46">
        <f t="shared" si="57"/>
        <v>0.1021666667</v>
      </c>
      <c r="AB24" s="47">
        <f t="shared" si="17"/>
        <v>0.1008722222</v>
      </c>
    </row>
    <row r="25" ht="14.25" customHeight="1">
      <c r="A25" s="38">
        <v>13.0</v>
      </c>
      <c r="B25" s="39">
        <v>0.0924442892846129</v>
      </c>
      <c r="C25" s="40">
        <v>0.9622505324200828</v>
      </c>
      <c r="D25" s="41">
        <v>0.46328918972010213</v>
      </c>
      <c r="E25" s="42">
        <v>10000.0</v>
      </c>
      <c r="F25" s="43">
        <v>10000.0</v>
      </c>
      <c r="G25" s="43">
        <v>10000.0</v>
      </c>
      <c r="H25" s="44">
        <f t="shared" si="5"/>
        <v>30000</v>
      </c>
      <c r="I25" s="42">
        <f t="shared" si="6"/>
        <v>862</v>
      </c>
      <c r="J25" s="43">
        <f t="shared" si="7"/>
        <v>1156</v>
      </c>
      <c r="K25" s="43">
        <f t="shared" si="8"/>
        <v>997</v>
      </c>
      <c r="L25" s="44">
        <f t="shared" si="9"/>
        <v>3015</v>
      </c>
      <c r="M25" s="45">
        <f t="shared" ref="M25:O25" si="58">IF(E25=0,"",I25/E25)</f>
        <v>0.0862</v>
      </c>
      <c r="N25" s="46">
        <f t="shared" si="58"/>
        <v>0.1156</v>
      </c>
      <c r="O25" s="46">
        <f t="shared" si="58"/>
        <v>0.0997</v>
      </c>
      <c r="P25" s="47">
        <f t="shared" si="11"/>
        <v>0.1005</v>
      </c>
      <c r="Q25" s="42">
        <f t="shared" ref="Q25:S25" si="59">SUM(E$13:E25)</f>
        <v>130000</v>
      </c>
      <c r="R25" s="43">
        <f t="shared" si="59"/>
        <v>130000</v>
      </c>
      <c r="S25" s="43">
        <f t="shared" si="59"/>
        <v>130000</v>
      </c>
      <c r="T25" s="44">
        <f t="shared" si="13"/>
        <v>390000</v>
      </c>
      <c r="U25" s="42">
        <f t="shared" ref="U25:W25" si="60">SUM(I$13:I25)</f>
        <v>11606</v>
      </c>
      <c r="V25" s="43">
        <f t="shared" si="60"/>
        <v>14466</v>
      </c>
      <c r="W25" s="43">
        <f t="shared" si="60"/>
        <v>13257</v>
      </c>
      <c r="X25" s="44">
        <f t="shared" si="15"/>
        <v>39329</v>
      </c>
      <c r="Y25" s="46">
        <f t="shared" ref="Y25:AA25" si="61">IF(Q25=0,"",U25/Q25)</f>
        <v>0.08927692308</v>
      </c>
      <c r="Z25" s="46">
        <f t="shared" si="61"/>
        <v>0.1112769231</v>
      </c>
      <c r="AA25" s="46">
        <f t="shared" si="61"/>
        <v>0.1019769231</v>
      </c>
      <c r="AB25" s="47">
        <f t="shared" si="17"/>
        <v>0.1008435897</v>
      </c>
    </row>
    <row r="26" ht="14.25" customHeight="1">
      <c r="A26" s="38">
        <v>14.0</v>
      </c>
      <c r="B26" s="39">
        <v>0.5888377540450243</v>
      </c>
      <c r="C26" s="40">
        <v>0.9790505216846112</v>
      </c>
      <c r="D26" s="41">
        <v>0.5310566534405081</v>
      </c>
      <c r="E26" s="42">
        <v>10000.0</v>
      </c>
      <c r="F26" s="43">
        <v>10000.0</v>
      </c>
      <c r="G26" s="43">
        <v>10000.0</v>
      </c>
      <c r="H26" s="44">
        <f t="shared" si="5"/>
        <v>30000</v>
      </c>
      <c r="I26" s="42">
        <f t="shared" si="6"/>
        <v>906</v>
      </c>
      <c r="J26" s="43">
        <f t="shared" si="7"/>
        <v>1164</v>
      </c>
      <c r="K26" s="43">
        <f t="shared" si="8"/>
        <v>1002</v>
      </c>
      <c r="L26" s="44">
        <f t="shared" si="9"/>
        <v>3072</v>
      </c>
      <c r="M26" s="45">
        <f t="shared" ref="M26:O26" si="62">IF(E26=0,"",I26/E26)</f>
        <v>0.0906</v>
      </c>
      <c r="N26" s="46">
        <f t="shared" si="62"/>
        <v>0.1164</v>
      </c>
      <c r="O26" s="46">
        <f t="shared" si="62"/>
        <v>0.1002</v>
      </c>
      <c r="P26" s="47">
        <f t="shared" si="11"/>
        <v>0.1024</v>
      </c>
      <c r="Q26" s="42">
        <f t="shared" ref="Q26:S26" si="63">SUM(E$13:E26)</f>
        <v>140000</v>
      </c>
      <c r="R26" s="43">
        <f t="shared" si="63"/>
        <v>140000</v>
      </c>
      <c r="S26" s="43">
        <f t="shared" si="63"/>
        <v>140000</v>
      </c>
      <c r="T26" s="44">
        <f t="shared" si="13"/>
        <v>420000</v>
      </c>
      <c r="U26" s="42">
        <f t="shared" ref="U26:W26" si="64">SUM(I$13:I26)</f>
        <v>12512</v>
      </c>
      <c r="V26" s="43">
        <f t="shared" si="64"/>
        <v>15630</v>
      </c>
      <c r="W26" s="43">
        <f t="shared" si="64"/>
        <v>14259</v>
      </c>
      <c r="X26" s="44">
        <f t="shared" si="15"/>
        <v>42401</v>
      </c>
      <c r="Y26" s="46">
        <f t="shared" ref="Y26:AA26" si="65">IF(Q26=0,"",U26/Q26)</f>
        <v>0.08937142857</v>
      </c>
      <c r="Z26" s="46">
        <f t="shared" si="65"/>
        <v>0.1116428571</v>
      </c>
      <c r="AA26" s="46">
        <f t="shared" si="65"/>
        <v>0.10185</v>
      </c>
      <c r="AB26" s="47">
        <f t="shared" si="17"/>
        <v>0.1009547619</v>
      </c>
    </row>
    <row r="27" ht="14.25" customHeight="1">
      <c r="A27" s="38">
        <v>15.0</v>
      </c>
      <c r="B27" s="39">
        <v>0.822342267588661</v>
      </c>
      <c r="C27" s="40">
        <v>0.556724742383401</v>
      </c>
      <c r="D27" s="41">
        <v>0.8861258263810654</v>
      </c>
      <c r="E27" s="42">
        <v>10000.0</v>
      </c>
      <c r="F27" s="43">
        <v>10000.0</v>
      </c>
      <c r="G27" s="43">
        <v>10000.0</v>
      </c>
      <c r="H27" s="44">
        <f t="shared" si="5"/>
        <v>30000</v>
      </c>
      <c r="I27" s="42">
        <f t="shared" si="6"/>
        <v>926</v>
      </c>
      <c r="J27" s="43">
        <f t="shared" si="7"/>
        <v>1104</v>
      </c>
      <c r="K27" s="43">
        <f t="shared" si="8"/>
        <v>1036</v>
      </c>
      <c r="L27" s="44">
        <f t="shared" si="9"/>
        <v>3066</v>
      </c>
      <c r="M27" s="45">
        <f t="shared" ref="M27:O27" si="66">IF(E27=0,"",I27/E27)</f>
        <v>0.0926</v>
      </c>
      <c r="N27" s="46">
        <f t="shared" si="66"/>
        <v>0.1104</v>
      </c>
      <c r="O27" s="46">
        <f t="shared" si="66"/>
        <v>0.1036</v>
      </c>
      <c r="P27" s="47">
        <f t="shared" si="11"/>
        <v>0.1022</v>
      </c>
      <c r="Q27" s="42">
        <f t="shared" ref="Q27:S27" si="67">SUM(E$13:E27)</f>
        <v>150000</v>
      </c>
      <c r="R27" s="43">
        <f t="shared" si="67"/>
        <v>150000</v>
      </c>
      <c r="S27" s="43">
        <f t="shared" si="67"/>
        <v>150000</v>
      </c>
      <c r="T27" s="44">
        <f t="shared" si="13"/>
        <v>450000</v>
      </c>
      <c r="U27" s="42">
        <f t="shared" ref="U27:W27" si="68">SUM(I$13:I27)</f>
        <v>13438</v>
      </c>
      <c r="V27" s="43">
        <f t="shared" si="68"/>
        <v>16734</v>
      </c>
      <c r="W27" s="43">
        <f t="shared" si="68"/>
        <v>15295</v>
      </c>
      <c r="X27" s="44">
        <f t="shared" si="15"/>
        <v>45467</v>
      </c>
      <c r="Y27" s="46">
        <f t="shared" ref="Y27:AA27" si="69">IF(Q27=0,"",U27/Q27)</f>
        <v>0.08958666667</v>
      </c>
      <c r="Z27" s="46">
        <f t="shared" si="69"/>
        <v>0.11156</v>
      </c>
      <c r="AA27" s="46">
        <f t="shared" si="69"/>
        <v>0.1019666667</v>
      </c>
      <c r="AB27" s="47">
        <f t="shared" si="17"/>
        <v>0.1010377778</v>
      </c>
    </row>
    <row r="28" ht="14.25" customHeight="1">
      <c r="A28" s="38">
        <v>16.0</v>
      </c>
      <c r="B28" s="39">
        <v>0.8419642994226396</v>
      </c>
      <c r="C28" s="40">
        <v>0.6873311666063335</v>
      </c>
      <c r="D28" s="41">
        <v>0.21033096704047327</v>
      </c>
      <c r="E28" s="42">
        <v>10000.0</v>
      </c>
      <c r="F28" s="43">
        <v>10000.0</v>
      </c>
      <c r="G28" s="43">
        <v>10000.0</v>
      </c>
      <c r="H28" s="44">
        <f t="shared" si="5"/>
        <v>30000</v>
      </c>
      <c r="I28" s="42">
        <f t="shared" si="6"/>
        <v>929</v>
      </c>
      <c r="J28" s="43">
        <f t="shared" si="7"/>
        <v>1115</v>
      </c>
      <c r="K28" s="43">
        <f t="shared" si="8"/>
        <v>976</v>
      </c>
      <c r="L28" s="44">
        <f t="shared" si="9"/>
        <v>3020</v>
      </c>
      <c r="M28" s="45">
        <f t="shared" ref="M28:O28" si="70">IF(E28=0,"",I28/E28)</f>
        <v>0.0929</v>
      </c>
      <c r="N28" s="46">
        <f t="shared" si="70"/>
        <v>0.1115</v>
      </c>
      <c r="O28" s="46">
        <f t="shared" si="70"/>
        <v>0.0976</v>
      </c>
      <c r="P28" s="47">
        <f t="shared" si="11"/>
        <v>0.1006666667</v>
      </c>
      <c r="Q28" s="42">
        <f t="shared" ref="Q28:S28" si="71">SUM(E$13:E28)</f>
        <v>160000</v>
      </c>
      <c r="R28" s="43">
        <f t="shared" si="71"/>
        <v>160000</v>
      </c>
      <c r="S28" s="43">
        <f t="shared" si="71"/>
        <v>160000</v>
      </c>
      <c r="T28" s="44">
        <f t="shared" si="13"/>
        <v>480000</v>
      </c>
      <c r="U28" s="42">
        <f t="shared" ref="U28:W28" si="72">SUM(I$13:I28)</f>
        <v>14367</v>
      </c>
      <c r="V28" s="43">
        <f t="shared" si="72"/>
        <v>17849</v>
      </c>
      <c r="W28" s="43">
        <f t="shared" si="72"/>
        <v>16271</v>
      </c>
      <c r="X28" s="44">
        <f t="shared" si="15"/>
        <v>48487</v>
      </c>
      <c r="Y28" s="46">
        <f t="shared" ref="Y28:AA28" si="73">IF(Q28=0,"",U28/Q28)</f>
        <v>0.08979375</v>
      </c>
      <c r="Z28" s="46">
        <f t="shared" si="73"/>
        <v>0.11155625</v>
      </c>
      <c r="AA28" s="46">
        <f t="shared" si="73"/>
        <v>0.10169375</v>
      </c>
      <c r="AB28" s="47">
        <f t="shared" si="17"/>
        <v>0.1010145833</v>
      </c>
    </row>
    <row r="29" ht="14.25" customHeight="1">
      <c r="A29" s="38">
        <v>17.0</v>
      </c>
      <c r="B29" s="39">
        <v>0.9415584533584443</v>
      </c>
      <c r="C29" s="40">
        <v>0.05315378350868649</v>
      </c>
      <c r="D29" s="41">
        <v>0.5264117873301006</v>
      </c>
      <c r="E29" s="42">
        <v>10000.0</v>
      </c>
      <c r="F29" s="43">
        <v>10000.0</v>
      </c>
      <c r="G29" s="43">
        <v>10000.0</v>
      </c>
      <c r="H29" s="44">
        <f t="shared" si="5"/>
        <v>30000</v>
      </c>
      <c r="I29" s="42">
        <f t="shared" si="6"/>
        <v>945</v>
      </c>
      <c r="J29" s="43">
        <f t="shared" si="7"/>
        <v>1050</v>
      </c>
      <c r="K29" s="43">
        <f t="shared" si="8"/>
        <v>1002</v>
      </c>
      <c r="L29" s="44">
        <f t="shared" si="9"/>
        <v>2997</v>
      </c>
      <c r="M29" s="45">
        <f t="shared" ref="M29:O29" si="74">IF(E29=0,"",I29/E29)</f>
        <v>0.0945</v>
      </c>
      <c r="N29" s="46">
        <f t="shared" si="74"/>
        <v>0.105</v>
      </c>
      <c r="O29" s="46">
        <f t="shared" si="74"/>
        <v>0.1002</v>
      </c>
      <c r="P29" s="47">
        <f t="shared" si="11"/>
        <v>0.0999</v>
      </c>
      <c r="Q29" s="42">
        <f t="shared" ref="Q29:S29" si="75">SUM(E$13:E29)</f>
        <v>170000</v>
      </c>
      <c r="R29" s="43">
        <f t="shared" si="75"/>
        <v>170000</v>
      </c>
      <c r="S29" s="43">
        <f t="shared" si="75"/>
        <v>170000</v>
      </c>
      <c r="T29" s="44">
        <f t="shared" si="13"/>
        <v>510000</v>
      </c>
      <c r="U29" s="42">
        <f t="shared" ref="U29:W29" si="76">SUM(I$13:I29)</f>
        <v>15312</v>
      </c>
      <c r="V29" s="43">
        <f t="shared" si="76"/>
        <v>18899</v>
      </c>
      <c r="W29" s="43">
        <f t="shared" si="76"/>
        <v>17273</v>
      </c>
      <c r="X29" s="44">
        <f t="shared" si="15"/>
        <v>51484</v>
      </c>
      <c r="Y29" s="46">
        <f t="shared" ref="Y29:AA29" si="77">IF(Q29=0,"",U29/Q29)</f>
        <v>0.09007058824</v>
      </c>
      <c r="Z29" s="46">
        <f t="shared" si="77"/>
        <v>0.1111705882</v>
      </c>
      <c r="AA29" s="46">
        <f t="shared" si="77"/>
        <v>0.1016058824</v>
      </c>
      <c r="AB29" s="47">
        <f t="shared" si="17"/>
        <v>0.1009490196</v>
      </c>
    </row>
    <row r="30" ht="14.25" customHeight="1">
      <c r="A30" s="38">
        <v>18.0</v>
      </c>
      <c r="B30" s="39">
        <v>0.38729171739997703</v>
      </c>
      <c r="C30" s="40">
        <v>0.34951775365442306</v>
      </c>
      <c r="D30" s="41">
        <v>0.6540736178701898</v>
      </c>
      <c r="E30" s="42">
        <v>10000.0</v>
      </c>
      <c r="F30" s="43">
        <v>10000.0</v>
      </c>
      <c r="G30" s="43">
        <v>10000.0</v>
      </c>
      <c r="H30" s="44">
        <f t="shared" si="5"/>
        <v>30000</v>
      </c>
      <c r="I30" s="42">
        <f t="shared" si="6"/>
        <v>892</v>
      </c>
      <c r="J30" s="43">
        <f t="shared" si="7"/>
        <v>1088</v>
      </c>
      <c r="K30" s="43">
        <f t="shared" si="8"/>
        <v>1012</v>
      </c>
      <c r="L30" s="44">
        <f t="shared" si="9"/>
        <v>2992</v>
      </c>
      <c r="M30" s="45">
        <f t="shared" ref="M30:O30" si="78">IF(E30=0,"",I30/E30)</f>
        <v>0.0892</v>
      </c>
      <c r="N30" s="46">
        <f t="shared" si="78"/>
        <v>0.1088</v>
      </c>
      <c r="O30" s="46">
        <f t="shared" si="78"/>
        <v>0.1012</v>
      </c>
      <c r="P30" s="47">
        <f t="shared" si="11"/>
        <v>0.09973333333</v>
      </c>
      <c r="Q30" s="42">
        <f t="shared" ref="Q30:S30" si="79">SUM(E$13:E30)</f>
        <v>180000</v>
      </c>
      <c r="R30" s="43">
        <f t="shared" si="79"/>
        <v>180000</v>
      </c>
      <c r="S30" s="43">
        <f t="shared" si="79"/>
        <v>180000</v>
      </c>
      <c r="T30" s="44">
        <f t="shared" si="13"/>
        <v>540000</v>
      </c>
      <c r="U30" s="42">
        <f t="shared" ref="U30:W30" si="80">SUM(I$13:I30)</f>
        <v>16204</v>
      </c>
      <c r="V30" s="43">
        <f t="shared" si="80"/>
        <v>19987</v>
      </c>
      <c r="W30" s="43">
        <f t="shared" si="80"/>
        <v>18285</v>
      </c>
      <c r="X30" s="44">
        <f t="shared" si="15"/>
        <v>54476</v>
      </c>
      <c r="Y30" s="46">
        <f t="shared" ref="Y30:AA30" si="81">IF(Q30=0,"",U30/Q30)</f>
        <v>0.09002222222</v>
      </c>
      <c r="Z30" s="46">
        <f t="shared" si="81"/>
        <v>0.1110388889</v>
      </c>
      <c r="AA30" s="46">
        <f t="shared" si="81"/>
        <v>0.1015833333</v>
      </c>
      <c r="AB30" s="47">
        <f t="shared" si="17"/>
        <v>0.1008814815</v>
      </c>
    </row>
    <row r="31" ht="14.25" customHeight="1">
      <c r="A31" s="38">
        <v>19.0</v>
      </c>
      <c r="B31" s="39">
        <v>0.13859757743450207</v>
      </c>
      <c r="C31" s="40">
        <v>0.6734950385254719</v>
      </c>
      <c r="D31" s="41">
        <v>0.8241913176992067</v>
      </c>
      <c r="E31" s="42">
        <v>10000.0</v>
      </c>
      <c r="F31" s="43">
        <v>10000.0</v>
      </c>
      <c r="G31" s="43">
        <v>10000.0</v>
      </c>
      <c r="H31" s="44">
        <f t="shared" si="5"/>
        <v>30000</v>
      </c>
      <c r="I31" s="42">
        <f t="shared" si="6"/>
        <v>869</v>
      </c>
      <c r="J31" s="43">
        <f t="shared" si="7"/>
        <v>1114</v>
      </c>
      <c r="K31" s="43">
        <f t="shared" si="8"/>
        <v>1028</v>
      </c>
      <c r="L31" s="44">
        <f t="shared" si="9"/>
        <v>3011</v>
      </c>
      <c r="M31" s="45">
        <f t="shared" ref="M31:O31" si="82">IF(E31=0,"",I31/E31)</f>
        <v>0.0869</v>
      </c>
      <c r="N31" s="46">
        <f t="shared" si="82"/>
        <v>0.1114</v>
      </c>
      <c r="O31" s="46">
        <f t="shared" si="82"/>
        <v>0.1028</v>
      </c>
      <c r="P31" s="47">
        <f t="shared" si="11"/>
        <v>0.1003666667</v>
      </c>
      <c r="Q31" s="42">
        <f t="shared" ref="Q31:S31" si="83">SUM(E$13:E31)</f>
        <v>190000</v>
      </c>
      <c r="R31" s="43">
        <f t="shared" si="83"/>
        <v>190000</v>
      </c>
      <c r="S31" s="43">
        <f t="shared" si="83"/>
        <v>190000</v>
      </c>
      <c r="T31" s="44">
        <f t="shared" si="13"/>
        <v>570000</v>
      </c>
      <c r="U31" s="42">
        <f t="shared" ref="U31:W31" si="84">SUM(I$13:I31)</f>
        <v>17073</v>
      </c>
      <c r="V31" s="43">
        <f t="shared" si="84"/>
        <v>21101</v>
      </c>
      <c r="W31" s="43">
        <f t="shared" si="84"/>
        <v>19313</v>
      </c>
      <c r="X31" s="44">
        <f t="shared" si="15"/>
        <v>57487</v>
      </c>
      <c r="Y31" s="46">
        <f t="shared" ref="Y31:AA31" si="85">IF(Q31=0,"",U31/Q31)</f>
        <v>0.08985789474</v>
      </c>
      <c r="Z31" s="46">
        <f t="shared" si="85"/>
        <v>0.1110578947</v>
      </c>
      <c r="AA31" s="46">
        <f t="shared" si="85"/>
        <v>0.1016473684</v>
      </c>
      <c r="AB31" s="47">
        <f t="shared" si="17"/>
        <v>0.100854386</v>
      </c>
    </row>
    <row r="32" ht="14.25" customHeight="1">
      <c r="A32" s="38">
        <v>20.0</v>
      </c>
      <c r="B32" s="39">
        <v>0.14145637947482426</v>
      </c>
      <c r="C32" s="40">
        <v>0.026127224078081657</v>
      </c>
      <c r="D32" s="41">
        <v>0.7643978570400463</v>
      </c>
      <c r="E32" s="42">
        <v>10000.0</v>
      </c>
      <c r="F32" s="43">
        <v>10000.0</v>
      </c>
      <c r="G32" s="43">
        <v>10000.0</v>
      </c>
      <c r="H32" s="44">
        <f t="shared" si="5"/>
        <v>30000</v>
      </c>
      <c r="I32" s="42">
        <f t="shared" si="6"/>
        <v>869</v>
      </c>
      <c r="J32" s="43">
        <f t="shared" si="7"/>
        <v>1040</v>
      </c>
      <c r="K32" s="43">
        <f t="shared" si="8"/>
        <v>1022</v>
      </c>
      <c r="L32" s="44">
        <f t="shared" si="9"/>
        <v>2931</v>
      </c>
      <c r="M32" s="45">
        <f t="shared" ref="M32:O32" si="86">IF(E32=0,"",I32/E32)</f>
        <v>0.0869</v>
      </c>
      <c r="N32" s="46">
        <f t="shared" si="86"/>
        <v>0.104</v>
      </c>
      <c r="O32" s="46">
        <f t="shared" si="86"/>
        <v>0.1022</v>
      </c>
      <c r="P32" s="47">
        <f t="shared" si="11"/>
        <v>0.0977</v>
      </c>
      <c r="Q32" s="42">
        <f t="shared" ref="Q32:S32" si="87">SUM(E$13:E32)</f>
        <v>200000</v>
      </c>
      <c r="R32" s="43">
        <f t="shared" si="87"/>
        <v>200000</v>
      </c>
      <c r="S32" s="43">
        <f t="shared" si="87"/>
        <v>200000</v>
      </c>
      <c r="T32" s="44">
        <f t="shared" si="13"/>
        <v>600000</v>
      </c>
      <c r="U32" s="42">
        <f t="shared" ref="U32:W32" si="88">SUM(I$13:I32)</f>
        <v>17942</v>
      </c>
      <c r="V32" s="43">
        <f t="shared" si="88"/>
        <v>22141</v>
      </c>
      <c r="W32" s="43">
        <f t="shared" si="88"/>
        <v>20335</v>
      </c>
      <c r="X32" s="44">
        <f t="shared" si="15"/>
        <v>60418</v>
      </c>
      <c r="Y32" s="46">
        <f t="shared" ref="Y32:AA32" si="89">IF(Q32=0,"",U32/Q32)</f>
        <v>0.08971</v>
      </c>
      <c r="Z32" s="46">
        <f t="shared" si="89"/>
        <v>0.110705</v>
      </c>
      <c r="AA32" s="46">
        <f t="shared" si="89"/>
        <v>0.101675</v>
      </c>
      <c r="AB32" s="47">
        <f t="shared" si="17"/>
        <v>0.1006966667</v>
      </c>
    </row>
    <row r="33" ht="14.25" customHeight="1">
      <c r="A33" s="38">
        <v>21.0</v>
      </c>
      <c r="B33" s="39">
        <v>0.42119702339198706</v>
      </c>
      <c r="C33" s="40">
        <v>0.32571719276141586</v>
      </c>
      <c r="D33" s="41">
        <v>0.16207239089430636</v>
      </c>
      <c r="E33" s="42">
        <v>10000.0</v>
      </c>
      <c r="F33" s="43">
        <v>10000.0</v>
      </c>
      <c r="G33" s="43">
        <v>10000.0</v>
      </c>
      <c r="H33" s="44">
        <f t="shared" si="5"/>
        <v>30000</v>
      </c>
      <c r="I33" s="42">
        <f t="shared" si="6"/>
        <v>894</v>
      </c>
      <c r="J33" s="43">
        <f t="shared" si="7"/>
        <v>1086</v>
      </c>
      <c r="K33" s="43">
        <f t="shared" si="8"/>
        <v>970</v>
      </c>
      <c r="L33" s="44">
        <f t="shared" si="9"/>
        <v>2950</v>
      </c>
      <c r="M33" s="45">
        <f t="shared" ref="M33:O33" si="90">IF(E33=0,"",I33/E33)</f>
        <v>0.0894</v>
      </c>
      <c r="N33" s="46">
        <f t="shared" si="90"/>
        <v>0.1086</v>
      </c>
      <c r="O33" s="46">
        <f t="shared" si="90"/>
        <v>0.097</v>
      </c>
      <c r="P33" s="47">
        <f t="shared" si="11"/>
        <v>0.09833333333</v>
      </c>
      <c r="Q33" s="42">
        <f t="shared" ref="Q33:S33" si="91">SUM(E$13:E33)</f>
        <v>210000</v>
      </c>
      <c r="R33" s="43">
        <f t="shared" si="91"/>
        <v>210000</v>
      </c>
      <c r="S33" s="43">
        <f t="shared" si="91"/>
        <v>210000</v>
      </c>
      <c r="T33" s="44">
        <f t="shared" si="13"/>
        <v>630000</v>
      </c>
      <c r="U33" s="42">
        <f t="shared" ref="U33:W33" si="92">SUM(I$13:I33)</f>
        <v>18836</v>
      </c>
      <c r="V33" s="43">
        <f t="shared" si="92"/>
        <v>23227</v>
      </c>
      <c r="W33" s="43">
        <f t="shared" si="92"/>
        <v>21305</v>
      </c>
      <c r="X33" s="44">
        <f t="shared" si="15"/>
        <v>63368</v>
      </c>
      <c r="Y33" s="46">
        <f t="shared" ref="Y33:AA33" si="93">IF(Q33=0,"",U33/Q33)</f>
        <v>0.0896952381</v>
      </c>
      <c r="Z33" s="46">
        <f t="shared" si="93"/>
        <v>0.1106047619</v>
      </c>
      <c r="AA33" s="46">
        <f t="shared" si="93"/>
        <v>0.101452381</v>
      </c>
      <c r="AB33" s="47">
        <f t="shared" si="17"/>
        <v>0.100584127</v>
      </c>
    </row>
    <row r="34" ht="14.25" customHeight="1">
      <c r="A34" s="38">
        <v>22.0</v>
      </c>
      <c r="B34" s="39">
        <v>0.9977151575378174</v>
      </c>
      <c r="C34" s="40">
        <v>0.12220285174429968</v>
      </c>
      <c r="D34" s="41">
        <v>0.7354460221659014</v>
      </c>
      <c r="E34" s="42">
        <v>10000.0</v>
      </c>
      <c r="F34" s="43">
        <v>10000.0</v>
      </c>
      <c r="G34" s="43">
        <v>10000.0</v>
      </c>
      <c r="H34" s="44">
        <f t="shared" si="5"/>
        <v>30000</v>
      </c>
      <c r="I34" s="42">
        <f t="shared" si="6"/>
        <v>982</v>
      </c>
      <c r="J34" s="43">
        <f t="shared" si="7"/>
        <v>1064</v>
      </c>
      <c r="K34" s="43">
        <f t="shared" si="8"/>
        <v>1019</v>
      </c>
      <c r="L34" s="44">
        <f t="shared" si="9"/>
        <v>3065</v>
      </c>
      <c r="M34" s="45">
        <f t="shared" ref="M34:O34" si="94">IF(E34=0,"",I34/E34)</f>
        <v>0.0982</v>
      </c>
      <c r="N34" s="46">
        <f t="shared" si="94"/>
        <v>0.1064</v>
      </c>
      <c r="O34" s="46">
        <f t="shared" si="94"/>
        <v>0.1019</v>
      </c>
      <c r="P34" s="47">
        <f t="shared" si="11"/>
        <v>0.1021666667</v>
      </c>
      <c r="Q34" s="42">
        <f t="shared" ref="Q34:S34" si="95">SUM(E$13:E34)</f>
        <v>220000</v>
      </c>
      <c r="R34" s="43">
        <f t="shared" si="95"/>
        <v>220000</v>
      </c>
      <c r="S34" s="43">
        <f t="shared" si="95"/>
        <v>220000</v>
      </c>
      <c r="T34" s="44">
        <f t="shared" si="13"/>
        <v>660000</v>
      </c>
      <c r="U34" s="42">
        <f t="shared" ref="U34:W34" si="96">SUM(I$13:I34)</f>
        <v>19818</v>
      </c>
      <c r="V34" s="43">
        <f t="shared" si="96"/>
        <v>24291</v>
      </c>
      <c r="W34" s="43">
        <f t="shared" si="96"/>
        <v>22324</v>
      </c>
      <c r="X34" s="44">
        <f t="shared" si="15"/>
        <v>66433</v>
      </c>
      <c r="Y34" s="46">
        <f t="shared" ref="Y34:AA34" si="97">IF(Q34=0,"",U34/Q34)</f>
        <v>0.09008181818</v>
      </c>
      <c r="Z34" s="46">
        <f t="shared" si="97"/>
        <v>0.1104136364</v>
      </c>
      <c r="AA34" s="46">
        <f t="shared" si="97"/>
        <v>0.1014727273</v>
      </c>
      <c r="AB34" s="47">
        <f t="shared" si="17"/>
        <v>0.1006560606</v>
      </c>
    </row>
    <row r="35" ht="14.25" customHeight="1">
      <c r="A35" s="38">
        <v>23.0</v>
      </c>
      <c r="B35" s="39">
        <v>0.9842806874936575</v>
      </c>
      <c r="C35" s="40">
        <v>0.6324516374572079</v>
      </c>
      <c r="D35" s="41">
        <v>0.39117261660271374</v>
      </c>
      <c r="E35" s="42">
        <v>10000.0</v>
      </c>
      <c r="F35" s="43">
        <v>10000.0</v>
      </c>
      <c r="G35" s="43">
        <v>10000.0</v>
      </c>
      <c r="H35" s="44">
        <f t="shared" si="5"/>
        <v>30000</v>
      </c>
      <c r="I35" s="42">
        <f t="shared" si="6"/>
        <v>962</v>
      </c>
      <c r="J35" s="43">
        <f t="shared" si="7"/>
        <v>1110</v>
      </c>
      <c r="K35" s="43">
        <f t="shared" si="8"/>
        <v>992</v>
      </c>
      <c r="L35" s="44">
        <f t="shared" si="9"/>
        <v>3064</v>
      </c>
      <c r="M35" s="45">
        <f t="shared" ref="M35:O35" si="98">IF(E35=0,"",I35/E35)</f>
        <v>0.0962</v>
      </c>
      <c r="N35" s="46">
        <f t="shared" si="98"/>
        <v>0.111</v>
      </c>
      <c r="O35" s="46">
        <f t="shared" si="98"/>
        <v>0.0992</v>
      </c>
      <c r="P35" s="47">
        <f t="shared" si="11"/>
        <v>0.1021333333</v>
      </c>
      <c r="Q35" s="42">
        <f t="shared" ref="Q35:S35" si="99">SUM(E$13:E35)</f>
        <v>230000</v>
      </c>
      <c r="R35" s="43">
        <f t="shared" si="99"/>
        <v>230000</v>
      </c>
      <c r="S35" s="43">
        <f t="shared" si="99"/>
        <v>230000</v>
      </c>
      <c r="T35" s="44">
        <f t="shared" si="13"/>
        <v>690000</v>
      </c>
      <c r="U35" s="42">
        <f t="shared" ref="U35:W35" si="100">SUM(I$13:I35)</f>
        <v>20780</v>
      </c>
      <c r="V35" s="43">
        <f t="shared" si="100"/>
        <v>25401</v>
      </c>
      <c r="W35" s="43">
        <f t="shared" si="100"/>
        <v>23316</v>
      </c>
      <c r="X35" s="44">
        <f t="shared" si="15"/>
        <v>69497</v>
      </c>
      <c r="Y35" s="46">
        <f t="shared" ref="Y35:AA35" si="101">IF(Q35=0,"",U35/Q35)</f>
        <v>0.09034782609</v>
      </c>
      <c r="Z35" s="46">
        <f t="shared" si="101"/>
        <v>0.1104391304</v>
      </c>
      <c r="AA35" s="46">
        <f t="shared" si="101"/>
        <v>0.101373913</v>
      </c>
      <c r="AB35" s="47">
        <f t="shared" si="17"/>
        <v>0.1007202899</v>
      </c>
    </row>
    <row r="36" ht="14.25" customHeight="1">
      <c r="A36" s="38">
        <v>24.0</v>
      </c>
      <c r="B36" s="39">
        <v>0.52196668971603</v>
      </c>
      <c r="C36" s="40">
        <v>0.7906561204328705</v>
      </c>
      <c r="D36" s="41">
        <v>0.9533035680676298</v>
      </c>
      <c r="E36" s="42">
        <v>10000.0</v>
      </c>
      <c r="F36" s="43">
        <v>10000.0</v>
      </c>
      <c r="G36" s="43">
        <v>10000.0</v>
      </c>
      <c r="H36" s="44">
        <f t="shared" si="5"/>
        <v>30000</v>
      </c>
      <c r="I36" s="42">
        <f t="shared" si="6"/>
        <v>901</v>
      </c>
      <c r="J36" s="43">
        <f t="shared" si="7"/>
        <v>1125</v>
      </c>
      <c r="K36" s="43">
        <f t="shared" si="8"/>
        <v>1051</v>
      </c>
      <c r="L36" s="44">
        <f t="shared" si="9"/>
        <v>3077</v>
      </c>
      <c r="M36" s="45">
        <f t="shared" ref="M36:O36" si="102">IF(E36=0,"",I36/E36)</f>
        <v>0.0901</v>
      </c>
      <c r="N36" s="46">
        <f t="shared" si="102"/>
        <v>0.1125</v>
      </c>
      <c r="O36" s="46">
        <f t="shared" si="102"/>
        <v>0.1051</v>
      </c>
      <c r="P36" s="47">
        <f t="shared" si="11"/>
        <v>0.1025666667</v>
      </c>
      <c r="Q36" s="42">
        <f t="shared" ref="Q36:S36" si="103">SUM(E$13:E36)</f>
        <v>240000</v>
      </c>
      <c r="R36" s="43">
        <f t="shared" si="103"/>
        <v>240000</v>
      </c>
      <c r="S36" s="43">
        <f t="shared" si="103"/>
        <v>240000</v>
      </c>
      <c r="T36" s="44">
        <f t="shared" si="13"/>
        <v>720000</v>
      </c>
      <c r="U36" s="42">
        <f t="shared" ref="U36:W36" si="104">SUM(I$13:I36)</f>
        <v>21681</v>
      </c>
      <c r="V36" s="43">
        <f t="shared" si="104"/>
        <v>26526</v>
      </c>
      <c r="W36" s="43">
        <f t="shared" si="104"/>
        <v>24367</v>
      </c>
      <c r="X36" s="44">
        <f t="shared" si="15"/>
        <v>72574</v>
      </c>
      <c r="Y36" s="46">
        <f t="shared" ref="Y36:AA36" si="105">IF(Q36=0,"",U36/Q36)</f>
        <v>0.0903375</v>
      </c>
      <c r="Z36" s="46">
        <f t="shared" si="105"/>
        <v>0.110525</v>
      </c>
      <c r="AA36" s="46">
        <f t="shared" si="105"/>
        <v>0.1015291667</v>
      </c>
      <c r="AB36" s="47">
        <f t="shared" si="17"/>
        <v>0.1007972222</v>
      </c>
    </row>
    <row r="37" ht="14.25" customHeight="1">
      <c r="A37" s="76">
        <v>25.0</v>
      </c>
      <c r="B37" s="77">
        <v>0.04933555335810913</v>
      </c>
      <c r="C37" s="78">
        <v>0.3569751989073565</v>
      </c>
      <c r="D37" s="79">
        <v>0.9740816860755577</v>
      </c>
      <c r="E37" s="80">
        <v>10000.0</v>
      </c>
      <c r="F37" s="81">
        <v>10000.0</v>
      </c>
      <c r="G37" s="81">
        <v>10000.0</v>
      </c>
      <c r="H37" s="82">
        <f t="shared" si="5"/>
        <v>30000</v>
      </c>
      <c r="I37" s="80">
        <f t="shared" si="6"/>
        <v>853</v>
      </c>
      <c r="J37" s="81">
        <f t="shared" si="7"/>
        <v>1088</v>
      </c>
      <c r="K37" s="81">
        <f t="shared" si="8"/>
        <v>1059</v>
      </c>
      <c r="L37" s="82">
        <f t="shared" si="9"/>
        <v>3000</v>
      </c>
      <c r="M37" s="83">
        <f t="shared" ref="M37:O37" si="106">IF(E37=0,"",I37/E37)</f>
        <v>0.0853</v>
      </c>
      <c r="N37" s="84">
        <f t="shared" si="106"/>
        <v>0.1088</v>
      </c>
      <c r="O37" s="84">
        <f t="shared" si="106"/>
        <v>0.1059</v>
      </c>
      <c r="P37" s="85">
        <f t="shared" si="11"/>
        <v>0.1</v>
      </c>
      <c r="Q37" s="80">
        <f t="shared" ref="Q37:S37" si="107">SUM(E$13:E37)</f>
        <v>250000</v>
      </c>
      <c r="R37" s="81">
        <f t="shared" si="107"/>
        <v>250000</v>
      </c>
      <c r="S37" s="81">
        <f t="shared" si="107"/>
        <v>250000</v>
      </c>
      <c r="T37" s="82">
        <f t="shared" si="13"/>
        <v>750000</v>
      </c>
      <c r="U37" s="80">
        <f t="shared" ref="U37:W37" si="108">SUM(I$13:I37)</f>
        <v>22534</v>
      </c>
      <c r="V37" s="81">
        <f t="shared" si="108"/>
        <v>27614</v>
      </c>
      <c r="W37" s="81">
        <f t="shared" si="108"/>
        <v>25426</v>
      </c>
      <c r="X37" s="82">
        <f t="shared" si="15"/>
        <v>75574</v>
      </c>
      <c r="Y37" s="84">
        <f t="shared" ref="Y37:AA37" si="109">IF(Q37=0,"",U37/Q37)</f>
        <v>0.090136</v>
      </c>
      <c r="Z37" s="84">
        <f t="shared" si="109"/>
        <v>0.110456</v>
      </c>
      <c r="AA37" s="84">
        <f t="shared" si="109"/>
        <v>0.101704</v>
      </c>
      <c r="AB37" s="85">
        <f t="shared" si="17"/>
        <v>0.1007653333</v>
      </c>
    </row>
    <row r="38" ht="14.25" customHeight="1">
      <c r="A38" s="38">
        <v>26.0</v>
      </c>
      <c r="B38" s="39">
        <v>0.8291789012980286</v>
      </c>
      <c r="C38" s="40">
        <v>0.4786780692503757</v>
      </c>
      <c r="D38" s="41">
        <v>0.7699927107348968</v>
      </c>
      <c r="E38" s="86">
        <f>IF($E$12=$G$7,30000,0)</f>
        <v>0</v>
      </c>
      <c r="F38" s="87">
        <f t="shared" ref="F38:F112" si="114">IF($F$12=$G$7,30000,0)</f>
        <v>30000</v>
      </c>
      <c r="G38" s="87">
        <f t="shared" ref="G38:G112" si="115">IF($G$12=$G$7,30000,0)</f>
        <v>0</v>
      </c>
      <c r="H38" s="44">
        <f t="shared" si="5"/>
        <v>30000</v>
      </c>
      <c r="I38" s="42">
        <f t="shared" si="6"/>
        <v>0</v>
      </c>
      <c r="J38" s="43">
        <f t="shared" si="7"/>
        <v>3297</v>
      </c>
      <c r="K38" s="43">
        <f t="shared" si="8"/>
        <v>0</v>
      </c>
      <c r="L38" s="44">
        <f t="shared" si="9"/>
        <v>3297</v>
      </c>
      <c r="M38" s="45" t="str">
        <f t="shared" ref="M38:O38" si="110">IF(E38=0,"",I38/E38)</f>
        <v/>
      </c>
      <c r="N38" s="46">
        <f t="shared" si="110"/>
        <v>0.1099</v>
      </c>
      <c r="O38" s="46" t="str">
        <f t="shared" si="110"/>
        <v/>
      </c>
      <c r="P38" s="47">
        <f t="shared" si="11"/>
        <v>0.1099</v>
      </c>
      <c r="Q38" s="42">
        <f t="shared" ref="Q38:S38" si="111">SUM(E$13:E38)</f>
        <v>250000</v>
      </c>
      <c r="R38" s="43">
        <f t="shared" si="111"/>
        <v>280000</v>
      </c>
      <c r="S38" s="43">
        <f t="shared" si="111"/>
        <v>250000</v>
      </c>
      <c r="T38" s="44">
        <f t="shared" si="13"/>
        <v>780000</v>
      </c>
      <c r="U38" s="42">
        <f t="shared" ref="U38:W38" si="112">SUM(I$13:I38)</f>
        <v>22534</v>
      </c>
      <c r="V38" s="43">
        <f t="shared" si="112"/>
        <v>30911</v>
      </c>
      <c r="W38" s="43">
        <f t="shared" si="112"/>
        <v>25426</v>
      </c>
      <c r="X38" s="44">
        <f t="shared" si="15"/>
        <v>78871</v>
      </c>
      <c r="Y38" s="46">
        <f t="shared" ref="Y38:AA38" si="113">IF(Q38=0,"",U38/Q38)</f>
        <v>0.090136</v>
      </c>
      <c r="Z38" s="46">
        <f t="shared" si="113"/>
        <v>0.1103964286</v>
      </c>
      <c r="AA38" s="46">
        <f t="shared" si="113"/>
        <v>0.101704</v>
      </c>
      <c r="AB38" s="47">
        <f t="shared" si="17"/>
        <v>0.1011166667</v>
      </c>
    </row>
    <row r="39" ht="14.25" customHeight="1">
      <c r="A39" s="38">
        <v>27.0</v>
      </c>
      <c r="B39" s="39">
        <v>0.8305741265594014</v>
      </c>
      <c r="C39" s="40">
        <v>0.11268826372767071</v>
      </c>
      <c r="D39" s="41">
        <v>0.10136237862120667</v>
      </c>
      <c r="E39" s="86">
        <f t="shared" ref="E39:E112" si="120">IF($E$12=$G$7,10000,0)</f>
        <v>0</v>
      </c>
      <c r="F39" s="87">
        <f t="shared" si="114"/>
        <v>30000</v>
      </c>
      <c r="G39" s="87">
        <f t="shared" si="115"/>
        <v>0</v>
      </c>
      <c r="H39" s="44">
        <f t="shared" si="5"/>
        <v>30000</v>
      </c>
      <c r="I39" s="42">
        <f t="shared" si="6"/>
        <v>0</v>
      </c>
      <c r="J39" s="43">
        <f t="shared" si="7"/>
        <v>3234</v>
      </c>
      <c r="K39" s="43">
        <f t="shared" si="8"/>
        <v>0</v>
      </c>
      <c r="L39" s="44">
        <f t="shared" si="9"/>
        <v>3234</v>
      </c>
      <c r="M39" s="45" t="str">
        <f t="shared" ref="M39:O39" si="116">IF(E39=0,"",I39/E39)</f>
        <v/>
      </c>
      <c r="N39" s="46">
        <f t="shared" si="116"/>
        <v>0.1078</v>
      </c>
      <c r="O39" s="46" t="str">
        <f t="shared" si="116"/>
        <v/>
      </c>
      <c r="P39" s="47">
        <f t="shared" si="11"/>
        <v>0.1078</v>
      </c>
      <c r="Q39" s="42">
        <f t="shared" ref="Q39:S39" si="117">SUM(E$13:E39)</f>
        <v>250000</v>
      </c>
      <c r="R39" s="43">
        <f t="shared" si="117"/>
        <v>310000</v>
      </c>
      <c r="S39" s="43">
        <f t="shared" si="117"/>
        <v>250000</v>
      </c>
      <c r="T39" s="44">
        <f t="shared" si="13"/>
        <v>810000</v>
      </c>
      <c r="U39" s="42">
        <f t="shared" ref="U39:W39" si="118">SUM(I$13:I39)</f>
        <v>22534</v>
      </c>
      <c r="V39" s="43">
        <f t="shared" si="118"/>
        <v>34145</v>
      </c>
      <c r="W39" s="43">
        <f t="shared" si="118"/>
        <v>25426</v>
      </c>
      <c r="X39" s="44">
        <f t="shared" si="15"/>
        <v>82105</v>
      </c>
      <c r="Y39" s="46">
        <f t="shared" ref="Y39:AA39" si="119">IF(Q39=0,"",U39/Q39)</f>
        <v>0.090136</v>
      </c>
      <c r="Z39" s="46">
        <f t="shared" si="119"/>
        <v>0.1101451613</v>
      </c>
      <c r="AA39" s="46">
        <f t="shared" si="119"/>
        <v>0.101704</v>
      </c>
      <c r="AB39" s="47">
        <f t="shared" si="17"/>
        <v>0.1013641975</v>
      </c>
    </row>
    <row r="40" ht="14.25" customHeight="1">
      <c r="A40" s="38">
        <v>28.0</v>
      </c>
      <c r="B40" s="39">
        <v>0.12541295162440103</v>
      </c>
      <c r="C40" s="40">
        <v>0.5703460115972839</v>
      </c>
      <c r="D40" s="41">
        <v>0.3362596747760356</v>
      </c>
      <c r="E40" s="86">
        <f t="shared" si="120"/>
        <v>0</v>
      </c>
      <c r="F40" s="87">
        <f t="shared" si="114"/>
        <v>30000</v>
      </c>
      <c r="G40" s="87">
        <f t="shared" si="115"/>
        <v>0</v>
      </c>
      <c r="H40" s="44">
        <f t="shared" si="5"/>
        <v>30000</v>
      </c>
      <c r="I40" s="42">
        <f t="shared" si="6"/>
        <v>0</v>
      </c>
      <c r="J40" s="43">
        <f t="shared" si="7"/>
        <v>3309</v>
      </c>
      <c r="K40" s="43">
        <f t="shared" si="8"/>
        <v>0</v>
      </c>
      <c r="L40" s="44">
        <f t="shared" si="9"/>
        <v>3309</v>
      </c>
      <c r="M40" s="45" t="str">
        <f t="shared" ref="M40:O40" si="121">IF(E40=0,"",I40/E40)</f>
        <v/>
      </c>
      <c r="N40" s="46">
        <f t="shared" si="121"/>
        <v>0.1103</v>
      </c>
      <c r="O40" s="46" t="str">
        <f t="shared" si="121"/>
        <v/>
      </c>
      <c r="P40" s="47">
        <f t="shared" si="11"/>
        <v>0.1103</v>
      </c>
      <c r="Q40" s="42">
        <f t="shared" ref="Q40:S40" si="122">SUM(E$13:E40)</f>
        <v>250000</v>
      </c>
      <c r="R40" s="43">
        <f t="shared" si="122"/>
        <v>340000</v>
      </c>
      <c r="S40" s="43">
        <f t="shared" si="122"/>
        <v>250000</v>
      </c>
      <c r="T40" s="44">
        <f t="shared" si="13"/>
        <v>840000</v>
      </c>
      <c r="U40" s="42">
        <f t="shared" ref="U40:W40" si="123">SUM(I$13:I40)</f>
        <v>22534</v>
      </c>
      <c r="V40" s="43">
        <f t="shared" si="123"/>
        <v>37454</v>
      </c>
      <c r="W40" s="43">
        <f t="shared" si="123"/>
        <v>25426</v>
      </c>
      <c r="X40" s="44">
        <f t="shared" si="15"/>
        <v>85414</v>
      </c>
      <c r="Y40" s="46">
        <f t="shared" ref="Y40:AA40" si="124">IF(Q40=0,"",U40/Q40)</f>
        <v>0.090136</v>
      </c>
      <c r="Z40" s="46">
        <f t="shared" si="124"/>
        <v>0.1101588235</v>
      </c>
      <c r="AA40" s="46">
        <f t="shared" si="124"/>
        <v>0.101704</v>
      </c>
      <c r="AB40" s="47">
        <f t="shared" si="17"/>
        <v>0.1016833333</v>
      </c>
    </row>
    <row r="41" ht="14.25" customHeight="1">
      <c r="A41" s="38">
        <v>29.0</v>
      </c>
      <c r="B41" s="39">
        <v>0.8218332230540714</v>
      </c>
      <c r="C41" s="40">
        <v>0.8997463637004632</v>
      </c>
      <c r="D41" s="41">
        <v>0.6302691552505462</v>
      </c>
      <c r="E41" s="86">
        <f t="shared" si="120"/>
        <v>0</v>
      </c>
      <c r="F41" s="87">
        <f t="shared" si="114"/>
        <v>30000</v>
      </c>
      <c r="G41" s="87">
        <f t="shared" si="115"/>
        <v>0</v>
      </c>
      <c r="H41" s="44">
        <f t="shared" si="5"/>
        <v>30000</v>
      </c>
      <c r="I41" s="42">
        <f t="shared" si="6"/>
        <v>0</v>
      </c>
      <c r="J41" s="43">
        <f t="shared" si="7"/>
        <v>3369</v>
      </c>
      <c r="K41" s="43">
        <f t="shared" si="8"/>
        <v>0</v>
      </c>
      <c r="L41" s="44">
        <f t="shared" si="9"/>
        <v>3369</v>
      </c>
      <c r="M41" s="45" t="str">
        <f t="shared" ref="M41:O41" si="125">IF(E41=0,"",I41/E41)</f>
        <v/>
      </c>
      <c r="N41" s="46">
        <f t="shared" si="125"/>
        <v>0.1123</v>
      </c>
      <c r="O41" s="46" t="str">
        <f t="shared" si="125"/>
        <v/>
      </c>
      <c r="P41" s="47">
        <f t="shared" si="11"/>
        <v>0.1123</v>
      </c>
      <c r="Q41" s="42">
        <f t="shared" ref="Q41:S41" si="126">SUM(E$13:E41)</f>
        <v>250000</v>
      </c>
      <c r="R41" s="43">
        <f t="shared" si="126"/>
        <v>370000</v>
      </c>
      <c r="S41" s="43">
        <f t="shared" si="126"/>
        <v>250000</v>
      </c>
      <c r="T41" s="44">
        <f t="shared" si="13"/>
        <v>870000</v>
      </c>
      <c r="U41" s="42">
        <f t="shared" ref="U41:W41" si="127">SUM(I$13:I41)</f>
        <v>22534</v>
      </c>
      <c r="V41" s="43">
        <f t="shared" si="127"/>
        <v>40823</v>
      </c>
      <c r="W41" s="43">
        <f t="shared" si="127"/>
        <v>25426</v>
      </c>
      <c r="X41" s="44">
        <f t="shared" si="15"/>
        <v>88783</v>
      </c>
      <c r="Y41" s="46">
        <f t="shared" ref="Y41:AA41" si="128">IF(Q41=0,"",U41/Q41)</f>
        <v>0.090136</v>
      </c>
      <c r="Z41" s="46">
        <f t="shared" si="128"/>
        <v>0.1103324324</v>
      </c>
      <c r="AA41" s="46">
        <f t="shared" si="128"/>
        <v>0.101704</v>
      </c>
      <c r="AB41" s="47">
        <f t="shared" si="17"/>
        <v>0.1020494253</v>
      </c>
    </row>
    <row r="42" ht="14.25" customHeight="1">
      <c r="A42" s="38">
        <v>30.0</v>
      </c>
      <c r="B42" s="39">
        <v>0.46672346542798115</v>
      </c>
      <c r="C42" s="40">
        <v>0.1378903828320931</v>
      </c>
      <c r="D42" s="41">
        <v>0.6909910422186976</v>
      </c>
      <c r="E42" s="86">
        <f t="shared" si="120"/>
        <v>0</v>
      </c>
      <c r="F42" s="87">
        <f t="shared" si="114"/>
        <v>30000</v>
      </c>
      <c r="G42" s="87">
        <f t="shared" si="115"/>
        <v>0</v>
      </c>
      <c r="H42" s="44">
        <f t="shared" si="5"/>
        <v>30000</v>
      </c>
      <c r="I42" s="42">
        <f t="shared" si="6"/>
        <v>0</v>
      </c>
      <c r="J42" s="43">
        <f t="shared" si="7"/>
        <v>3241</v>
      </c>
      <c r="K42" s="43">
        <f t="shared" si="8"/>
        <v>0</v>
      </c>
      <c r="L42" s="44">
        <f t="shared" si="9"/>
        <v>3241</v>
      </c>
      <c r="M42" s="45" t="str">
        <f t="shared" ref="M42:O42" si="129">IF(E42=0,"",I42/E42)</f>
        <v/>
      </c>
      <c r="N42" s="46">
        <f t="shared" si="129"/>
        <v>0.1080333333</v>
      </c>
      <c r="O42" s="46" t="str">
        <f t="shared" si="129"/>
        <v/>
      </c>
      <c r="P42" s="47">
        <f t="shared" si="11"/>
        <v>0.1080333333</v>
      </c>
      <c r="Q42" s="42">
        <f t="shared" ref="Q42:S42" si="130">SUM(E$13:E42)</f>
        <v>250000</v>
      </c>
      <c r="R42" s="43">
        <f t="shared" si="130"/>
        <v>400000</v>
      </c>
      <c r="S42" s="43">
        <f t="shared" si="130"/>
        <v>250000</v>
      </c>
      <c r="T42" s="44">
        <f t="shared" si="13"/>
        <v>900000</v>
      </c>
      <c r="U42" s="42">
        <f t="shared" ref="U42:W42" si="131">SUM(I$13:I42)</f>
        <v>22534</v>
      </c>
      <c r="V42" s="43">
        <f t="shared" si="131"/>
        <v>44064</v>
      </c>
      <c r="W42" s="43">
        <f t="shared" si="131"/>
        <v>25426</v>
      </c>
      <c r="X42" s="44">
        <f t="shared" si="15"/>
        <v>92024</v>
      </c>
      <c r="Y42" s="46">
        <f t="shared" ref="Y42:AA42" si="132">IF(Q42=0,"",U42/Q42)</f>
        <v>0.090136</v>
      </c>
      <c r="Z42" s="46">
        <f t="shared" si="132"/>
        <v>0.11016</v>
      </c>
      <c r="AA42" s="46">
        <f t="shared" si="132"/>
        <v>0.101704</v>
      </c>
      <c r="AB42" s="47">
        <f t="shared" si="17"/>
        <v>0.1022488889</v>
      </c>
    </row>
    <row r="43" ht="14.25" customHeight="1">
      <c r="A43" s="38">
        <v>31.0</v>
      </c>
      <c r="B43" s="39">
        <v>0.12246731489099971</v>
      </c>
      <c r="C43" s="40">
        <v>0.9564466986600924</v>
      </c>
      <c r="D43" s="41">
        <v>0.5365437114709986</v>
      </c>
      <c r="E43" s="86">
        <f t="shared" si="120"/>
        <v>0</v>
      </c>
      <c r="F43" s="87">
        <f t="shared" si="114"/>
        <v>30000</v>
      </c>
      <c r="G43" s="87">
        <f t="shared" si="115"/>
        <v>0</v>
      </c>
      <c r="H43" s="44">
        <f t="shared" si="5"/>
        <v>30000</v>
      </c>
      <c r="I43" s="42">
        <f t="shared" si="6"/>
        <v>0</v>
      </c>
      <c r="J43" s="43">
        <f t="shared" si="7"/>
        <v>3393</v>
      </c>
      <c r="K43" s="43">
        <f t="shared" si="8"/>
        <v>0</v>
      </c>
      <c r="L43" s="44">
        <f t="shared" si="9"/>
        <v>3393</v>
      </c>
      <c r="M43" s="45" t="str">
        <f t="shared" ref="M43:O43" si="133">IF(E43=0,"",I43/E43)</f>
        <v/>
      </c>
      <c r="N43" s="46">
        <f t="shared" si="133"/>
        <v>0.1131</v>
      </c>
      <c r="O43" s="46" t="str">
        <f t="shared" si="133"/>
        <v/>
      </c>
      <c r="P43" s="47">
        <f t="shared" si="11"/>
        <v>0.1131</v>
      </c>
      <c r="Q43" s="42">
        <f t="shared" ref="Q43:S43" si="134">SUM(E$13:E43)</f>
        <v>250000</v>
      </c>
      <c r="R43" s="43">
        <f t="shared" si="134"/>
        <v>430000</v>
      </c>
      <c r="S43" s="43">
        <f t="shared" si="134"/>
        <v>250000</v>
      </c>
      <c r="T43" s="44">
        <f t="shared" si="13"/>
        <v>930000</v>
      </c>
      <c r="U43" s="42">
        <f t="shared" ref="U43:W43" si="135">SUM(I$13:I43)</f>
        <v>22534</v>
      </c>
      <c r="V43" s="43">
        <f t="shared" si="135"/>
        <v>47457</v>
      </c>
      <c r="W43" s="43">
        <f t="shared" si="135"/>
        <v>25426</v>
      </c>
      <c r="X43" s="44">
        <f t="shared" si="15"/>
        <v>95417</v>
      </c>
      <c r="Y43" s="46">
        <f t="shared" ref="Y43:AA43" si="136">IF(Q43=0,"",U43/Q43)</f>
        <v>0.090136</v>
      </c>
      <c r="Z43" s="46">
        <f t="shared" si="136"/>
        <v>0.1103651163</v>
      </c>
      <c r="AA43" s="46">
        <f t="shared" si="136"/>
        <v>0.101704</v>
      </c>
      <c r="AB43" s="47">
        <f t="shared" si="17"/>
        <v>0.1025989247</v>
      </c>
    </row>
    <row r="44" ht="14.25" customHeight="1">
      <c r="A44" s="38">
        <v>32.0</v>
      </c>
      <c r="B44" s="39">
        <v>0.7507759120731451</v>
      </c>
      <c r="C44" s="40">
        <v>0.641107482392854</v>
      </c>
      <c r="D44" s="41">
        <v>0.9891358036211504</v>
      </c>
      <c r="E44" s="86">
        <f t="shared" si="120"/>
        <v>0</v>
      </c>
      <c r="F44" s="87">
        <f t="shared" si="114"/>
        <v>30000</v>
      </c>
      <c r="G44" s="87">
        <f t="shared" si="115"/>
        <v>0</v>
      </c>
      <c r="H44" s="44">
        <f t="shared" si="5"/>
        <v>30000</v>
      </c>
      <c r="I44" s="42">
        <f t="shared" si="6"/>
        <v>0</v>
      </c>
      <c r="J44" s="43">
        <f t="shared" si="7"/>
        <v>3319</v>
      </c>
      <c r="K44" s="43">
        <f t="shared" si="8"/>
        <v>0</v>
      </c>
      <c r="L44" s="44">
        <f t="shared" si="9"/>
        <v>3319</v>
      </c>
      <c r="M44" s="45" t="str">
        <f t="shared" ref="M44:O44" si="137">IF(E44=0,"",I44/E44)</f>
        <v/>
      </c>
      <c r="N44" s="46">
        <f t="shared" si="137"/>
        <v>0.1106333333</v>
      </c>
      <c r="O44" s="46" t="str">
        <f t="shared" si="137"/>
        <v/>
      </c>
      <c r="P44" s="47">
        <f t="shared" si="11"/>
        <v>0.1106333333</v>
      </c>
      <c r="Q44" s="42">
        <f t="shared" ref="Q44:S44" si="138">SUM(E$13:E44)</f>
        <v>250000</v>
      </c>
      <c r="R44" s="43">
        <f t="shared" si="138"/>
        <v>460000</v>
      </c>
      <c r="S44" s="43">
        <f t="shared" si="138"/>
        <v>250000</v>
      </c>
      <c r="T44" s="44">
        <f t="shared" si="13"/>
        <v>960000</v>
      </c>
      <c r="U44" s="42">
        <f t="shared" ref="U44:W44" si="139">SUM(I$13:I44)</f>
        <v>22534</v>
      </c>
      <c r="V44" s="43">
        <f t="shared" si="139"/>
        <v>50776</v>
      </c>
      <c r="W44" s="43">
        <f t="shared" si="139"/>
        <v>25426</v>
      </c>
      <c r="X44" s="44">
        <f t="shared" si="15"/>
        <v>98736</v>
      </c>
      <c r="Y44" s="46">
        <f t="shared" ref="Y44:AA44" si="140">IF(Q44=0,"",U44/Q44)</f>
        <v>0.090136</v>
      </c>
      <c r="Z44" s="46">
        <f t="shared" si="140"/>
        <v>0.1103826087</v>
      </c>
      <c r="AA44" s="46">
        <f t="shared" si="140"/>
        <v>0.101704</v>
      </c>
      <c r="AB44" s="47">
        <f t="shared" si="17"/>
        <v>0.10285</v>
      </c>
    </row>
    <row r="45" ht="14.25" customHeight="1">
      <c r="A45" s="38">
        <v>33.0</v>
      </c>
      <c r="B45" s="39">
        <v>0.4408064462937069</v>
      </c>
      <c r="C45" s="40">
        <v>0.7048135118643906</v>
      </c>
      <c r="D45" s="41">
        <v>0.05794418356404807</v>
      </c>
      <c r="E45" s="86">
        <f t="shared" si="120"/>
        <v>0</v>
      </c>
      <c r="F45" s="87">
        <f t="shared" si="114"/>
        <v>30000</v>
      </c>
      <c r="G45" s="87">
        <f t="shared" si="115"/>
        <v>0</v>
      </c>
      <c r="H45" s="44">
        <f t="shared" si="5"/>
        <v>30000</v>
      </c>
      <c r="I45" s="42">
        <f t="shared" si="6"/>
        <v>0</v>
      </c>
      <c r="J45" s="43">
        <f t="shared" si="7"/>
        <v>3329</v>
      </c>
      <c r="K45" s="43">
        <f t="shared" si="8"/>
        <v>0</v>
      </c>
      <c r="L45" s="44">
        <f t="shared" si="9"/>
        <v>3329</v>
      </c>
      <c r="M45" s="45" t="str">
        <f t="shared" ref="M45:O45" si="141">IF(E45=0,"",I45/E45)</f>
        <v/>
      </c>
      <c r="N45" s="46">
        <f t="shared" si="141"/>
        <v>0.1109666667</v>
      </c>
      <c r="O45" s="46" t="str">
        <f t="shared" si="141"/>
        <v/>
      </c>
      <c r="P45" s="47">
        <f t="shared" si="11"/>
        <v>0.1109666667</v>
      </c>
      <c r="Q45" s="42">
        <f t="shared" ref="Q45:S45" si="142">SUM(E$13:E45)</f>
        <v>250000</v>
      </c>
      <c r="R45" s="43">
        <f t="shared" si="142"/>
        <v>490000</v>
      </c>
      <c r="S45" s="43">
        <f t="shared" si="142"/>
        <v>250000</v>
      </c>
      <c r="T45" s="44">
        <f t="shared" si="13"/>
        <v>990000</v>
      </c>
      <c r="U45" s="42">
        <f t="shared" ref="U45:W45" si="143">SUM(I$13:I45)</f>
        <v>22534</v>
      </c>
      <c r="V45" s="43">
        <f t="shared" si="143"/>
        <v>54105</v>
      </c>
      <c r="W45" s="43">
        <f t="shared" si="143"/>
        <v>25426</v>
      </c>
      <c r="X45" s="44">
        <f t="shared" si="15"/>
        <v>102065</v>
      </c>
      <c r="Y45" s="46">
        <f t="shared" ref="Y45:AA45" si="144">IF(Q45=0,"",U45/Q45)</f>
        <v>0.090136</v>
      </c>
      <c r="Z45" s="46">
        <f t="shared" si="144"/>
        <v>0.1104183673</v>
      </c>
      <c r="AA45" s="46">
        <f t="shared" si="144"/>
        <v>0.101704</v>
      </c>
      <c r="AB45" s="47">
        <f t="shared" si="17"/>
        <v>0.1030959596</v>
      </c>
    </row>
    <row r="46" ht="14.25" customHeight="1">
      <c r="A46" s="38">
        <v>34.0</v>
      </c>
      <c r="B46" s="39">
        <v>0.37928300021913264</v>
      </c>
      <c r="C46" s="40">
        <v>0.5834385090632376</v>
      </c>
      <c r="D46" s="41">
        <v>0.9713856665544085</v>
      </c>
      <c r="E46" s="86">
        <f t="shared" si="120"/>
        <v>0</v>
      </c>
      <c r="F46" s="87">
        <f t="shared" si="114"/>
        <v>30000</v>
      </c>
      <c r="G46" s="87">
        <f t="shared" si="115"/>
        <v>0</v>
      </c>
      <c r="H46" s="44">
        <f t="shared" si="5"/>
        <v>30000</v>
      </c>
      <c r="I46" s="42">
        <f t="shared" si="6"/>
        <v>0</v>
      </c>
      <c r="J46" s="43">
        <f t="shared" si="7"/>
        <v>3311</v>
      </c>
      <c r="K46" s="43">
        <f t="shared" si="8"/>
        <v>0</v>
      </c>
      <c r="L46" s="44">
        <f t="shared" si="9"/>
        <v>3311</v>
      </c>
      <c r="M46" s="45" t="str">
        <f t="shared" ref="M46:O46" si="145">IF(E46=0,"",I46/E46)</f>
        <v/>
      </c>
      <c r="N46" s="46">
        <f t="shared" si="145"/>
        <v>0.1103666667</v>
      </c>
      <c r="O46" s="46" t="str">
        <f t="shared" si="145"/>
        <v/>
      </c>
      <c r="P46" s="47">
        <f t="shared" si="11"/>
        <v>0.1103666667</v>
      </c>
      <c r="Q46" s="42">
        <f t="shared" ref="Q46:S46" si="146">SUM(E$13:E46)</f>
        <v>250000</v>
      </c>
      <c r="R46" s="43">
        <f t="shared" si="146"/>
        <v>520000</v>
      </c>
      <c r="S46" s="43">
        <f t="shared" si="146"/>
        <v>250000</v>
      </c>
      <c r="T46" s="44">
        <f t="shared" si="13"/>
        <v>1020000</v>
      </c>
      <c r="U46" s="42">
        <f t="shared" ref="U46:W46" si="147">SUM(I$13:I46)</f>
        <v>22534</v>
      </c>
      <c r="V46" s="43">
        <f t="shared" si="147"/>
        <v>57416</v>
      </c>
      <c r="W46" s="43">
        <f t="shared" si="147"/>
        <v>25426</v>
      </c>
      <c r="X46" s="44">
        <f t="shared" si="15"/>
        <v>105376</v>
      </c>
      <c r="Y46" s="46">
        <f t="shared" ref="Y46:AA46" si="148">IF(Q46=0,"",U46/Q46)</f>
        <v>0.090136</v>
      </c>
      <c r="Z46" s="46">
        <f t="shared" si="148"/>
        <v>0.1104153846</v>
      </c>
      <c r="AA46" s="46">
        <f t="shared" si="148"/>
        <v>0.101704</v>
      </c>
      <c r="AB46" s="47">
        <f t="shared" si="17"/>
        <v>0.1033098039</v>
      </c>
    </row>
    <row r="47" ht="14.25" customHeight="1">
      <c r="A47" s="38">
        <v>35.0</v>
      </c>
      <c r="B47" s="39">
        <v>0.16918604551395922</v>
      </c>
      <c r="C47" s="40">
        <v>0.8567287987659171</v>
      </c>
      <c r="D47" s="41">
        <v>0.7902457197350363</v>
      </c>
      <c r="E47" s="86">
        <f t="shared" si="120"/>
        <v>0</v>
      </c>
      <c r="F47" s="87">
        <f t="shared" si="114"/>
        <v>30000</v>
      </c>
      <c r="G47" s="87">
        <f t="shared" si="115"/>
        <v>0</v>
      </c>
      <c r="H47" s="44">
        <f t="shared" si="5"/>
        <v>30000</v>
      </c>
      <c r="I47" s="42">
        <f t="shared" si="6"/>
        <v>0</v>
      </c>
      <c r="J47" s="43">
        <f t="shared" si="7"/>
        <v>3358</v>
      </c>
      <c r="K47" s="43">
        <f t="shared" si="8"/>
        <v>0</v>
      </c>
      <c r="L47" s="44">
        <f t="shared" si="9"/>
        <v>3358</v>
      </c>
      <c r="M47" s="45" t="str">
        <f t="shared" ref="M47:O47" si="149">IF(E47=0,"",I47/E47)</f>
        <v/>
      </c>
      <c r="N47" s="46">
        <f t="shared" si="149"/>
        <v>0.1119333333</v>
      </c>
      <c r="O47" s="46" t="str">
        <f t="shared" si="149"/>
        <v/>
      </c>
      <c r="P47" s="47">
        <f t="shared" si="11"/>
        <v>0.1119333333</v>
      </c>
      <c r="Q47" s="42">
        <f t="shared" ref="Q47:S47" si="150">SUM(E$13:E47)</f>
        <v>250000</v>
      </c>
      <c r="R47" s="43">
        <f t="shared" si="150"/>
        <v>550000</v>
      </c>
      <c r="S47" s="43">
        <f t="shared" si="150"/>
        <v>250000</v>
      </c>
      <c r="T47" s="44">
        <f t="shared" si="13"/>
        <v>1050000</v>
      </c>
      <c r="U47" s="42">
        <f t="shared" ref="U47:W47" si="151">SUM(I$13:I47)</f>
        <v>22534</v>
      </c>
      <c r="V47" s="43">
        <f t="shared" si="151"/>
        <v>60774</v>
      </c>
      <c r="W47" s="43">
        <f t="shared" si="151"/>
        <v>25426</v>
      </c>
      <c r="X47" s="44">
        <f t="shared" si="15"/>
        <v>108734</v>
      </c>
      <c r="Y47" s="46">
        <f t="shared" ref="Y47:AA47" si="152">IF(Q47=0,"",U47/Q47)</f>
        <v>0.090136</v>
      </c>
      <c r="Z47" s="46">
        <f t="shared" si="152"/>
        <v>0.1104981818</v>
      </c>
      <c r="AA47" s="46">
        <f t="shared" si="152"/>
        <v>0.101704</v>
      </c>
      <c r="AB47" s="47">
        <f t="shared" si="17"/>
        <v>0.1035561905</v>
      </c>
    </row>
    <row r="48" ht="14.25" customHeight="1">
      <c r="A48" s="38">
        <v>36.0</v>
      </c>
      <c r="B48" s="39">
        <v>0.04786515484488807</v>
      </c>
      <c r="C48" s="40">
        <v>0.5254104271699812</v>
      </c>
      <c r="D48" s="41">
        <v>0.4168564642850625</v>
      </c>
      <c r="E48" s="86">
        <f t="shared" si="120"/>
        <v>0</v>
      </c>
      <c r="F48" s="87">
        <f t="shared" si="114"/>
        <v>30000</v>
      </c>
      <c r="G48" s="87">
        <f t="shared" si="115"/>
        <v>0</v>
      </c>
      <c r="H48" s="44">
        <f t="shared" si="5"/>
        <v>30000</v>
      </c>
      <c r="I48" s="42">
        <f t="shared" si="6"/>
        <v>0</v>
      </c>
      <c r="J48" s="43">
        <f t="shared" si="7"/>
        <v>3303</v>
      </c>
      <c r="K48" s="43">
        <f t="shared" si="8"/>
        <v>0</v>
      </c>
      <c r="L48" s="44">
        <f t="shared" si="9"/>
        <v>3303</v>
      </c>
      <c r="M48" s="45" t="str">
        <f t="shared" ref="M48:O48" si="153">IF(E48=0,"",I48/E48)</f>
        <v/>
      </c>
      <c r="N48" s="46">
        <f t="shared" si="153"/>
        <v>0.1101</v>
      </c>
      <c r="O48" s="46" t="str">
        <f t="shared" si="153"/>
        <v/>
      </c>
      <c r="P48" s="47">
        <f t="shared" si="11"/>
        <v>0.1101</v>
      </c>
      <c r="Q48" s="42">
        <f t="shared" ref="Q48:S48" si="154">SUM(E$13:E48)</f>
        <v>250000</v>
      </c>
      <c r="R48" s="43">
        <f t="shared" si="154"/>
        <v>580000</v>
      </c>
      <c r="S48" s="43">
        <f t="shared" si="154"/>
        <v>250000</v>
      </c>
      <c r="T48" s="44">
        <f t="shared" si="13"/>
        <v>1080000</v>
      </c>
      <c r="U48" s="42">
        <f t="shared" ref="U48:W48" si="155">SUM(I$13:I48)</f>
        <v>22534</v>
      </c>
      <c r="V48" s="43">
        <f t="shared" si="155"/>
        <v>64077</v>
      </c>
      <c r="W48" s="43">
        <f t="shared" si="155"/>
        <v>25426</v>
      </c>
      <c r="X48" s="44">
        <f t="shared" si="15"/>
        <v>112037</v>
      </c>
      <c r="Y48" s="46">
        <f t="shared" ref="Y48:AA48" si="156">IF(Q48=0,"",U48/Q48)</f>
        <v>0.090136</v>
      </c>
      <c r="Z48" s="46">
        <f t="shared" si="156"/>
        <v>0.1104775862</v>
      </c>
      <c r="AA48" s="46">
        <f t="shared" si="156"/>
        <v>0.101704</v>
      </c>
      <c r="AB48" s="47">
        <f t="shared" si="17"/>
        <v>0.103737963</v>
      </c>
    </row>
    <row r="49" ht="14.25" customHeight="1">
      <c r="A49" s="38">
        <v>37.0</v>
      </c>
      <c r="B49" s="39">
        <v>0.1971644315571225</v>
      </c>
      <c r="C49" s="40">
        <v>0.8858000498385024</v>
      </c>
      <c r="D49" s="41">
        <v>0.030788225974295758</v>
      </c>
      <c r="E49" s="86">
        <f t="shared" si="120"/>
        <v>0</v>
      </c>
      <c r="F49" s="87">
        <f t="shared" si="114"/>
        <v>30000</v>
      </c>
      <c r="G49" s="87">
        <f t="shared" si="115"/>
        <v>0</v>
      </c>
      <c r="H49" s="44">
        <f t="shared" si="5"/>
        <v>30000</v>
      </c>
      <c r="I49" s="42">
        <f t="shared" si="6"/>
        <v>0</v>
      </c>
      <c r="J49" s="43">
        <f t="shared" si="7"/>
        <v>3365</v>
      </c>
      <c r="K49" s="43">
        <f t="shared" si="8"/>
        <v>0</v>
      </c>
      <c r="L49" s="44">
        <f t="shared" si="9"/>
        <v>3365</v>
      </c>
      <c r="M49" s="45" t="str">
        <f t="shared" ref="M49:O49" si="157">IF(E49=0,"",I49/E49)</f>
        <v/>
      </c>
      <c r="N49" s="46">
        <f t="shared" si="157"/>
        <v>0.1121666667</v>
      </c>
      <c r="O49" s="46" t="str">
        <f t="shared" si="157"/>
        <v/>
      </c>
      <c r="P49" s="47">
        <f t="shared" si="11"/>
        <v>0.1121666667</v>
      </c>
      <c r="Q49" s="42">
        <f t="shared" ref="Q49:S49" si="158">SUM(E$13:E49)</f>
        <v>250000</v>
      </c>
      <c r="R49" s="43">
        <f t="shared" si="158"/>
        <v>610000</v>
      </c>
      <c r="S49" s="43">
        <f t="shared" si="158"/>
        <v>250000</v>
      </c>
      <c r="T49" s="44">
        <f t="shared" si="13"/>
        <v>1110000</v>
      </c>
      <c r="U49" s="42">
        <f t="shared" ref="U49:W49" si="159">SUM(I$13:I49)</f>
        <v>22534</v>
      </c>
      <c r="V49" s="43">
        <f t="shared" si="159"/>
        <v>67442</v>
      </c>
      <c r="W49" s="43">
        <f t="shared" si="159"/>
        <v>25426</v>
      </c>
      <c r="X49" s="44">
        <f t="shared" si="15"/>
        <v>115402</v>
      </c>
      <c r="Y49" s="46">
        <f t="shared" ref="Y49:AA49" si="160">IF(Q49=0,"",U49/Q49)</f>
        <v>0.090136</v>
      </c>
      <c r="Z49" s="46">
        <f t="shared" si="160"/>
        <v>0.1105606557</v>
      </c>
      <c r="AA49" s="46">
        <f t="shared" si="160"/>
        <v>0.101704</v>
      </c>
      <c r="AB49" s="47">
        <f t="shared" si="17"/>
        <v>0.1039657658</v>
      </c>
    </row>
    <row r="50" ht="14.25" customHeight="1">
      <c r="A50" s="38">
        <v>38.0</v>
      </c>
      <c r="B50" s="39">
        <v>0.48165300113802223</v>
      </c>
      <c r="C50" s="40">
        <v>0.6395725355805936</v>
      </c>
      <c r="D50" s="41">
        <v>0.5657450055327506</v>
      </c>
      <c r="E50" s="86">
        <f t="shared" si="120"/>
        <v>0</v>
      </c>
      <c r="F50" s="87">
        <f t="shared" si="114"/>
        <v>30000</v>
      </c>
      <c r="G50" s="87">
        <f t="shared" si="115"/>
        <v>0</v>
      </c>
      <c r="H50" s="44">
        <f t="shared" si="5"/>
        <v>30000</v>
      </c>
      <c r="I50" s="42">
        <f t="shared" si="6"/>
        <v>0</v>
      </c>
      <c r="J50" s="43">
        <f t="shared" si="7"/>
        <v>3319</v>
      </c>
      <c r="K50" s="43">
        <f t="shared" si="8"/>
        <v>0</v>
      </c>
      <c r="L50" s="44">
        <f t="shared" si="9"/>
        <v>3319</v>
      </c>
      <c r="M50" s="45" t="str">
        <f t="shared" ref="M50:O50" si="161">IF(E50=0,"",I50/E50)</f>
        <v/>
      </c>
      <c r="N50" s="46">
        <f t="shared" si="161"/>
        <v>0.1106333333</v>
      </c>
      <c r="O50" s="46" t="str">
        <f t="shared" si="161"/>
        <v/>
      </c>
      <c r="P50" s="47">
        <f t="shared" si="11"/>
        <v>0.1106333333</v>
      </c>
      <c r="Q50" s="42">
        <f t="shared" ref="Q50:S50" si="162">SUM(E$13:E50)</f>
        <v>250000</v>
      </c>
      <c r="R50" s="43">
        <f t="shared" si="162"/>
        <v>640000</v>
      </c>
      <c r="S50" s="43">
        <f t="shared" si="162"/>
        <v>250000</v>
      </c>
      <c r="T50" s="44">
        <f t="shared" si="13"/>
        <v>1140000</v>
      </c>
      <c r="U50" s="42">
        <f t="shared" ref="U50:W50" si="163">SUM(I$13:I50)</f>
        <v>22534</v>
      </c>
      <c r="V50" s="43">
        <f t="shared" si="163"/>
        <v>70761</v>
      </c>
      <c r="W50" s="43">
        <f t="shared" si="163"/>
        <v>25426</v>
      </c>
      <c r="X50" s="44">
        <f t="shared" si="15"/>
        <v>118721</v>
      </c>
      <c r="Y50" s="46">
        <f t="shared" ref="Y50:AA50" si="164">IF(Q50=0,"",U50/Q50)</f>
        <v>0.090136</v>
      </c>
      <c r="Z50" s="46">
        <f t="shared" si="164"/>
        <v>0.1105640625</v>
      </c>
      <c r="AA50" s="46">
        <f t="shared" si="164"/>
        <v>0.101704</v>
      </c>
      <c r="AB50" s="47">
        <f t="shared" si="17"/>
        <v>0.1041412281</v>
      </c>
    </row>
    <row r="51" ht="14.25" customHeight="1">
      <c r="A51" s="38">
        <v>39.0</v>
      </c>
      <c r="B51" s="39">
        <v>0.5325214938976741</v>
      </c>
      <c r="C51" s="40">
        <v>0.26264872583515153</v>
      </c>
      <c r="D51" s="41">
        <v>0.8795596060299781</v>
      </c>
      <c r="E51" s="86">
        <f t="shared" si="120"/>
        <v>0</v>
      </c>
      <c r="F51" s="87">
        <f t="shared" si="114"/>
        <v>30000</v>
      </c>
      <c r="G51" s="87">
        <f t="shared" si="115"/>
        <v>0</v>
      </c>
      <c r="H51" s="44">
        <f t="shared" si="5"/>
        <v>30000</v>
      </c>
      <c r="I51" s="42">
        <f t="shared" si="6"/>
        <v>0</v>
      </c>
      <c r="J51" s="43">
        <f t="shared" si="7"/>
        <v>3265</v>
      </c>
      <c r="K51" s="43">
        <f t="shared" si="8"/>
        <v>0</v>
      </c>
      <c r="L51" s="44">
        <f t="shared" si="9"/>
        <v>3265</v>
      </c>
      <c r="M51" s="45" t="str">
        <f t="shared" ref="M51:O51" si="165">IF(E51=0,"",I51/E51)</f>
        <v/>
      </c>
      <c r="N51" s="46">
        <f t="shared" si="165"/>
        <v>0.1088333333</v>
      </c>
      <c r="O51" s="46" t="str">
        <f t="shared" si="165"/>
        <v/>
      </c>
      <c r="P51" s="47">
        <f t="shared" si="11"/>
        <v>0.1088333333</v>
      </c>
      <c r="Q51" s="42">
        <f t="shared" ref="Q51:S51" si="166">SUM(E$13:E51)</f>
        <v>250000</v>
      </c>
      <c r="R51" s="43">
        <f t="shared" si="166"/>
        <v>670000</v>
      </c>
      <c r="S51" s="43">
        <f t="shared" si="166"/>
        <v>250000</v>
      </c>
      <c r="T51" s="44">
        <f t="shared" si="13"/>
        <v>1170000</v>
      </c>
      <c r="U51" s="42">
        <f t="shared" ref="U51:W51" si="167">SUM(I$13:I51)</f>
        <v>22534</v>
      </c>
      <c r="V51" s="43">
        <f t="shared" si="167"/>
        <v>74026</v>
      </c>
      <c r="W51" s="43">
        <f t="shared" si="167"/>
        <v>25426</v>
      </c>
      <c r="X51" s="44">
        <f t="shared" si="15"/>
        <v>121986</v>
      </c>
      <c r="Y51" s="46">
        <f t="shared" ref="Y51:AA51" si="168">IF(Q51=0,"",U51/Q51)</f>
        <v>0.090136</v>
      </c>
      <c r="Z51" s="46">
        <f t="shared" si="168"/>
        <v>0.1104865672</v>
      </c>
      <c r="AA51" s="46">
        <f t="shared" si="168"/>
        <v>0.101704</v>
      </c>
      <c r="AB51" s="47">
        <f t="shared" si="17"/>
        <v>0.1042615385</v>
      </c>
    </row>
    <row r="52" ht="14.25" customHeight="1">
      <c r="A52" s="38">
        <v>40.0</v>
      </c>
      <c r="B52" s="39">
        <v>0.922552955329654</v>
      </c>
      <c r="C52" s="40">
        <v>0.5670472003227135</v>
      </c>
      <c r="D52" s="41">
        <v>0.2863139715017272</v>
      </c>
      <c r="E52" s="86">
        <f t="shared" si="120"/>
        <v>0</v>
      </c>
      <c r="F52" s="87">
        <f t="shared" si="114"/>
        <v>30000</v>
      </c>
      <c r="G52" s="87">
        <f t="shared" si="115"/>
        <v>0</v>
      </c>
      <c r="H52" s="44">
        <f t="shared" si="5"/>
        <v>30000</v>
      </c>
      <c r="I52" s="42">
        <f t="shared" si="6"/>
        <v>0</v>
      </c>
      <c r="J52" s="43">
        <f t="shared" si="7"/>
        <v>3309</v>
      </c>
      <c r="K52" s="43">
        <f t="shared" si="8"/>
        <v>0</v>
      </c>
      <c r="L52" s="44">
        <f t="shared" si="9"/>
        <v>3309</v>
      </c>
      <c r="M52" s="45" t="str">
        <f t="shared" ref="M52:O52" si="169">IF(E52=0,"",I52/E52)</f>
        <v/>
      </c>
      <c r="N52" s="46">
        <f t="shared" si="169"/>
        <v>0.1103</v>
      </c>
      <c r="O52" s="46" t="str">
        <f t="shared" si="169"/>
        <v/>
      </c>
      <c r="P52" s="47">
        <f t="shared" si="11"/>
        <v>0.1103</v>
      </c>
      <c r="Q52" s="42">
        <f t="shared" ref="Q52:S52" si="170">SUM(E$13:E52)</f>
        <v>250000</v>
      </c>
      <c r="R52" s="43">
        <f t="shared" si="170"/>
        <v>700000</v>
      </c>
      <c r="S52" s="43">
        <f t="shared" si="170"/>
        <v>250000</v>
      </c>
      <c r="T52" s="44">
        <f t="shared" si="13"/>
        <v>1200000</v>
      </c>
      <c r="U52" s="42">
        <f t="shared" ref="U52:W52" si="171">SUM(I$13:I52)</f>
        <v>22534</v>
      </c>
      <c r="V52" s="43">
        <f t="shared" si="171"/>
        <v>77335</v>
      </c>
      <c r="W52" s="43">
        <f t="shared" si="171"/>
        <v>25426</v>
      </c>
      <c r="X52" s="44">
        <f t="shared" si="15"/>
        <v>125295</v>
      </c>
      <c r="Y52" s="46">
        <f t="shared" ref="Y52:AA52" si="172">IF(Q52=0,"",U52/Q52)</f>
        <v>0.090136</v>
      </c>
      <c r="Z52" s="46">
        <f t="shared" si="172"/>
        <v>0.1104785714</v>
      </c>
      <c r="AA52" s="46">
        <f t="shared" si="172"/>
        <v>0.101704</v>
      </c>
      <c r="AB52" s="47">
        <f t="shared" si="17"/>
        <v>0.1044125</v>
      </c>
    </row>
    <row r="53" ht="14.25" customHeight="1">
      <c r="A53" s="38">
        <v>41.0</v>
      </c>
      <c r="B53" s="39">
        <v>0.30472102087462405</v>
      </c>
      <c r="C53" s="40">
        <v>0.3239143055263216</v>
      </c>
      <c r="D53" s="41">
        <v>0.9332180369012543</v>
      </c>
      <c r="E53" s="86">
        <f t="shared" si="120"/>
        <v>0</v>
      </c>
      <c r="F53" s="87">
        <f t="shared" si="114"/>
        <v>30000</v>
      </c>
      <c r="G53" s="87">
        <f t="shared" si="115"/>
        <v>0</v>
      </c>
      <c r="H53" s="44">
        <f t="shared" si="5"/>
        <v>30000</v>
      </c>
      <c r="I53" s="42">
        <f t="shared" si="6"/>
        <v>0</v>
      </c>
      <c r="J53" s="43">
        <f t="shared" si="7"/>
        <v>3275</v>
      </c>
      <c r="K53" s="43">
        <f t="shared" si="8"/>
        <v>0</v>
      </c>
      <c r="L53" s="44">
        <f t="shared" si="9"/>
        <v>3275</v>
      </c>
      <c r="M53" s="45" t="str">
        <f t="shared" ref="M53:O53" si="173">IF(E53=0,"",I53/E53)</f>
        <v/>
      </c>
      <c r="N53" s="46">
        <f t="shared" si="173"/>
        <v>0.1091666667</v>
      </c>
      <c r="O53" s="46" t="str">
        <f t="shared" si="173"/>
        <v/>
      </c>
      <c r="P53" s="47">
        <f t="shared" si="11"/>
        <v>0.1091666667</v>
      </c>
      <c r="Q53" s="42">
        <f t="shared" ref="Q53:S53" si="174">SUM(E$13:E53)</f>
        <v>250000</v>
      </c>
      <c r="R53" s="43">
        <f t="shared" si="174"/>
        <v>730000</v>
      </c>
      <c r="S53" s="43">
        <f t="shared" si="174"/>
        <v>250000</v>
      </c>
      <c r="T53" s="44">
        <f t="shared" si="13"/>
        <v>1230000</v>
      </c>
      <c r="U53" s="42">
        <f t="shared" ref="U53:W53" si="175">SUM(I$13:I53)</f>
        <v>22534</v>
      </c>
      <c r="V53" s="43">
        <f t="shared" si="175"/>
        <v>80610</v>
      </c>
      <c r="W53" s="43">
        <f t="shared" si="175"/>
        <v>25426</v>
      </c>
      <c r="X53" s="44">
        <f t="shared" si="15"/>
        <v>128570</v>
      </c>
      <c r="Y53" s="46">
        <f t="shared" ref="Y53:AA53" si="176">IF(Q53=0,"",U53/Q53)</f>
        <v>0.090136</v>
      </c>
      <c r="Z53" s="46">
        <f t="shared" si="176"/>
        <v>0.1104246575</v>
      </c>
      <c r="AA53" s="46">
        <f t="shared" si="176"/>
        <v>0.101704</v>
      </c>
      <c r="AB53" s="47">
        <f t="shared" si="17"/>
        <v>0.1045284553</v>
      </c>
    </row>
    <row r="54" ht="14.25" customHeight="1">
      <c r="A54" s="38">
        <v>42.0</v>
      </c>
      <c r="B54" s="39">
        <v>0.823455479878511</v>
      </c>
      <c r="C54" s="40">
        <v>0.28873626061197466</v>
      </c>
      <c r="D54" s="41">
        <v>0.5928709333274932</v>
      </c>
      <c r="E54" s="86">
        <f t="shared" si="120"/>
        <v>0</v>
      </c>
      <c r="F54" s="87">
        <f t="shared" si="114"/>
        <v>30000</v>
      </c>
      <c r="G54" s="87">
        <f t="shared" si="115"/>
        <v>0</v>
      </c>
      <c r="H54" s="44">
        <f t="shared" si="5"/>
        <v>30000</v>
      </c>
      <c r="I54" s="42">
        <f t="shared" si="6"/>
        <v>0</v>
      </c>
      <c r="J54" s="43">
        <f t="shared" si="7"/>
        <v>3270</v>
      </c>
      <c r="K54" s="43">
        <f t="shared" si="8"/>
        <v>0</v>
      </c>
      <c r="L54" s="44">
        <f t="shared" si="9"/>
        <v>3270</v>
      </c>
      <c r="M54" s="45" t="str">
        <f t="shared" ref="M54:O54" si="177">IF(E54=0,"",I54/E54)</f>
        <v/>
      </c>
      <c r="N54" s="46">
        <f t="shared" si="177"/>
        <v>0.109</v>
      </c>
      <c r="O54" s="46" t="str">
        <f t="shared" si="177"/>
        <v/>
      </c>
      <c r="P54" s="47">
        <f t="shared" si="11"/>
        <v>0.109</v>
      </c>
      <c r="Q54" s="42">
        <f t="shared" ref="Q54:S54" si="178">SUM(E$13:E54)</f>
        <v>250000</v>
      </c>
      <c r="R54" s="43">
        <f t="shared" si="178"/>
        <v>760000</v>
      </c>
      <c r="S54" s="43">
        <f t="shared" si="178"/>
        <v>250000</v>
      </c>
      <c r="T54" s="44">
        <f t="shared" si="13"/>
        <v>1260000</v>
      </c>
      <c r="U54" s="42">
        <f t="shared" ref="U54:W54" si="179">SUM(I$13:I54)</f>
        <v>22534</v>
      </c>
      <c r="V54" s="43">
        <f t="shared" si="179"/>
        <v>83880</v>
      </c>
      <c r="W54" s="43">
        <f t="shared" si="179"/>
        <v>25426</v>
      </c>
      <c r="X54" s="44">
        <f t="shared" si="15"/>
        <v>131840</v>
      </c>
      <c r="Y54" s="46">
        <f t="shared" ref="Y54:AA54" si="180">IF(Q54=0,"",U54/Q54)</f>
        <v>0.090136</v>
      </c>
      <c r="Z54" s="46">
        <f t="shared" si="180"/>
        <v>0.1103684211</v>
      </c>
      <c r="AA54" s="46">
        <f t="shared" si="180"/>
        <v>0.101704</v>
      </c>
      <c r="AB54" s="47">
        <f t="shared" si="17"/>
        <v>0.1046349206</v>
      </c>
    </row>
    <row r="55" ht="14.25" customHeight="1">
      <c r="A55" s="38">
        <v>43.0</v>
      </c>
      <c r="B55" s="39">
        <v>0.6967570846376371</v>
      </c>
      <c r="C55" s="40">
        <v>0.33186280995242534</v>
      </c>
      <c r="D55" s="41">
        <v>0.03014615754661054</v>
      </c>
      <c r="E55" s="86">
        <f t="shared" si="120"/>
        <v>0</v>
      </c>
      <c r="F55" s="87">
        <f t="shared" si="114"/>
        <v>30000</v>
      </c>
      <c r="G55" s="87">
        <f t="shared" si="115"/>
        <v>0</v>
      </c>
      <c r="H55" s="44">
        <f t="shared" si="5"/>
        <v>30000</v>
      </c>
      <c r="I55" s="42">
        <f t="shared" si="6"/>
        <v>0</v>
      </c>
      <c r="J55" s="43">
        <f t="shared" si="7"/>
        <v>3276</v>
      </c>
      <c r="K55" s="43">
        <f t="shared" si="8"/>
        <v>0</v>
      </c>
      <c r="L55" s="44">
        <f t="shared" si="9"/>
        <v>3276</v>
      </c>
      <c r="M55" s="45" t="str">
        <f t="shared" ref="M55:O55" si="181">IF(E55=0,"",I55/E55)</f>
        <v/>
      </c>
      <c r="N55" s="46">
        <f t="shared" si="181"/>
        <v>0.1092</v>
      </c>
      <c r="O55" s="46" t="str">
        <f t="shared" si="181"/>
        <v/>
      </c>
      <c r="P55" s="47">
        <f t="shared" si="11"/>
        <v>0.1092</v>
      </c>
      <c r="Q55" s="42">
        <f t="shared" ref="Q55:S55" si="182">SUM(E$13:E55)</f>
        <v>250000</v>
      </c>
      <c r="R55" s="43">
        <f t="shared" si="182"/>
        <v>790000</v>
      </c>
      <c r="S55" s="43">
        <f t="shared" si="182"/>
        <v>250000</v>
      </c>
      <c r="T55" s="44">
        <f t="shared" si="13"/>
        <v>1290000</v>
      </c>
      <c r="U55" s="42">
        <f t="shared" ref="U55:W55" si="183">SUM(I$13:I55)</f>
        <v>22534</v>
      </c>
      <c r="V55" s="43">
        <f t="shared" si="183"/>
        <v>87156</v>
      </c>
      <c r="W55" s="43">
        <f t="shared" si="183"/>
        <v>25426</v>
      </c>
      <c r="X55" s="44">
        <f t="shared" si="15"/>
        <v>135116</v>
      </c>
      <c r="Y55" s="46">
        <f t="shared" ref="Y55:AA55" si="184">IF(Q55=0,"",U55/Q55)</f>
        <v>0.090136</v>
      </c>
      <c r="Z55" s="46">
        <f t="shared" si="184"/>
        <v>0.1103240506</v>
      </c>
      <c r="AA55" s="46">
        <f t="shared" si="184"/>
        <v>0.101704</v>
      </c>
      <c r="AB55" s="47">
        <f t="shared" si="17"/>
        <v>0.1047410853</v>
      </c>
    </row>
    <row r="56" ht="14.25" customHeight="1">
      <c r="A56" s="38">
        <v>44.0</v>
      </c>
      <c r="B56" s="39">
        <v>0.5511886175769107</v>
      </c>
      <c r="C56" s="40">
        <v>0.32279980663695784</v>
      </c>
      <c r="D56" s="41">
        <v>0.3024520045410437</v>
      </c>
      <c r="E56" s="86">
        <f t="shared" si="120"/>
        <v>0</v>
      </c>
      <c r="F56" s="87">
        <f t="shared" si="114"/>
        <v>30000</v>
      </c>
      <c r="G56" s="87">
        <f t="shared" si="115"/>
        <v>0</v>
      </c>
      <c r="H56" s="44">
        <f t="shared" si="5"/>
        <v>30000</v>
      </c>
      <c r="I56" s="42">
        <f t="shared" si="6"/>
        <v>0</v>
      </c>
      <c r="J56" s="43">
        <f t="shared" si="7"/>
        <v>3275</v>
      </c>
      <c r="K56" s="43">
        <f t="shared" si="8"/>
        <v>0</v>
      </c>
      <c r="L56" s="44">
        <f t="shared" si="9"/>
        <v>3275</v>
      </c>
      <c r="M56" s="45" t="str">
        <f t="shared" ref="M56:O56" si="185">IF(E56=0,"",I56/E56)</f>
        <v/>
      </c>
      <c r="N56" s="46">
        <f t="shared" si="185"/>
        <v>0.1091666667</v>
      </c>
      <c r="O56" s="46" t="str">
        <f t="shared" si="185"/>
        <v/>
      </c>
      <c r="P56" s="47">
        <f t="shared" si="11"/>
        <v>0.1091666667</v>
      </c>
      <c r="Q56" s="42">
        <f t="shared" ref="Q56:S56" si="186">SUM(E$13:E56)</f>
        <v>250000</v>
      </c>
      <c r="R56" s="43">
        <f t="shared" si="186"/>
        <v>820000</v>
      </c>
      <c r="S56" s="43">
        <f t="shared" si="186"/>
        <v>250000</v>
      </c>
      <c r="T56" s="44">
        <f t="shared" si="13"/>
        <v>1320000</v>
      </c>
      <c r="U56" s="42">
        <f t="shared" ref="U56:W56" si="187">SUM(I$13:I56)</f>
        <v>22534</v>
      </c>
      <c r="V56" s="43">
        <f t="shared" si="187"/>
        <v>90431</v>
      </c>
      <c r="W56" s="43">
        <f t="shared" si="187"/>
        <v>25426</v>
      </c>
      <c r="X56" s="44">
        <f t="shared" si="15"/>
        <v>138391</v>
      </c>
      <c r="Y56" s="46">
        <f t="shared" ref="Y56:AA56" si="188">IF(Q56=0,"",U56/Q56)</f>
        <v>0.090136</v>
      </c>
      <c r="Z56" s="46">
        <f t="shared" si="188"/>
        <v>0.1102817073</v>
      </c>
      <c r="AA56" s="46">
        <f t="shared" si="188"/>
        <v>0.101704</v>
      </c>
      <c r="AB56" s="47">
        <f t="shared" si="17"/>
        <v>0.1048416667</v>
      </c>
    </row>
    <row r="57" ht="14.25" customHeight="1">
      <c r="A57" s="38">
        <v>45.0</v>
      </c>
      <c r="B57" s="39">
        <v>0.9712656962143307</v>
      </c>
      <c r="C57" s="40">
        <v>0.2780992230462792</v>
      </c>
      <c r="D57" s="41">
        <v>0.08114693845255216</v>
      </c>
      <c r="E57" s="86">
        <f t="shared" si="120"/>
        <v>0</v>
      </c>
      <c r="F57" s="87">
        <f t="shared" si="114"/>
        <v>30000</v>
      </c>
      <c r="G57" s="87">
        <f t="shared" si="115"/>
        <v>0</v>
      </c>
      <c r="H57" s="44">
        <f t="shared" si="5"/>
        <v>30000</v>
      </c>
      <c r="I57" s="42">
        <f t="shared" si="6"/>
        <v>0</v>
      </c>
      <c r="J57" s="43">
        <f t="shared" si="7"/>
        <v>3268</v>
      </c>
      <c r="K57" s="43">
        <f t="shared" si="8"/>
        <v>0</v>
      </c>
      <c r="L57" s="44">
        <f t="shared" si="9"/>
        <v>3268</v>
      </c>
      <c r="M57" s="45" t="str">
        <f t="shared" ref="M57:O57" si="189">IF(E57=0,"",I57/E57)</f>
        <v/>
      </c>
      <c r="N57" s="46">
        <f t="shared" si="189"/>
        <v>0.1089333333</v>
      </c>
      <c r="O57" s="46" t="str">
        <f t="shared" si="189"/>
        <v/>
      </c>
      <c r="P57" s="47">
        <f t="shared" si="11"/>
        <v>0.1089333333</v>
      </c>
      <c r="Q57" s="42">
        <f t="shared" ref="Q57:S57" si="190">SUM(E$13:E57)</f>
        <v>250000</v>
      </c>
      <c r="R57" s="43">
        <f t="shared" si="190"/>
        <v>850000</v>
      </c>
      <c r="S57" s="43">
        <f t="shared" si="190"/>
        <v>250000</v>
      </c>
      <c r="T57" s="44">
        <f t="shared" si="13"/>
        <v>1350000</v>
      </c>
      <c r="U57" s="42">
        <f t="shared" ref="U57:W57" si="191">SUM(I$13:I57)</f>
        <v>22534</v>
      </c>
      <c r="V57" s="43">
        <f t="shared" si="191"/>
        <v>93699</v>
      </c>
      <c r="W57" s="43">
        <f t="shared" si="191"/>
        <v>25426</v>
      </c>
      <c r="X57" s="44">
        <f t="shared" si="15"/>
        <v>141659</v>
      </c>
      <c r="Y57" s="46">
        <f t="shared" ref="Y57:AA57" si="192">IF(Q57=0,"",U57/Q57)</f>
        <v>0.090136</v>
      </c>
      <c r="Z57" s="46">
        <f t="shared" si="192"/>
        <v>0.1102341176</v>
      </c>
      <c r="AA57" s="46">
        <f t="shared" si="192"/>
        <v>0.101704</v>
      </c>
      <c r="AB57" s="47">
        <f t="shared" si="17"/>
        <v>0.1049325926</v>
      </c>
    </row>
    <row r="58" ht="14.25" customHeight="1">
      <c r="A58" s="38">
        <v>46.0</v>
      </c>
      <c r="B58" s="39">
        <v>0.4368309160286993</v>
      </c>
      <c r="C58" s="40">
        <v>0.6515125581941834</v>
      </c>
      <c r="D58" s="41">
        <v>0.43435853801382374</v>
      </c>
      <c r="E58" s="86">
        <f t="shared" si="120"/>
        <v>0</v>
      </c>
      <c r="F58" s="87">
        <f t="shared" si="114"/>
        <v>30000</v>
      </c>
      <c r="G58" s="87">
        <f t="shared" si="115"/>
        <v>0</v>
      </c>
      <c r="H58" s="44">
        <f t="shared" si="5"/>
        <v>30000</v>
      </c>
      <c r="I58" s="42">
        <f t="shared" si="6"/>
        <v>0</v>
      </c>
      <c r="J58" s="43">
        <f t="shared" si="7"/>
        <v>3321</v>
      </c>
      <c r="K58" s="43">
        <f t="shared" si="8"/>
        <v>0</v>
      </c>
      <c r="L58" s="44">
        <f t="shared" si="9"/>
        <v>3321</v>
      </c>
      <c r="M58" s="45" t="str">
        <f t="shared" ref="M58:O58" si="193">IF(E58=0,"",I58/E58)</f>
        <v/>
      </c>
      <c r="N58" s="46">
        <f t="shared" si="193"/>
        <v>0.1107</v>
      </c>
      <c r="O58" s="46" t="str">
        <f t="shared" si="193"/>
        <v/>
      </c>
      <c r="P58" s="47">
        <f t="shared" si="11"/>
        <v>0.1107</v>
      </c>
      <c r="Q58" s="42">
        <f t="shared" ref="Q58:S58" si="194">SUM(E$13:E58)</f>
        <v>250000</v>
      </c>
      <c r="R58" s="43">
        <f t="shared" si="194"/>
        <v>880000</v>
      </c>
      <c r="S58" s="43">
        <f t="shared" si="194"/>
        <v>250000</v>
      </c>
      <c r="T58" s="44">
        <f t="shared" si="13"/>
        <v>1380000</v>
      </c>
      <c r="U58" s="42">
        <f t="shared" ref="U58:W58" si="195">SUM(I$13:I58)</f>
        <v>22534</v>
      </c>
      <c r="V58" s="43">
        <f t="shared" si="195"/>
        <v>97020</v>
      </c>
      <c r="W58" s="43">
        <f t="shared" si="195"/>
        <v>25426</v>
      </c>
      <c r="X58" s="44">
        <f t="shared" si="15"/>
        <v>144980</v>
      </c>
      <c r="Y58" s="46">
        <f t="shared" ref="Y58:AA58" si="196">IF(Q58=0,"",U58/Q58)</f>
        <v>0.090136</v>
      </c>
      <c r="Z58" s="46">
        <f t="shared" si="196"/>
        <v>0.11025</v>
      </c>
      <c r="AA58" s="46">
        <f t="shared" si="196"/>
        <v>0.101704</v>
      </c>
      <c r="AB58" s="47">
        <f t="shared" si="17"/>
        <v>0.105057971</v>
      </c>
    </row>
    <row r="59" ht="14.25" customHeight="1">
      <c r="A59" s="38">
        <v>47.0</v>
      </c>
      <c r="B59" s="39">
        <v>0.13072269162680195</v>
      </c>
      <c r="C59" s="40">
        <v>0.920903575038848</v>
      </c>
      <c r="D59" s="41">
        <v>0.9380389320414326</v>
      </c>
      <c r="E59" s="86">
        <f t="shared" si="120"/>
        <v>0</v>
      </c>
      <c r="F59" s="87">
        <f t="shared" si="114"/>
        <v>30000</v>
      </c>
      <c r="G59" s="87">
        <f t="shared" si="115"/>
        <v>0</v>
      </c>
      <c r="H59" s="44">
        <f t="shared" si="5"/>
        <v>30000</v>
      </c>
      <c r="I59" s="42">
        <f t="shared" si="6"/>
        <v>0</v>
      </c>
      <c r="J59" s="43">
        <f t="shared" si="7"/>
        <v>3377</v>
      </c>
      <c r="K59" s="43">
        <f t="shared" si="8"/>
        <v>0</v>
      </c>
      <c r="L59" s="44">
        <f t="shared" si="9"/>
        <v>3377</v>
      </c>
      <c r="M59" s="45" t="str">
        <f t="shared" ref="M59:O59" si="197">IF(E59=0,"",I59/E59)</f>
        <v/>
      </c>
      <c r="N59" s="46">
        <f t="shared" si="197"/>
        <v>0.1125666667</v>
      </c>
      <c r="O59" s="46" t="str">
        <f t="shared" si="197"/>
        <v/>
      </c>
      <c r="P59" s="47">
        <f t="shared" si="11"/>
        <v>0.1125666667</v>
      </c>
      <c r="Q59" s="42">
        <f t="shared" ref="Q59:S59" si="198">SUM(E$13:E59)</f>
        <v>250000</v>
      </c>
      <c r="R59" s="43">
        <f t="shared" si="198"/>
        <v>910000</v>
      </c>
      <c r="S59" s="43">
        <f t="shared" si="198"/>
        <v>250000</v>
      </c>
      <c r="T59" s="44">
        <f t="shared" si="13"/>
        <v>1410000</v>
      </c>
      <c r="U59" s="42">
        <f t="shared" ref="U59:W59" si="199">SUM(I$13:I59)</f>
        <v>22534</v>
      </c>
      <c r="V59" s="43">
        <f t="shared" si="199"/>
        <v>100397</v>
      </c>
      <c r="W59" s="43">
        <f t="shared" si="199"/>
        <v>25426</v>
      </c>
      <c r="X59" s="44">
        <f t="shared" si="15"/>
        <v>148357</v>
      </c>
      <c r="Y59" s="46">
        <f t="shared" ref="Y59:AA59" si="200">IF(Q59=0,"",U59/Q59)</f>
        <v>0.090136</v>
      </c>
      <c r="Z59" s="46">
        <f t="shared" si="200"/>
        <v>0.1103263736</v>
      </c>
      <c r="AA59" s="46">
        <f t="shared" si="200"/>
        <v>0.101704</v>
      </c>
      <c r="AB59" s="47">
        <f t="shared" si="17"/>
        <v>0.1052177305</v>
      </c>
    </row>
    <row r="60" ht="14.25" customHeight="1">
      <c r="A60" s="38">
        <v>48.0</v>
      </c>
      <c r="B60" s="39">
        <v>0.8147005836164679</v>
      </c>
      <c r="C60" s="40">
        <v>0.2401870960904341</v>
      </c>
      <c r="D60" s="41">
        <v>0.7565594216936706</v>
      </c>
      <c r="E60" s="86">
        <f t="shared" si="120"/>
        <v>0</v>
      </c>
      <c r="F60" s="87">
        <f t="shared" si="114"/>
        <v>30000</v>
      </c>
      <c r="G60" s="87">
        <f t="shared" si="115"/>
        <v>0</v>
      </c>
      <c r="H60" s="44">
        <f t="shared" si="5"/>
        <v>30000</v>
      </c>
      <c r="I60" s="42">
        <f t="shared" si="6"/>
        <v>0</v>
      </c>
      <c r="J60" s="43">
        <f t="shared" si="7"/>
        <v>3262</v>
      </c>
      <c r="K60" s="43">
        <f t="shared" si="8"/>
        <v>0</v>
      </c>
      <c r="L60" s="44">
        <f t="shared" si="9"/>
        <v>3262</v>
      </c>
      <c r="M60" s="45" t="str">
        <f t="shared" ref="M60:O60" si="201">IF(E60=0,"",I60/E60)</f>
        <v/>
      </c>
      <c r="N60" s="46">
        <f t="shared" si="201"/>
        <v>0.1087333333</v>
      </c>
      <c r="O60" s="46" t="str">
        <f t="shared" si="201"/>
        <v/>
      </c>
      <c r="P60" s="47">
        <f t="shared" si="11"/>
        <v>0.1087333333</v>
      </c>
      <c r="Q60" s="42">
        <f t="shared" ref="Q60:S60" si="202">SUM(E$13:E60)</f>
        <v>250000</v>
      </c>
      <c r="R60" s="43">
        <f t="shared" si="202"/>
        <v>940000</v>
      </c>
      <c r="S60" s="43">
        <f t="shared" si="202"/>
        <v>250000</v>
      </c>
      <c r="T60" s="44">
        <f t="shared" si="13"/>
        <v>1440000</v>
      </c>
      <c r="U60" s="42">
        <f t="shared" ref="U60:W60" si="203">SUM(I$13:I60)</f>
        <v>22534</v>
      </c>
      <c r="V60" s="43">
        <f t="shared" si="203"/>
        <v>103659</v>
      </c>
      <c r="W60" s="43">
        <f t="shared" si="203"/>
        <v>25426</v>
      </c>
      <c r="X60" s="44">
        <f t="shared" si="15"/>
        <v>151619</v>
      </c>
      <c r="Y60" s="46">
        <f t="shared" ref="Y60:AA60" si="204">IF(Q60=0,"",U60/Q60)</f>
        <v>0.090136</v>
      </c>
      <c r="Z60" s="46">
        <f t="shared" si="204"/>
        <v>0.1102755319</v>
      </c>
      <c r="AA60" s="46">
        <f t="shared" si="204"/>
        <v>0.101704</v>
      </c>
      <c r="AB60" s="47">
        <f t="shared" si="17"/>
        <v>0.1052909722</v>
      </c>
    </row>
    <row r="61" ht="14.25" customHeight="1">
      <c r="A61" s="38">
        <v>49.0</v>
      </c>
      <c r="B61" s="39">
        <v>0.7902675672403576</v>
      </c>
      <c r="C61" s="40">
        <v>0.8254813801714334</v>
      </c>
      <c r="D61" s="41">
        <v>0.057515534179600314</v>
      </c>
      <c r="E61" s="86">
        <f t="shared" si="120"/>
        <v>0</v>
      </c>
      <c r="F61" s="87">
        <f t="shared" si="114"/>
        <v>30000</v>
      </c>
      <c r="G61" s="87">
        <f t="shared" si="115"/>
        <v>0</v>
      </c>
      <c r="H61" s="44">
        <f t="shared" si="5"/>
        <v>30000</v>
      </c>
      <c r="I61" s="42">
        <f t="shared" si="6"/>
        <v>0</v>
      </c>
      <c r="J61" s="43">
        <f t="shared" si="7"/>
        <v>3351</v>
      </c>
      <c r="K61" s="43">
        <f t="shared" si="8"/>
        <v>0</v>
      </c>
      <c r="L61" s="44">
        <f t="shared" si="9"/>
        <v>3351</v>
      </c>
      <c r="M61" s="45" t="str">
        <f t="shared" ref="M61:O61" si="205">IF(E61=0,"",I61/E61)</f>
        <v/>
      </c>
      <c r="N61" s="46">
        <f t="shared" si="205"/>
        <v>0.1117</v>
      </c>
      <c r="O61" s="46" t="str">
        <f t="shared" si="205"/>
        <v/>
      </c>
      <c r="P61" s="47">
        <f t="shared" si="11"/>
        <v>0.1117</v>
      </c>
      <c r="Q61" s="42">
        <f t="shared" ref="Q61:S61" si="206">SUM(E$13:E61)</f>
        <v>250000</v>
      </c>
      <c r="R61" s="43">
        <f t="shared" si="206"/>
        <v>970000</v>
      </c>
      <c r="S61" s="43">
        <f t="shared" si="206"/>
        <v>250000</v>
      </c>
      <c r="T61" s="44">
        <f t="shared" si="13"/>
        <v>1470000</v>
      </c>
      <c r="U61" s="42">
        <f t="shared" ref="U61:W61" si="207">SUM(I$13:I61)</f>
        <v>22534</v>
      </c>
      <c r="V61" s="43">
        <f t="shared" si="207"/>
        <v>107010</v>
      </c>
      <c r="W61" s="43">
        <f t="shared" si="207"/>
        <v>25426</v>
      </c>
      <c r="X61" s="44">
        <f t="shared" si="15"/>
        <v>154970</v>
      </c>
      <c r="Y61" s="46">
        <f t="shared" ref="Y61:AA61" si="208">IF(Q61=0,"",U61/Q61)</f>
        <v>0.090136</v>
      </c>
      <c r="Z61" s="46">
        <f t="shared" si="208"/>
        <v>0.1103195876</v>
      </c>
      <c r="AA61" s="46">
        <f t="shared" si="208"/>
        <v>0.101704</v>
      </c>
      <c r="AB61" s="47">
        <f t="shared" si="17"/>
        <v>0.1054217687</v>
      </c>
    </row>
    <row r="62" ht="14.25" customHeight="1">
      <c r="A62" s="38">
        <v>50.0</v>
      </c>
      <c r="B62" s="39">
        <v>0.42758733201812404</v>
      </c>
      <c r="C62" s="40">
        <v>0.9534966232350622</v>
      </c>
      <c r="D62" s="41">
        <v>0.944659084546319</v>
      </c>
      <c r="E62" s="86">
        <f t="shared" si="120"/>
        <v>0</v>
      </c>
      <c r="F62" s="87">
        <f t="shared" si="114"/>
        <v>30000</v>
      </c>
      <c r="G62" s="87">
        <f t="shared" si="115"/>
        <v>0</v>
      </c>
      <c r="H62" s="44">
        <f t="shared" si="5"/>
        <v>30000</v>
      </c>
      <c r="I62" s="42">
        <f t="shared" si="6"/>
        <v>0</v>
      </c>
      <c r="J62" s="43">
        <f t="shared" si="7"/>
        <v>3391</v>
      </c>
      <c r="K62" s="43">
        <f t="shared" si="8"/>
        <v>0</v>
      </c>
      <c r="L62" s="44">
        <f t="shared" si="9"/>
        <v>3391</v>
      </c>
      <c r="M62" s="45" t="str">
        <f t="shared" ref="M62:O62" si="209">IF(E62=0,"",I62/E62)</f>
        <v/>
      </c>
      <c r="N62" s="46">
        <f t="shared" si="209"/>
        <v>0.1130333333</v>
      </c>
      <c r="O62" s="46" t="str">
        <f t="shared" si="209"/>
        <v/>
      </c>
      <c r="P62" s="47">
        <f t="shared" si="11"/>
        <v>0.1130333333</v>
      </c>
      <c r="Q62" s="42">
        <f t="shared" ref="Q62:S62" si="210">SUM(E$13:E62)</f>
        <v>250000</v>
      </c>
      <c r="R62" s="43">
        <f t="shared" si="210"/>
        <v>1000000</v>
      </c>
      <c r="S62" s="43">
        <f t="shared" si="210"/>
        <v>250000</v>
      </c>
      <c r="T62" s="44">
        <f t="shared" si="13"/>
        <v>1500000</v>
      </c>
      <c r="U62" s="42">
        <f t="shared" ref="U62:W62" si="211">SUM(I$13:I62)</f>
        <v>22534</v>
      </c>
      <c r="V62" s="43">
        <f t="shared" si="211"/>
        <v>110401</v>
      </c>
      <c r="W62" s="43">
        <f t="shared" si="211"/>
        <v>25426</v>
      </c>
      <c r="X62" s="44">
        <f t="shared" si="15"/>
        <v>158361</v>
      </c>
      <c r="Y62" s="46">
        <f t="shared" ref="Y62:AA62" si="212">IF(Q62=0,"",U62/Q62)</f>
        <v>0.090136</v>
      </c>
      <c r="Z62" s="46">
        <f t="shared" si="212"/>
        <v>0.110401</v>
      </c>
      <c r="AA62" s="46">
        <f t="shared" si="212"/>
        <v>0.101704</v>
      </c>
      <c r="AB62" s="47">
        <f t="shared" si="17"/>
        <v>0.105574</v>
      </c>
    </row>
    <row r="63" ht="14.25" customHeight="1">
      <c r="A63" s="38">
        <v>51.0</v>
      </c>
      <c r="B63" s="39">
        <v>0.6594346530802818</v>
      </c>
      <c r="C63" s="40">
        <v>0.5768738906716419</v>
      </c>
      <c r="D63" s="41">
        <v>0.9808843217416283</v>
      </c>
      <c r="E63" s="86">
        <f t="shared" si="120"/>
        <v>0</v>
      </c>
      <c r="F63" s="87">
        <f t="shared" si="114"/>
        <v>30000</v>
      </c>
      <c r="G63" s="87">
        <f t="shared" si="115"/>
        <v>0</v>
      </c>
      <c r="H63" s="44">
        <f t="shared" si="5"/>
        <v>30000</v>
      </c>
      <c r="I63" s="42">
        <f t="shared" si="6"/>
        <v>0</v>
      </c>
      <c r="J63" s="43">
        <f t="shared" si="7"/>
        <v>3310</v>
      </c>
      <c r="K63" s="43">
        <f t="shared" si="8"/>
        <v>0</v>
      </c>
      <c r="L63" s="44">
        <f t="shared" si="9"/>
        <v>3310</v>
      </c>
      <c r="M63" s="45" t="str">
        <f t="shared" ref="M63:O63" si="213">IF(E63=0,"",I63/E63)</f>
        <v/>
      </c>
      <c r="N63" s="46">
        <f t="shared" si="213"/>
        <v>0.1103333333</v>
      </c>
      <c r="O63" s="46" t="str">
        <f t="shared" si="213"/>
        <v/>
      </c>
      <c r="P63" s="47">
        <f t="shared" si="11"/>
        <v>0.1103333333</v>
      </c>
      <c r="Q63" s="42">
        <f t="shared" ref="Q63:S63" si="214">SUM(E$13:E63)</f>
        <v>250000</v>
      </c>
      <c r="R63" s="43">
        <f t="shared" si="214"/>
        <v>1030000</v>
      </c>
      <c r="S63" s="43">
        <f t="shared" si="214"/>
        <v>250000</v>
      </c>
      <c r="T63" s="44">
        <f t="shared" si="13"/>
        <v>1530000</v>
      </c>
      <c r="U63" s="42">
        <f t="shared" ref="U63:W63" si="215">SUM(I$13:I63)</f>
        <v>22534</v>
      </c>
      <c r="V63" s="43">
        <f t="shared" si="215"/>
        <v>113711</v>
      </c>
      <c r="W63" s="43">
        <f t="shared" si="215"/>
        <v>25426</v>
      </c>
      <c r="X63" s="44">
        <f t="shared" si="15"/>
        <v>161671</v>
      </c>
      <c r="Y63" s="46">
        <f t="shared" ref="Y63:AA63" si="216">IF(Q63=0,"",U63/Q63)</f>
        <v>0.090136</v>
      </c>
      <c r="Z63" s="46">
        <f t="shared" si="216"/>
        <v>0.1103990291</v>
      </c>
      <c r="AA63" s="46">
        <f t="shared" si="216"/>
        <v>0.101704</v>
      </c>
      <c r="AB63" s="47">
        <f t="shared" si="17"/>
        <v>0.1056673203</v>
      </c>
    </row>
    <row r="64" ht="14.25" customHeight="1">
      <c r="A64" s="38">
        <v>52.0</v>
      </c>
      <c r="B64" s="39">
        <v>0.42883399079216966</v>
      </c>
      <c r="C64" s="40">
        <v>0.3671863077522485</v>
      </c>
      <c r="D64" s="41">
        <v>0.44067449123700475</v>
      </c>
      <c r="E64" s="86">
        <f t="shared" si="120"/>
        <v>0</v>
      </c>
      <c r="F64" s="87">
        <f t="shared" si="114"/>
        <v>30000</v>
      </c>
      <c r="G64" s="87">
        <f t="shared" si="115"/>
        <v>0</v>
      </c>
      <c r="H64" s="44">
        <f t="shared" si="5"/>
        <v>30000</v>
      </c>
      <c r="I64" s="42">
        <f t="shared" si="6"/>
        <v>0</v>
      </c>
      <c r="J64" s="43">
        <f t="shared" si="7"/>
        <v>3281</v>
      </c>
      <c r="K64" s="43">
        <f t="shared" si="8"/>
        <v>0</v>
      </c>
      <c r="L64" s="44">
        <f t="shared" si="9"/>
        <v>3281</v>
      </c>
      <c r="M64" s="45" t="str">
        <f t="shared" ref="M64:O64" si="217">IF(E64=0,"",I64/E64)</f>
        <v/>
      </c>
      <c r="N64" s="46">
        <f t="shared" si="217"/>
        <v>0.1093666667</v>
      </c>
      <c r="O64" s="46" t="str">
        <f t="shared" si="217"/>
        <v/>
      </c>
      <c r="P64" s="47">
        <f t="shared" si="11"/>
        <v>0.1093666667</v>
      </c>
      <c r="Q64" s="42">
        <f t="shared" ref="Q64:S64" si="218">SUM(E$13:E64)</f>
        <v>250000</v>
      </c>
      <c r="R64" s="43">
        <f t="shared" si="218"/>
        <v>1060000</v>
      </c>
      <c r="S64" s="43">
        <f t="shared" si="218"/>
        <v>250000</v>
      </c>
      <c r="T64" s="44">
        <f t="shared" si="13"/>
        <v>1560000</v>
      </c>
      <c r="U64" s="42">
        <f t="shared" ref="U64:W64" si="219">SUM(I$13:I64)</f>
        <v>22534</v>
      </c>
      <c r="V64" s="43">
        <f t="shared" si="219"/>
        <v>116992</v>
      </c>
      <c r="W64" s="43">
        <f t="shared" si="219"/>
        <v>25426</v>
      </c>
      <c r="X64" s="44">
        <f t="shared" si="15"/>
        <v>164952</v>
      </c>
      <c r="Y64" s="46">
        <f t="shared" ref="Y64:AA64" si="220">IF(Q64=0,"",U64/Q64)</f>
        <v>0.090136</v>
      </c>
      <c r="Z64" s="46">
        <f t="shared" si="220"/>
        <v>0.1103698113</v>
      </c>
      <c r="AA64" s="46">
        <f t="shared" si="220"/>
        <v>0.101704</v>
      </c>
      <c r="AB64" s="47">
        <f t="shared" si="17"/>
        <v>0.1057384615</v>
      </c>
    </row>
    <row r="65" ht="14.25" customHeight="1">
      <c r="A65" s="38">
        <v>53.0</v>
      </c>
      <c r="B65" s="39">
        <v>0.7962500473750127</v>
      </c>
      <c r="C65" s="40">
        <v>0.19777003374874824</v>
      </c>
      <c r="D65" s="41">
        <v>0.9929028708081605</v>
      </c>
      <c r="E65" s="86">
        <f t="shared" si="120"/>
        <v>0</v>
      </c>
      <c r="F65" s="87">
        <f t="shared" si="114"/>
        <v>30000</v>
      </c>
      <c r="G65" s="87">
        <f t="shared" si="115"/>
        <v>0</v>
      </c>
      <c r="H65" s="44">
        <f t="shared" si="5"/>
        <v>30000</v>
      </c>
      <c r="I65" s="42">
        <f t="shared" si="6"/>
        <v>0</v>
      </c>
      <c r="J65" s="43">
        <f t="shared" si="7"/>
        <v>3254</v>
      </c>
      <c r="K65" s="43">
        <f t="shared" si="8"/>
        <v>0</v>
      </c>
      <c r="L65" s="44">
        <f t="shared" si="9"/>
        <v>3254</v>
      </c>
      <c r="M65" s="45" t="str">
        <f t="shared" ref="M65:O65" si="221">IF(E65=0,"",I65/E65)</f>
        <v/>
      </c>
      <c r="N65" s="46">
        <f t="shared" si="221"/>
        <v>0.1084666667</v>
      </c>
      <c r="O65" s="46" t="str">
        <f t="shared" si="221"/>
        <v/>
      </c>
      <c r="P65" s="47">
        <f t="shared" si="11"/>
        <v>0.1084666667</v>
      </c>
      <c r="Q65" s="42">
        <f t="shared" ref="Q65:S65" si="222">SUM(E$13:E65)</f>
        <v>250000</v>
      </c>
      <c r="R65" s="43">
        <f t="shared" si="222"/>
        <v>1090000</v>
      </c>
      <c r="S65" s="43">
        <f t="shared" si="222"/>
        <v>250000</v>
      </c>
      <c r="T65" s="44">
        <f t="shared" si="13"/>
        <v>1590000</v>
      </c>
      <c r="U65" s="42">
        <f t="shared" ref="U65:W65" si="223">SUM(I$13:I65)</f>
        <v>22534</v>
      </c>
      <c r="V65" s="43">
        <f t="shared" si="223"/>
        <v>120246</v>
      </c>
      <c r="W65" s="43">
        <f t="shared" si="223"/>
        <v>25426</v>
      </c>
      <c r="X65" s="44">
        <f t="shared" si="15"/>
        <v>168206</v>
      </c>
      <c r="Y65" s="46">
        <f t="shared" ref="Y65:AA65" si="224">IF(Q65=0,"",U65/Q65)</f>
        <v>0.090136</v>
      </c>
      <c r="Z65" s="46">
        <f t="shared" si="224"/>
        <v>0.1103174312</v>
      </c>
      <c r="AA65" s="46">
        <f t="shared" si="224"/>
        <v>0.101704</v>
      </c>
      <c r="AB65" s="47">
        <f t="shared" si="17"/>
        <v>0.1057899371</v>
      </c>
    </row>
    <row r="66" ht="14.25" customHeight="1">
      <c r="A66" s="38">
        <v>54.0</v>
      </c>
      <c r="B66" s="39">
        <v>0.7040349554223396</v>
      </c>
      <c r="C66" s="40">
        <v>0.682295742119415</v>
      </c>
      <c r="D66" s="41">
        <v>0.5970933827249247</v>
      </c>
      <c r="E66" s="86">
        <f t="shared" si="120"/>
        <v>0</v>
      </c>
      <c r="F66" s="87">
        <f t="shared" si="114"/>
        <v>30000</v>
      </c>
      <c r="G66" s="87">
        <f t="shared" si="115"/>
        <v>0</v>
      </c>
      <c r="H66" s="44">
        <f t="shared" si="5"/>
        <v>30000</v>
      </c>
      <c r="I66" s="42">
        <f t="shared" si="6"/>
        <v>0</v>
      </c>
      <c r="J66" s="43">
        <f t="shared" si="7"/>
        <v>3326</v>
      </c>
      <c r="K66" s="43">
        <f t="shared" si="8"/>
        <v>0</v>
      </c>
      <c r="L66" s="44">
        <f t="shared" si="9"/>
        <v>3326</v>
      </c>
      <c r="M66" s="45" t="str">
        <f t="shared" ref="M66:O66" si="225">IF(E66=0,"",I66/E66)</f>
        <v/>
      </c>
      <c r="N66" s="46">
        <f t="shared" si="225"/>
        <v>0.1108666667</v>
      </c>
      <c r="O66" s="46" t="str">
        <f t="shared" si="225"/>
        <v/>
      </c>
      <c r="P66" s="47">
        <f t="shared" si="11"/>
        <v>0.1108666667</v>
      </c>
      <c r="Q66" s="42">
        <f t="shared" ref="Q66:S66" si="226">SUM(E$13:E66)</f>
        <v>250000</v>
      </c>
      <c r="R66" s="43">
        <f t="shared" si="226"/>
        <v>1120000</v>
      </c>
      <c r="S66" s="43">
        <f t="shared" si="226"/>
        <v>250000</v>
      </c>
      <c r="T66" s="44">
        <f t="shared" si="13"/>
        <v>1620000</v>
      </c>
      <c r="U66" s="42">
        <f t="shared" ref="U66:W66" si="227">SUM(I$13:I66)</f>
        <v>22534</v>
      </c>
      <c r="V66" s="43">
        <f t="shared" si="227"/>
        <v>123572</v>
      </c>
      <c r="W66" s="43">
        <f t="shared" si="227"/>
        <v>25426</v>
      </c>
      <c r="X66" s="44">
        <f t="shared" si="15"/>
        <v>171532</v>
      </c>
      <c r="Y66" s="46">
        <f t="shared" ref="Y66:AA66" si="228">IF(Q66=0,"",U66/Q66)</f>
        <v>0.090136</v>
      </c>
      <c r="Z66" s="46">
        <f t="shared" si="228"/>
        <v>0.1103321429</v>
      </c>
      <c r="AA66" s="46">
        <f t="shared" si="228"/>
        <v>0.101704</v>
      </c>
      <c r="AB66" s="47">
        <f t="shared" si="17"/>
        <v>0.1058839506</v>
      </c>
    </row>
    <row r="67" ht="14.25" customHeight="1">
      <c r="A67" s="38">
        <v>55.0</v>
      </c>
      <c r="B67" s="39">
        <v>0.013340648779700648</v>
      </c>
      <c r="C67" s="40">
        <v>0.49982915942260175</v>
      </c>
      <c r="D67" s="41">
        <v>0.1440601078158471</v>
      </c>
      <c r="E67" s="86">
        <f t="shared" si="120"/>
        <v>0</v>
      </c>
      <c r="F67" s="87">
        <f t="shared" si="114"/>
        <v>30000</v>
      </c>
      <c r="G67" s="87">
        <f t="shared" si="115"/>
        <v>0</v>
      </c>
      <c r="H67" s="44">
        <f t="shared" si="5"/>
        <v>30000</v>
      </c>
      <c r="I67" s="42">
        <f t="shared" si="6"/>
        <v>0</v>
      </c>
      <c r="J67" s="43">
        <f t="shared" si="7"/>
        <v>3300</v>
      </c>
      <c r="K67" s="43">
        <f t="shared" si="8"/>
        <v>0</v>
      </c>
      <c r="L67" s="44">
        <f t="shared" si="9"/>
        <v>3300</v>
      </c>
      <c r="M67" s="45" t="str">
        <f t="shared" ref="M67:O67" si="229">IF(E67=0,"",I67/E67)</f>
        <v/>
      </c>
      <c r="N67" s="46">
        <f t="shared" si="229"/>
        <v>0.11</v>
      </c>
      <c r="O67" s="46" t="str">
        <f t="shared" si="229"/>
        <v/>
      </c>
      <c r="P67" s="47">
        <f t="shared" si="11"/>
        <v>0.11</v>
      </c>
      <c r="Q67" s="42">
        <f t="shared" ref="Q67:S67" si="230">SUM(E$13:E67)</f>
        <v>250000</v>
      </c>
      <c r="R67" s="43">
        <f t="shared" si="230"/>
        <v>1150000</v>
      </c>
      <c r="S67" s="43">
        <f t="shared" si="230"/>
        <v>250000</v>
      </c>
      <c r="T67" s="44">
        <f t="shared" si="13"/>
        <v>1650000</v>
      </c>
      <c r="U67" s="42">
        <f t="shared" ref="U67:W67" si="231">SUM(I$13:I67)</f>
        <v>22534</v>
      </c>
      <c r="V67" s="43">
        <f t="shared" si="231"/>
        <v>126872</v>
      </c>
      <c r="W67" s="43">
        <f t="shared" si="231"/>
        <v>25426</v>
      </c>
      <c r="X67" s="44">
        <f t="shared" si="15"/>
        <v>174832</v>
      </c>
      <c r="Y67" s="46">
        <f t="shared" ref="Y67:AA67" si="232">IF(Q67=0,"",U67/Q67)</f>
        <v>0.090136</v>
      </c>
      <c r="Z67" s="46">
        <f t="shared" si="232"/>
        <v>0.1103234783</v>
      </c>
      <c r="AA67" s="46">
        <f t="shared" si="232"/>
        <v>0.101704</v>
      </c>
      <c r="AB67" s="47">
        <f t="shared" si="17"/>
        <v>0.1059587879</v>
      </c>
    </row>
    <row r="68" ht="14.25" customHeight="1">
      <c r="A68" s="38">
        <v>56.0</v>
      </c>
      <c r="B68" s="39">
        <v>0.1236542602056504</v>
      </c>
      <c r="C68" s="40">
        <v>0.4914285913961153</v>
      </c>
      <c r="D68" s="41">
        <v>0.11963361925312777</v>
      </c>
      <c r="E68" s="86">
        <f t="shared" si="120"/>
        <v>0</v>
      </c>
      <c r="F68" s="87">
        <f t="shared" si="114"/>
        <v>30000</v>
      </c>
      <c r="G68" s="87">
        <f t="shared" si="115"/>
        <v>0</v>
      </c>
      <c r="H68" s="44">
        <f t="shared" si="5"/>
        <v>30000</v>
      </c>
      <c r="I68" s="42">
        <f t="shared" si="6"/>
        <v>0</v>
      </c>
      <c r="J68" s="43">
        <f t="shared" si="7"/>
        <v>3299</v>
      </c>
      <c r="K68" s="43">
        <f t="shared" si="8"/>
        <v>0</v>
      </c>
      <c r="L68" s="44">
        <f t="shared" si="9"/>
        <v>3299</v>
      </c>
      <c r="M68" s="45" t="str">
        <f t="shared" ref="M68:O68" si="233">IF(E68=0,"",I68/E68)</f>
        <v/>
      </c>
      <c r="N68" s="46">
        <f t="shared" si="233"/>
        <v>0.1099666667</v>
      </c>
      <c r="O68" s="46" t="str">
        <f t="shared" si="233"/>
        <v/>
      </c>
      <c r="P68" s="47">
        <f t="shared" si="11"/>
        <v>0.1099666667</v>
      </c>
      <c r="Q68" s="42">
        <f t="shared" ref="Q68:S68" si="234">SUM(E$13:E68)</f>
        <v>250000</v>
      </c>
      <c r="R68" s="43">
        <f t="shared" si="234"/>
        <v>1180000</v>
      </c>
      <c r="S68" s="43">
        <f t="shared" si="234"/>
        <v>250000</v>
      </c>
      <c r="T68" s="44">
        <f t="shared" si="13"/>
        <v>1680000</v>
      </c>
      <c r="U68" s="42">
        <f t="shared" ref="U68:W68" si="235">SUM(I$13:I68)</f>
        <v>22534</v>
      </c>
      <c r="V68" s="43">
        <f t="shared" si="235"/>
        <v>130171</v>
      </c>
      <c r="W68" s="43">
        <f t="shared" si="235"/>
        <v>25426</v>
      </c>
      <c r="X68" s="44">
        <f t="shared" si="15"/>
        <v>178131</v>
      </c>
      <c r="Y68" s="46">
        <f t="shared" ref="Y68:AA68" si="236">IF(Q68=0,"",U68/Q68)</f>
        <v>0.090136</v>
      </c>
      <c r="Z68" s="46">
        <f t="shared" si="236"/>
        <v>0.1103144068</v>
      </c>
      <c r="AA68" s="46">
        <f t="shared" si="236"/>
        <v>0.101704</v>
      </c>
      <c r="AB68" s="47">
        <f t="shared" si="17"/>
        <v>0.1060303571</v>
      </c>
    </row>
    <row r="69" ht="14.25" customHeight="1">
      <c r="A69" s="38">
        <v>57.0</v>
      </c>
      <c r="B69" s="39">
        <v>0.1068913172375765</v>
      </c>
      <c r="C69" s="40">
        <v>0.7502011571520147</v>
      </c>
      <c r="D69" s="41">
        <v>0.333982227482281</v>
      </c>
      <c r="E69" s="86">
        <f t="shared" si="120"/>
        <v>0</v>
      </c>
      <c r="F69" s="87">
        <f t="shared" si="114"/>
        <v>30000</v>
      </c>
      <c r="G69" s="87">
        <f t="shared" si="115"/>
        <v>0</v>
      </c>
      <c r="H69" s="44">
        <f t="shared" si="5"/>
        <v>30000</v>
      </c>
      <c r="I69" s="42">
        <f t="shared" si="6"/>
        <v>0</v>
      </c>
      <c r="J69" s="43">
        <f t="shared" si="7"/>
        <v>3337</v>
      </c>
      <c r="K69" s="43">
        <f t="shared" si="8"/>
        <v>0</v>
      </c>
      <c r="L69" s="44">
        <f t="shared" si="9"/>
        <v>3337</v>
      </c>
      <c r="M69" s="45" t="str">
        <f t="shared" ref="M69:O69" si="237">IF(E69=0,"",I69/E69)</f>
        <v/>
      </c>
      <c r="N69" s="46">
        <f t="shared" si="237"/>
        <v>0.1112333333</v>
      </c>
      <c r="O69" s="46" t="str">
        <f t="shared" si="237"/>
        <v/>
      </c>
      <c r="P69" s="47">
        <f t="shared" si="11"/>
        <v>0.1112333333</v>
      </c>
      <c r="Q69" s="42">
        <f t="shared" ref="Q69:S69" si="238">SUM(E$13:E69)</f>
        <v>250000</v>
      </c>
      <c r="R69" s="43">
        <f t="shared" si="238"/>
        <v>1210000</v>
      </c>
      <c r="S69" s="43">
        <f t="shared" si="238"/>
        <v>250000</v>
      </c>
      <c r="T69" s="44">
        <f t="shared" si="13"/>
        <v>1710000</v>
      </c>
      <c r="U69" s="42">
        <f t="shared" ref="U69:W69" si="239">SUM(I$13:I69)</f>
        <v>22534</v>
      </c>
      <c r="V69" s="43">
        <f t="shared" si="239"/>
        <v>133508</v>
      </c>
      <c r="W69" s="43">
        <f t="shared" si="239"/>
        <v>25426</v>
      </c>
      <c r="X69" s="44">
        <f t="shared" si="15"/>
        <v>181468</v>
      </c>
      <c r="Y69" s="46">
        <f t="shared" ref="Y69:AA69" si="240">IF(Q69=0,"",U69/Q69)</f>
        <v>0.090136</v>
      </c>
      <c r="Z69" s="46">
        <f t="shared" si="240"/>
        <v>0.1103371901</v>
      </c>
      <c r="AA69" s="46">
        <f t="shared" si="240"/>
        <v>0.101704</v>
      </c>
      <c r="AB69" s="47">
        <f t="shared" si="17"/>
        <v>0.1061216374</v>
      </c>
    </row>
    <row r="70" ht="14.25" customHeight="1">
      <c r="A70" s="38">
        <v>58.0</v>
      </c>
      <c r="B70" s="39">
        <v>0.1035172787283326</v>
      </c>
      <c r="C70" s="40">
        <v>0.23134266036686824</v>
      </c>
      <c r="D70" s="41">
        <v>0.9569557807963893</v>
      </c>
      <c r="E70" s="86">
        <f t="shared" si="120"/>
        <v>0</v>
      </c>
      <c r="F70" s="87">
        <f t="shared" si="114"/>
        <v>30000</v>
      </c>
      <c r="G70" s="87">
        <f t="shared" si="115"/>
        <v>0</v>
      </c>
      <c r="H70" s="44">
        <f t="shared" si="5"/>
        <v>30000</v>
      </c>
      <c r="I70" s="42">
        <f t="shared" si="6"/>
        <v>0</v>
      </c>
      <c r="J70" s="43">
        <f t="shared" si="7"/>
        <v>3260</v>
      </c>
      <c r="K70" s="43">
        <f t="shared" si="8"/>
        <v>0</v>
      </c>
      <c r="L70" s="44">
        <f t="shared" si="9"/>
        <v>3260</v>
      </c>
      <c r="M70" s="45" t="str">
        <f t="shared" ref="M70:O70" si="241">IF(E70=0,"",I70/E70)</f>
        <v/>
      </c>
      <c r="N70" s="46">
        <f t="shared" si="241"/>
        <v>0.1086666667</v>
      </c>
      <c r="O70" s="46" t="str">
        <f t="shared" si="241"/>
        <v/>
      </c>
      <c r="P70" s="47">
        <f t="shared" si="11"/>
        <v>0.1086666667</v>
      </c>
      <c r="Q70" s="42">
        <f t="shared" ref="Q70:S70" si="242">SUM(E$13:E70)</f>
        <v>250000</v>
      </c>
      <c r="R70" s="43">
        <f t="shared" si="242"/>
        <v>1240000</v>
      </c>
      <c r="S70" s="43">
        <f t="shared" si="242"/>
        <v>250000</v>
      </c>
      <c r="T70" s="44">
        <f t="shared" si="13"/>
        <v>1740000</v>
      </c>
      <c r="U70" s="42">
        <f t="shared" ref="U70:W70" si="243">SUM(I$13:I70)</f>
        <v>22534</v>
      </c>
      <c r="V70" s="43">
        <f t="shared" si="243"/>
        <v>136768</v>
      </c>
      <c r="W70" s="43">
        <f t="shared" si="243"/>
        <v>25426</v>
      </c>
      <c r="X70" s="44">
        <f t="shared" si="15"/>
        <v>184728</v>
      </c>
      <c r="Y70" s="46">
        <f t="shared" ref="Y70:AA70" si="244">IF(Q70=0,"",U70/Q70)</f>
        <v>0.090136</v>
      </c>
      <c r="Z70" s="46">
        <f t="shared" si="244"/>
        <v>0.1102967742</v>
      </c>
      <c r="AA70" s="46">
        <f t="shared" si="244"/>
        <v>0.101704</v>
      </c>
      <c r="AB70" s="47">
        <f t="shared" si="17"/>
        <v>0.1061655172</v>
      </c>
    </row>
    <row r="71" ht="14.25" customHeight="1">
      <c r="A71" s="38">
        <v>59.0</v>
      </c>
      <c r="B71" s="39">
        <v>0.4804902732606352</v>
      </c>
      <c r="C71" s="40">
        <v>0.5137663061763984</v>
      </c>
      <c r="D71" s="41">
        <v>0.4530556501391858</v>
      </c>
      <c r="E71" s="86">
        <f t="shared" si="120"/>
        <v>0</v>
      </c>
      <c r="F71" s="87">
        <f t="shared" si="114"/>
        <v>30000</v>
      </c>
      <c r="G71" s="87">
        <f t="shared" si="115"/>
        <v>0</v>
      </c>
      <c r="H71" s="44">
        <f t="shared" si="5"/>
        <v>30000</v>
      </c>
      <c r="I71" s="42">
        <f t="shared" si="6"/>
        <v>0</v>
      </c>
      <c r="J71" s="43">
        <f t="shared" si="7"/>
        <v>3302</v>
      </c>
      <c r="K71" s="43">
        <f t="shared" si="8"/>
        <v>0</v>
      </c>
      <c r="L71" s="44">
        <f t="shared" si="9"/>
        <v>3302</v>
      </c>
      <c r="M71" s="45" t="str">
        <f t="shared" ref="M71:O71" si="245">IF(E71=0,"",I71/E71)</f>
        <v/>
      </c>
      <c r="N71" s="46">
        <f t="shared" si="245"/>
        <v>0.1100666667</v>
      </c>
      <c r="O71" s="46" t="str">
        <f t="shared" si="245"/>
        <v/>
      </c>
      <c r="P71" s="47">
        <f t="shared" si="11"/>
        <v>0.1100666667</v>
      </c>
      <c r="Q71" s="42">
        <f t="shared" ref="Q71:S71" si="246">SUM(E$13:E71)</f>
        <v>250000</v>
      </c>
      <c r="R71" s="43">
        <f t="shared" si="246"/>
        <v>1270000</v>
      </c>
      <c r="S71" s="43">
        <f t="shared" si="246"/>
        <v>250000</v>
      </c>
      <c r="T71" s="44">
        <f t="shared" si="13"/>
        <v>1770000</v>
      </c>
      <c r="U71" s="42">
        <f t="shared" ref="U71:W71" si="247">SUM(I$13:I71)</f>
        <v>22534</v>
      </c>
      <c r="V71" s="43">
        <f t="shared" si="247"/>
        <v>140070</v>
      </c>
      <c r="W71" s="43">
        <f t="shared" si="247"/>
        <v>25426</v>
      </c>
      <c r="X71" s="44">
        <f t="shared" si="15"/>
        <v>188030</v>
      </c>
      <c r="Y71" s="46">
        <f t="shared" ref="Y71:AA71" si="248">IF(Q71=0,"",U71/Q71)</f>
        <v>0.090136</v>
      </c>
      <c r="Z71" s="46">
        <f t="shared" si="248"/>
        <v>0.1102913386</v>
      </c>
      <c r="AA71" s="46">
        <f t="shared" si="248"/>
        <v>0.101704</v>
      </c>
      <c r="AB71" s="47">
        <f t="shared" si="17"/>
        <v>0.1062316384</v>
      </c>
    </row>
    <row r="72" ht="14.25" customHeight="1">
      <c r="A72" s="38">
        <v>60.0</v>
      </c>
      <c r="B72" s="39">
        <v>0.06231772853416995</v>
      </c>
      <c r="C72" s="40">
        <v>0.6010548777536038</v>
      </c>
      <c r="D72" s="41">
        <v>0.3315854579555686</v>
      </c>
      <c r="E72" s="86">
        <f t="shared" si="120"/>
        <v>0</v>
      </c>
      <c r="F72" s="87">
        <f t="shared" si="114"/>
        <v>30000</v>
      </c>
      <c r="G72" s="87">
        <f t="shared" si="115"/>
        <v>0</v>
      </c>
      <c r="H72" s="44">
        <f t="shared" si="5"/>
        <v>30000</v>
      </c>
      <c r="I72" s="42">
        <f t="shared" si="6"/>
        <v>0</v>
      </c>
      <c r="J72" s="43">
        <f t="shared" si="7"/>
        <v>3314</v>
      </c>
      <c r="K72" s="43">
        <f t="shared" si="8"/>
        <v>0</v>
      </c>
      <c r="L72" s="44">
        <f t="shared" si="9"/>
        <v>3314</v>
      </c>
      <c r="M72" s="45" t="str">
        <f t="shared" ref="M72:O72" si="249">IF(E72=0,"",I72/E72)</f>
        <v/>
      </c>
      <c r="N72" s="46">
        <f t="shared" si="249"/>
        <v>0.1104666667</v>
      </c>
      <c r="O72" s="46" t="str">
        <f t="shared" si="249"/>
        <v/>
      </c>
      <c r="P72" s="47">
        <f t="shared" si="11"/>
        <v>0.1104666667</v>
      </c>
      <c r="Q72" s="42">
        <f t="shared" ref="Q72:S72" si="250">SUM(E$13:E72)</f>
        <v>250000</v>
      </c>
      <c r="R72" s="43">
        <f t="shared" si="250"/>
        <v>1300000</v>
      </c>
      <c r="S72" s="43">
        <f t="shared" si="250"/>
        <v>250000</v>
      </c>
      <c r="T72" s="44">
        <f t="shared" si="13"/>
        <v>1800000</v>
      </c>
      <c r="U72" s="42">
        <f t="shared" ref="U72:W72" si="251">SUM(I$13:I72)</f>
        <v>22534</v>
      </c>
      <c r="V72" s="43">
        <f t="shared" si="251"/>
        <v>143384</v>
      </c>
      <c r="W72" s="43">
        <f t="shared" si="251"/>
        <v>25426</v>
      </c>
      <c r="X72" s="44">
        <f t="shared" si="15"/>
        <v>191344</v>
      </c>
      <c r="Y72" s="46">
        <f t="shared" ref="Y72:AA72" si="252">IF(Q72=0,"",U72/Q72)</f>
        <v>0.090136</v>
      </c>
      <c r="Z72" s="46">
        <f t="shared" si="252"/>
        <v>0.1102953846</v>
      </c>
      <c r="AA72" s="46">
        <f t="shared" si="252"/>
        <v>0.101704</v>
      </c>
      <c r="AB72" s="47">
        <f t="shared" si="17"/>
        <v>0.1063022222</v>
      </c>
    </row>
    <row r="73" ht="14.25" customHeight="1">
      <c r="A73" s="38">
        <v>61.0</v>
      </c>
      <c r="B73" s="39">
        <v>0.30040763454036046</v>
      </c>
      <c r="C73" s="40">
        <v>0.7822150592476252</v>
      </c>
      <c r="D73" s="41">
        <v>0.0248736075771403</v>
      </c>
      <c r="E73" s="86">
        <f t="shared" si="120"/>
        <v>0</v>
      </c>
      <c r="F73" s="87">
        <f t="shared" si="114"/>
        <v>30000</v>
      </c>
      <c r="G73" s="87">
        <f t="shared" si="115"/>
        <v>0</v>
      </c>
      <c r="H73" s="44">
        <f t="shared" si="5"/>
        <v>30000</v>
      </c>
      <c r="I73" s="42">
        <f t="shared" si="6"/>
        <v>0</v>
      </c>
      <c r="J73" s="43">
        <f t="shared" si="7"/>
        <v>3342</v>
      </c>
      <c r="K73" s="43">
        <f t="shared" si="8"/>
        <v>0</v>
      </c>
      <c r="L73" s="44">
        <f t="shared" si="9"/>
        <v>3342</v>
      </c>
      <c r="M73" s="45" t="str">
        <f t="shared" ref="M73:O73" si="253">IF(E73=0,"",I73/E73)</f>
        <v/>
      </c>
      <c r="N73" s="46">
        <f t="shared" si="253"/>
        <v>0.1114</v>
      </c>
      <c r="O73" s="46" t="str">
        <f t="shared" si="253"/>
        <v/>
      </c>
      <c r="P73" s="47">
        <f t="shared" si="11"/>
        <v>0.1114</v>
      </c>
      <c r="Q73" s="42">
        <f t="shared" ref="Q73:S73" si="254">SUM(E$13:E73)</f>
        <v>250000</v>
      </c>
      <c r="R73" s="43">
        <f t="shared" si="254"/>
        <v>1330000</v>
      </c>
      <c r="S73" s="43">
        <f t="shared" si="254"/>
        <v>250000</v>
      </c>
      <c r="T73" s="44">
        <f t="shared" si="13"/>
        <v>1830000</v>
      </c>
      <c r="U73" s="42">
        <f t="shared" ref="U73:W73" si="255">SUM(I$13:I73)</f>
        <v>22534</v>
      </c>
      <c r="V73" s="43">
        <f t="shared" si="255"/>
        <v>146726</v>
      </c>
      <c r="W73" s="43">
        <f t="shared" si="255"/>
        <v>25426</v>
      </c>
      <c r="X73" s="44">
        <f t="shared" si="15"/>
        <v>194686</v>
      </c>
      <c r="Y73" s="46">
        <f t="shared" ref="Y73:AA73" si="256">IF(Q73=0,"",U73/Q73)</f>
        <v>0.090136</v>
      </c>
      <c r="Z73" s="46">
        <f t="shared" si="256"/>
        <v>0.1103203008</v>
      </c>
      <c r="AA73" s="46">
        <f t="shared" si="256"/>
        <v>0.101704</v>
      </c>
      <c r="AB73" s="47">
        <f t="shared" si="17"/>
        <v>0.1063857923</v>
      </c>
    </row>
    <row r="74" ht="14.25" customHeight="1">
      <c r="A74" s="38">
        <v>62.0</v>
      </c>
      <c r="B74" s="39">
        <v>0.9835777043705373</v>
      </c>
      <c r="C74" s="40">
        <v>0.8760488939401204</v>
      </c>
      <c r="D74" s="41">
        <v>0.6798892823793622</v>
      </c>
      <c r="E74" s="86">
        <f t="shared" si="120"/>
        <v>0</v>
      </c>
      <c r="F74" s="87">
        <f t="shared" si="114"/>
        <v>30000</v>
      </c>
      <c r="G74" s="87">
        <f t="shared" si="115"/>
        <v>0</v>
      </c>
      <c r="H74" s="44">
        <f t="shared" si="5"/>
        <v>30000</v>
      </c>
      <c r="I74" s="42">
        <f t="shared" si="6"/>
        <v>0</v>
      </c>
      <c r="J74" s="43">
        <f t="shared" si="7"/>
        <v>3363</v>
      </c>
      <c r="K74" s="43">
        <f t="shared" si="8"/>
        <v>0</v>
      </c>
      <c r="L74" s="44">
        <f t="shared" si="9"/>
        <v>3363</v>
      </c>
      <c r="M74" s="45" t="str">
        <f t="shared" ref="M74:O74" si="257">IF(E74=0,"",I74/E74)</f>
        <v/>
      </c>
      <c r="N74" s="46">
        <f t="shared" si="257"/>
        <v>0.1121</v>
      </c>
      <c r="O74" s="46" t="str">
        <f t="shared" si="257"/>
        <v/>
      </c>
      <c r="P74" s="47">
        <f t="shared" si="11"/>
        <v>0.1121</v>
      </c>
      <c r="Q74" s="42">
        <f t="shared" ref="Q74:S74" si="258">SUM(E$13:E74)</f>
        <v>250000</v>
      </c>
      <c r="R74" s="43">
        <f t="shared" si="258"/>
        <v>1360000</v>
      </c>
      <c r="S74" s="43">
        <f t="shared" si="258"/>
        <v>250000</v>
      </c>
      <c r="T74" s="44">
        <f t="shared" si="13"/>
        <v>1860000</v>
      </c>
      <c r="U74" s="42">
        <f t="shared" ref="U74:W74" si="259">SUM(I$13:I74)</f>
        <v>22534</v>
      </c>
      <c r="V74" s="43">
        <f t="shared" si="259"/>
        <v>150089</v>
      </c>
      <c r="W74" s="43">
        <f t="shared" si="259"/>
        <v>25426</v>
      </c>
      <c r="X74" s="44">
        <f t="shared" si="15"/>
        <v>198049</v>
      </c>
      <c r="Y74" s="46">
        <f t="shared" ref="Y74:AA74" si="260">IF(Q74=0,"",U74/Q74)</f>
        <v>0.090136</v>
      </c>
      <c r="Z74" s="46">
        <f t="shared" si="260"/>
        <v>0.1103595588</v>
      </c>
      <c r="AA74" s="46">
        <f t="shared" si="260"/>
        <v>0.101704</v>
      </c>
      <c r="AB74" s="47">
        <f t="shared" si="17"/>
        <v>0.106477957</v>
      </c>
    </row>
    <row r="75" ht="14.25" customHeight="1">
      <c r="A75" s="38">
        <v>63.0</v>
      </c>
      <c r="B75" s="39">
        <v>0.831594799744468</v>
      </c>
      <c r="C75" s="40">
        <v>0.27598501331487124</v>
      </c>
      <c r="D75" s="41">
        <v>0.13111658002056636</v>
      </c>
      <c r="E75" s="86">
        <f t="shared" si="120"/>
        <v>0</v>
      </c>
      <c r="F75" s="87">
        <f t="shared" si="114"/>
        <v>30000</v>
      </c>
      <c r="G75" s="87">
        <f t="shared" si="115"/>
        <v>0</v>
      </c>
      <c r="H75" s="44">
        <f t="shared" si="5"/>
        <v>30000</v>
      </c>
      <c r="I75" s="42">
        <f t="shared" si="6"/>
        <v>0</v>
      </c>
      <c r="J75" s="43">
        <f t="shared" si="7"/>
        <v>3268</v>
      </c>
      <c r="K75" s="43">
        <f t="shared" si="8"/>
        <v>0</v>
      </c>
      <c r="L75" s="44">
        <f t="shared" si="9"/>
        <v>3268</v>
      </c>
      <c r="M75" s="45" t="str">
        <f t="shared" ref="M75:O75" si="261">IF(E75=0,"",I75/E75)</f>
        <v/>
      </c>
      <c r="N75" s="46">
        <f t="shared" si="261"/>
        <v>0.1089333333</v>
      </c>
      <c r="O75" s="46" t="str">
        <f t="shared" si="261"/>
        <v/>
      </c>
      <c r="P75" s="47">
        <f t="shared" si="11"/>
        <v>0.1089333333</v>
      </c>
      <c r="Q75" s="42">
        <f t="shared" ref="Q75:S75" si="262">SUM(E$13:E75)</f>
        <v>250000</v>
      </c>
      <c r="R75" s="43">
        <f t="shared" si="262"/>
        <v>1390000</v>
      </c>
      <c r="S75" s="43">
        <f t="shared" si="262"/>
        <v>250000</v>
      </c>
      <c r="T75" s="44">
        <f t="shared" si="13"/>
        <v>1890000</v>
      </c>
      <c r="U75" s="42">
        <f t="shared" ref="U75:W75" si="263">SUM(I$13:I75)</f>
        <v>22534</v>
      </c>
      <c r="V75" s="43">
        <f t="shared" si="263"/>
        <v>153357</v>
      </c>
      <c r="W75" s="43">
        <f t="shared" si="263"/>
        <v>25426</v>
      </c>
      <c r="X75" s="44">
        <f t="shared" si="15"/>
        <v>201317</v>
      </c>
      <c r="Y75" s="46">
        <f t="shared" ref="Y75:AA75" si="264">IF(Q75=0,"",U75/Q75)</f>
        <v>0.090136</v>
      </c>
      <c r="Z75" s="46">
        <f t="shared" si="264"/>
        <v>0.110328777</v>
      </c>
      <c r="AA75" s="46">
        <f t="shared" si="264"/>
        <v>0.101704</v>
      </c>
      <c r="AB75" s="47">
        <f t="shared" si="17"/>
        <v>0.1065169312</v>
      </c>
    </row>
    <row r="76" ht="14.25" customHeight="1">
      <c r="A76" s="38">
        <v>64.0</v>
      </c>
      <c r="B76" s="39">
        <v>0.3215603864423917</v>
      </c>
      <c r="C76" s="40">
        <v>0.4021655331796714</v>
      </c>
      <c r="D76" s="41">
        <v>0.3889124103330005</v>
      </c>
      <c r="E76" s="86">
        <f t="shared" si="120"/>
        <v>0</v>
      </c>
      <c r="F76" s="87">
        <f t="shared" si="114"/>
        <v>30000</v>
      </c>
      <c r="G76" s="87">
        <f t="shared" si="115"/>
        <v>0</v>
      </c>
      <c r="H76" s="44">
        <f t="shared" si="5"/>
        <v>30000</v>
      </c>
      <c r="I76" s="42">
        <f t="shared" si="6"/>
        <v>0</v>
      </c>
      <c r="J76" s="43">
        <f t="shared" si="7"/>
        <v>3286</v>
      </c>
      <c r="K76" s="43">
        <f t="shared" si="8"/>
        <v>0</v>
      </c>
      <c r="L76" s="44">
        <f t="shared" si="9"/>
        <v>3286</v>
      </c>
      <c r="M76" s="45" t="str">
        <f t="shared" ref="M76:O76" si="265">IF(E76=0,"",I76/E76)</f>
        <v/>
      </c>
      <c r="N76" s="46">
        <f t="shared" si="265"/>
        <v>0.1095333333</v>
      </c>
      <c r="O76" s="46" t="str">
        <f t="shared" si="265"/>
        <v/>
      </c>
      <c r="P76" s="47">
        <f t="shared" si="11"/>
        <v>0.1095333333</v>
      </c>
      <c r="Q76" s="42">
        <f t="shared" ref="Q76:S76" si="266">SUM(E$13:E76)</f>
        <v>250000</v>
      </c>
      <c r="R76" s="43">
        <f t="shared" si="266"/>
        <v>1420000</v>
      </c>
      <c r="S76" s="43">
        <f t="shared" si="266"/>
        <v>250000</v>
      </c>
      <c r="T76" s="44">
        <f t="shared" si="13"/>
        <v>1920000</v>
      </c>
      <c r="U76" s="42">
        <f t="shared" ref="U76:W76" si="267">SUM(I$13:I76)</f>
        <v>22534</v>
      </c>
      <c r="V76" s="43">
        <f t="shared" si="267"/>
        <v>156643</v>
      </c>
      <c r="W76" s="43">
        <f t="shared" si="267"/>
        <v>25426</v>
      </c>
      <c r="X76" s="44">
        <f t="shared" si="15"/>
        <v>204603</v>
      </c>
      <c r="Y76" s="46">
        <f t="shared" ref="Y76:AA76" si="268">IF(Q76=0,"",U76/Q76)</f>
        <v>0.090136</v>
      </c>
      <c r="Z76" s="46">
        <f t="shared" si="268"/>
        <v>0.1103119718</v>
      </c>
      <c r="AA76" s="46">
        <f t="shared" si="268"/>
        <v>0.101704</v>
      </c>
      <c r="AB76" s="47">
        <f t="shared" si="17"/>
        <v>0.1065640625</v>
      </c>
    </row>
    <row r="77" ht="14.25" customHeight="1">
      <c r="A77" s="38">
        <v>65.0</v>
      </c>
      <c r="B77" s="39">
        <v>0.7209499255529659</v>
      </c>
      <c r="C77" s="40">
        <v>0.15903684958592934</v>
      </c>
      <c r="D77" s="41">
        <v>0.14706596914284165</v>
      </c>
      <c r="E77" s="86">
        <f t="shared" si="120"/>
        <v>0</v>
      </c>
      <c r="F77" s="87">
        <f t="shared" si="114"/>
        <v>30000</v>
      </c>
      <c r="G77" s="87">
        <f t="shared" si="115"/>
        <v>0</v>
      </c>
      <c r="H77" s="44">
        <f t="shared" si="5"/>
        <v>30000</v>
      </c>
      <c r="I77" s="42">
        <f t="shared" si="6"/>
        <v>0</v>
      </c>
      <c r="J77" s="43">
        <f t="shared" si="7"/>
        <v>3246</v>
      </c>
      <c r="K77" s="43">
        <f t="shared" si="8"/>
        <v>0</v>
      </c>
      <c r="L77" s="44">
        <f t="shared" si="9"/>
        <v>3246</v>
      </c>
      <c r="M77" s="45" t="str">
        <f t="shared" ref="M77:O77" si="269">IF(E77=0,"",I77/E77)</f>
        <v/>
      </c>
      <c r="N77" s="46">
        <f t="shared" si="269"/>
        <v>0.1082</v>
      </c>
      <c r="O77" s="46" t="str">
        <f t="shared" si="269"/>
        <v/>
      </c>
      <c r="P77" s="47">
        <f t="shared" si="11"/>
        <v>0.1082</v>
      </c>
      <c r="Q77" s="42">
        <f t="shared" ref="Q77:S77" si="270">SUM(E$13:E77)</f>
        <v>250000</v>
      </c>
      <c r="R77" s="43">
        <f t="shared" si="270"/>
        <v>1450000</v>
      </c>
      <c r="S77" s="43">
        <f t="shared" si="270"/>
        <v>250000</v>
      </c>
      <c r="T77" s="44">
        <f t="shared" si="13"/>
        <v>1950000</v>
      </c>
      <c r="U77" s="42">
        <f t="shared" ref="U77:W77" si="271">SUM(I$13:I77)</f>
        <v>22534</v>
      </c>
      <c r="V77" s="43">
        <f t="shared" si="271"/>
        <v>159889</v>
      </c>
      <c r="W77" s="43">
        <f t="shared" si="271"/>
        <v>25426</v>
      </c>
      <c r="X77" s="44">
        <f t="shared" si="15"/>
        <v>207849</v>
      </c>
      <c r="Y77" s="46">
        <f t="shared" ref="Y77:AA77" si="272">IF(Q77=0,"",U77/Q77)</f>
        <v>0.090136</v>
      </c>
      <c r="Z77" s="46">
        <f t="shared" si="272"/>
        <v>0.1102682759</v>
      </c>
      <c r="AA77" s="46">
        <f t="shared" si="272"/>
        <v>0.101704</v>
      </c>
      <c r="AB77" s="47">
        <f t="shared" si="17"/>
        <v>0.1065892308</v>
      </c>
    </row>
    <row r="78" ht="14.25" customHeight="1">
      <c r="A78" s="38">
        <v>66.0</v>
      </c>
      <c r="B78" s="39">
        <v>0.4348611950843516</v>
      </c>
      <c r="C78" s="40">
        <v>0.09238915923123958</v>
      </c>
      <c r="D78" s="41">
        <v>0.1278941396424369</v>
      </c>
      <c r="E78" s="86">
        <f t="shared" si="120"/>
        <v>0</v>
      </c>
      <c r="F78" s="87">
        <f t="shared" si="114"/>
        <v>30000</v>
      </c>
      <c r="G78" s="87">
        <f t="shared" si="115"/>
        <v>0</v>
      </c>
      <c r="H78" s="44">
        <f t="shared" si="5"/>
        <v>30000</v>
      </c>
      <c r="I78" s="42">
        <f t="shared" si="6"/>
        <v>0</v>
      </c>
      <c r="J78" s="43">
        <f t="shared" si="7"/>
        <v>3228</v>
      </c>
      <c r="K78" s="43">
        <f t="shared" si="8"/>
        <v>0</v>
      </c>
      <c r="L78" s="44">
        <f t="shared" si="9"/>
        <v>3228</v>
      </c>
      <c r="M78" s="45" t="str">
        <f t="shared" ref="M78:O78" si="273">IF(E78=0,"",I78/E78)</f>
        <v/>
      </c>
      <c r="N78" s="46">
        <f t="shared" si="273"/>
        <v>0.1076</v>
      </c>
      <c r="O78" s="46" t="str">
        <f t="shared" si="273"/>
        <v/>
      </c>
      <c r="P78" s="47">
        <f t="shared" si="11"/>
        <v>0.1076</v>
      </c>
      <c r="Q78" s="42">
        <f t="shared" ref="Q78:S78" si="274">SUM(E$13:E78)</f>
        <v>250000</v>
      </c>
      <c r="R78" s="43">
        <f t="shared" si="274"/>
        <v>1480000</v>
      </c>
      <c r="S78" s="43">
        <f t="shared" si="274"/>
        <v>250000</v>
      </c>
      <c r="T78" s="44">
        <f t="shared" si="13"/>
        <v>1980000</v>
      </c>
      <c r="U78" s="42">
        <f t="shared" ref="U78:W78" si="275">SUM(I$13:I78)</f>
        <v>22534</v>
      </c>
      <c r="V78" s="43">
        <f t="shared" si="275"/>
        <v>163117</v>
      </c>
      <c r="W78" s="43">
        <f t="shared" si="275"/>
        <v>25426</v>
      </c>
      <c r="X78" s="44">
        <f t="shared" si="15"/>
        <v>211077</v>
      </c>
      <c r="Y78" s="46">
        <f t="shared" ref="Y78:AA78" si="276">IF(Q78=0,"",U78/Q78)</f>
        <v>0.090136</v>
      </c>
      <c r="Z78" s="46">
        <f t="shared" si="276"/>
        <v>0.1102141892</v>
      </c>
      <c r="AA78" s="46">
        <f t="shared" si="276"/>
        <v>0.101704</v>
      </c>
      <c r="AB78" s="47">
        <f t="shared" si="17"/>
        <v>0.1066045455</v>
      </c>
    </row>
    <row r="79" ht="14.25" customHeight="1">
      <c r="A79" s="38">
        <v>67.0</v>
      </c>
      <c r="B79" s="39">
        <v>0.7625941793183313</v>
      </c>
      <c r="C79" s="40">
        <v>0.5442003564761905</v>
      </c>
      <c r="D79" s="41">
        <v>0.8038646462077546</v>
      </c>
      <c r="E79" s="86">
        <f t="shared" si="120"/>
        <v>0</v>
      </c>
      <c r="F79" s="87">
        <f t="shared" si="114"/>
        <v>30000</v>
      </c>
      <c r="G79" s="87">
        <f t="shared" si="115"/>
        <v>0</v>
      </c>
      <c r="H79" s="44">
        <f t="shared" si="5"/>
        <v>30000</v>
      </c>
      <c r="I79" s="42">
        <f t="shared" si="6"/>
        <v>0</v>
      </c>
      <c r="J79" s="43">
        <f t="shared" si="7"/>
        <v>3306</v>
      </c>
      <c r="K79" s="43">
        <f t="shared" si="8"/>
        <v>0</v>
      </c>
      <c r="L79" s="44">
        <f t="shared" si="9"/>
        <v>3306</v>
      </c>
      <c r="M79" s="45" t="str">
        <f t="shared" ref="M79:O79" si="277">IF(E79=0,"",I79/E79)</f>
        <v/>
      </c>
      <c r="N79" s="46">
        <f t="shared" si="277"/>
        <v>0.1102</v>
      </c>
      <c r="O79" s="46" t="str">
        <f t="shared" si="277"/>
        <v/>
      </c>
      <c r="P79" s="47">
        <f t="shared" si="11"/>
        <v>0.1102</v>
      </c>
      <c r="Q79" s="42">
        <f t="shared" ref="Q79:S79" si="278">SUM(E$13:E79)</f>
        <v>250000</v>
      </c>
      <c r="R79" s="43">
        <f t="shared" si="278"/>
        <v>1510000</v>
      </c>
      <c r="S79" s="43">
        <f t="shared" si="278"/>
        <v>250000</v>
      </c>
      <c r="T79" s="44">
        <f t="shared" si="13"/>
        <v>2010000</v>
      </c>
      <c r="U79" s="42">
        <f t="shared" ref="U79:W79" si="279">SUM(I$13:I79)</f>
        <v>22534</v>
      </c>
      <c r="V79" s="43">
        <f t="shared" si="279"/>
        <v>166423</v>
      </c>
      <c r="W79" s="43">
        <f t="shared" si="279"/>
        <v>25426</v>
      </c>
      <c r="X79" s="44">
        <f t="shared" si="15"/>
        <v>214383</v>
      </c>
      <c r="Y79" s="46">
        <f t="shared" ref="Y79:AA79" si="280">IF(Q79=0,"",U79/Q79)</f>
        <v>0.090136</v>
      </c>
      <c r="Z79" s="46">
        <f t="shared" si="280"/>
        <v>0.1102139073</v>
      </c>
      <c r="AA79" s="46">
        <f t="shared" si="280"/>
        <v>0.101704</v>
      </c>
      <c r="AB79" s="47">
        <f t="shared" si="17"/>
        <v>0.106658209</v>
      </c>
    </row>
    <row r="80" ht="14.25" customHeight="1">
      <c r="A80" s="38">
        <v>68.0</v>
      </c>
      <c r="B80" s="39">
        <v>0.9188914639977601</v>
      </c>
      <c r="C80" s="40">
        <v>0.05965515463271254</v>
      </c>
      <c r="D80" s="41">
        <v>0.06348212944296971</v>
      </c>
      <c r="E80" s="86">
        <f t="shared" si="120"/>
        <v>0</v>
      </c>
      <c r="F80" s="87">
        <f t="shared" si="114"/>
        <v>30000</v>
      </c>
      <c r="G80" s="87">
        <f t="shared" si="115"/>
        <v>0</v>
      </c>
      <c r="H80" s="44">
        <f t="shared" si="5"/>
        <v>30000</v>
      </c>
      <c r="I80" s="42">
        <f t="shared" si="6"/>
        <v>0</v>
      </c>
      <c r="J80" s="43">
        <f t="shared" si="7"/>
        <v>3216</v>
      </c>
      <c r="K80" s="43">
        <f t="shared" si="8"/>
        <v>0</v>
      </c>
      <c r="L80" s="44">
        <f t="shared" si="9"/>
        <v>3216</v>
      </c>
      <c r="M80" s="45" t="str">
        <f t="shared" ref="M80:O80" si="281">IF(E80=0,"",I80/E80)</f>
        <v/>
      </c>
      <c r="N80" s="46">
        <f t="shared" si="281"/>
        <v>0.1072</v>
      </c>
      <c r="O80" s="46" t="str">
        <f t="shared" si="281"/>
        <v/>
      </c>
      <c r="P80" s="47">
        <f t="shared" si="11"/>
        <v>0.1072</v>
      </c>
      <c r="Q80" s="42">
        <f t="shared" ref="Q80:S80" si="282">SUM(E$13:E80)</f>
        <v>250000</v>
      </c>
      <c r="R80" s="43">
        <f t="shared" si="282"/>
        <v>1540000</v>
      </c>
      <c r="S80" s="43">
        <f t="shared" si="282"/>
        <v>250000</v>
      </c>
      <c r="T80" s="44">
        <f t="shared" si="13"/>
        <v>2040000</v>
      </c>
      <c r="U80" s="42">
        <f t="shared" ref="U80:W80" si="283">SUM(I$13:I80)</f>
        <v>22534</v>
      </c>
      <c r="V80" s="43">
        <f t="shared" si="283"/>
        <v>169639</v>
      </c>
      <c r="W80" s="43">
        <f t="shared" si="283"/>
        <v>25426</v>
      </c>
      <c r="X80" s="44">
        <f t="shared" si="15"/>
        <v>217599</v>
      </c>
      <c r="Y80" s="46">
        <f t="shared" ref="Y80:AA80" si="284">IF(Q80=0,"",U80/Q80)</f>
        <v>0.090136</v>
      </c>
      <c r="Z80" s="46">
        <f t="shared" si="284"/>
        <v>0.1101551948</v>
      </c>
      <c r="AA80" s="46">
        <f t="shared" si="284"/>
        <v>0.101704</v>
      </c>
      <c r="AB80" s="47">
        <f t="shared" si="17"/>
        <v>0.1066661765</v>
      </c>
    </row>
    <row r="81" ht="14.25" customHeight="1">
      <c r="A81" s="38">
        <v>69.0</v>
      </c>
      <c r="B81" s="39">
        <v>0.4470724792911973</v>
      </c>
      <c r="C81" s="40">
        <v>0.3764961772408515</v>
      </c>
      <c r="D81" s="41">
        <v>0.9323025222748664</v>
      </c>
      <c r="E81" s="86">
        <f t="shared" si="120"/>
        <v>0</v>
      </c>
      <c r="F81" s="87">
        <f t="shared" si="114"/>
        <v>30000</v>
      </c>
      <c r="G81" s="87">
        <f t="shared" si="115"/>
        <v>0</v>
      </c>
      <c r="H81" s="44">
        <f t="shared" si="5"/>
        <v>30000</v>
      </c>
      <c r="I81" s="42">
        <f t="shared" si="6"/>
        <v>0</v>
      </c>
      <c r="J81" s="43">
        <f t="shared" si="7"/>
        <v>3283</v>
      </c>
      <c r="K81" s="43">
        <f t="shared" si="8"/>
        <v>0</v>
      </c>
      <c r="L81" s="44">
        <f t="shared" si="9"/>
        <v>3283</v>
      </c>
      <c r="M81" s="45" t="str">
        <f t="shared" ref="M81:O81" si="285">IF(E81=0,"",I81/E81)</f>
        <v/>
      </c>
      <c r="N81" s="46">
        <f t="shared" si="285"/>
        <v>0.1094333333</v>
      </c>
      <c r="O81" s="46" t="str">
        <f t="shared" si="285"/>
        <v/>
      </c>
      <c r="P81" s="47">
        <f t="shared" si="11"/>
        <v>0.1094333333</v>
      </c>
      <c r="Q81" s="42">
        <f t="shared" ref="Q81:S81" si="286">SUM(E$13:E81)</f>
        <v>250000</v>
      </c>
      <c r="R81" s="43">
        <f t="shared" si="286"/>
        <v>1570000</v>
      </c>
      <c r="S81" s="43">
        <f t="shared" si="286"/>
        <v>250000</v>
      </c>
      <c r="T81" s="44">
        <f t="shared" si="13"/>
        <v>2070000</v>
      </c>
      <c r="U81" s="42">
        <f t="shared" ref="U81:W81" si="287">SUM(I$13:I81)</f>
        <v>22534</v>
      </c>
      <c r="V81" s="43">
        <f t="shared" si="287"/>
        <v>172922</v>
      </c>
      <c r="W81" s="43">
        <f t="shared" si="287"/>
        <v>25426</v>
      </c>
      <c r="X81" s="44">
        <f t="shared" si="15"/>
        <v>220882</v>
      </c>
      <c r="Y81" s="46">
        <f t="shared" ref="Y81:AA81" si="288">IF(Q81=0,"",U81/Q81)</f>
        <v>0.090136</v>
      </c>
      <c r="Z81" s="46">
        <f t="shared" si="288"/>
        <v>0.1101414013</v>
      </c>
      <c r="AA81" s="46">
        <f t="shared" si="288"/>
        <v>0.101704</v>
      </c>
      <c r="AB81" s="47">
        <f t="shared" si="17"/>
        <v>0.1067062802</v>
      </c>
    </row>
    <row r="82" ht="14.25" customHeight="1">
      <c r="A82" s="38">
        <v>70.0</v>
      </c>
      <c r="B82" s="39">
        <v>0.28690392077845417</v>
      </c>
      <c r="C82" s="40">
        <v>0.28563895088705793</v>
      </c>
      <c r="D82" s="41">
        <v>0.007956121685617101</v>
      </c>
      <c r="E82" s="86">
        <f t="shared" si="120"/>
        <v>0</v>
      </c>
      <c r="F82" s="87">
        <f t="shared" si="114"/>
        <v>30000</v>
      </c>
      <c r="G82" s="87">
        <f t="shared" si="115"/>
        <v>0</v>
      </c>
      <c r="H82" s="44">
        <f t="shared" si="5"/>
        <v>30000</v>
      </c>
      <c r="I82" s="42">
        <f t="shared" si="6"/>
        <v>0</v>
      </c>
      <c r="J82" s="43">
        <f t="shared" si="7"/>
        <v>3269</v>
      </c>
      <c r="K82" s="43">
        <f t="shared" si="8"/>
        <v>0</v>
      </c>
      <c r="L82" s="44">
        <f t="shared" si="9"/>
        <v>3269</v>
      </c>
      <c r="M82" s="45" t="str">
        <f t="shared" ref="M82:O82" si="289">IF(E82=0,"",I82/E82)</f>
        <v/>
      </c>
      <c r="N82" s="46">
        <f t="shared" si="289"/>
        <v>0.1089666667</v>
      </c>
      <c r="O82" s="46" t="str">
        <f t="shared" si="289"/>
        <v/>
      </c>
      <c r="P82" s="47">
        <f t="shared" si="11"/>
        <v>0.1089666667</v>
      </c>
      <c r="Q82" s="42">
        <f t="shared" ref="Q82:S82" si="290">SUM(E$13:E82)</f>
        <v>250000</v>
      </c>
      <c r="R82" s="43">
        <f t="shared" si="290"/>
        <v>1600000</v>
      </c>
      <c r="S82" s="43">
        <f t="shared" si="290"/>
        <v>250000</v>
      </c>
      <c r="T82" s="44">
        <f t="shared" si="13"/>
        <v>2100000</v>
      </c>
      <c r="U82" s="42">
        <f t="shared" ref="U82:W82" si="291">SUM(I$13:I82)</f>
        <v>22534</v>
      </c>
      <c r="V82" s="43">
        <f t="shared" si="291"/>
        <v>176191</v>
      </c>
      <c r="W82" s="43">
        <f t="shared" si="291"/>
        <v>25426</v>
      </c>
      <c r="X82" s="44">
        <f t="shared" si="15"/>
        <v>224151</v>
      </c>
      <c r="Y82" s="46">
        <f t="shared" ref="Y82:AA82" si="292">IF(Q82=0,"",U82/Q82)</f>
        <v>0.090136</v>
      </c>
      <c r="Z82" s="46">
        <f t="shared" si="292"/>
        <v>0.110119375</v>
      </c>
      <c r="AA82" s="46">
        <f t="shared" si="292"/>
        <v>0.101704</v>
      </c>
      <c r="AB82" s="47">
        <f t="shared" si="17"/>
        <v>0.1067385714</v>
      </c>
    </row>
    <row r="83" ht="14.25" customHeight="1">
      <c r="A83" s="38">
        <v>71.0</v>
      </c>
      <c r="B83" s="39">
        <v>0.7691213527431149</v>
      </c>
      <c r="C83" s="40">
        <v>0.9760032019919544</v>
      </c>
      <c r="D83" s="41">
        <v>0.5845156527878</v>
      </c>
      <c r="E83" s="86">
        <f t="shared" si="120"/>
        <v>0</v>
      </c>
      <c r="F83" s="87">
        <f t="shared" si="114"/>
        <v>30000</v>
      </c>
      <c r="G83" s="87">
        <f t="shared" si="115"/>
        <v>0</v>
      </c>
      <c r="H83" s="44">
        <f t="shared" si="5"/>
        <v>30000</v>
      </c>
      <c r="I83" s="42">
        <f t="shared" si="6"/>
        <v>0</v>
      </c>
      <c r="J83" s="43">
        <f t="shared" si="7"/>
        <v>3408</v>
      </c>
      <c r="K83" s="43">
        <f t="shared" si="8"/>
        <v>0</v>
      </c>
      <c r="L83" s="44">
        <f t="shared" si="9"/>
        <v>3408</v>
      </c>
      <c r="M83" s="45" t="str">
        <f t="shared" ref="M83:O83" si="293">IF(E83=0,"",I83/E83)</f>
        <v/>
      </c>
      <c r="N83" s="46">
        <f t="shared" si="293"/>
        <v>0.1136</v>
      </c>
      <c r="O83" s="46" t="str">
        <f t="shared" si="293"/>
        <v/>
      </c>
      <c r="P83" s="47">
        <f t="shared" si="11"/>
        <v>0.1136</v>
      </c>
      <c r="Q83" s="42">
        <f t="shared" ref="Q83:S83" si="294">SUM(E$13:E83)</f>
        <v>250000</v>
      </c>
      <c r="R83" s="43">
        <f t="shared" si="294"/>
        <v>1630000</v>
      </c>
      <c r="S83" s="43">
        <f t="shared" si="294"/>
        <v>250000</v>
      </c>
      <c r="T83" s="44">
        <f t="shared" si="13"/>
        <v>2130000</v>
      </c>
      <c r="U83" s="42">
        <f t="shared" ref="U83:W83" si="295">SUM(I$13:I83)</f>
        <v>22534</v>
      </c>
      <c r="V83" s="43">
        <f t="shared" si="295"/>
        <v>179599</v>
      </c>
      <c r="W83" s="43">
        <f t="shared" si="295"/>
        <v>25426</v>
      </c>
      <c r="X83" s="44">
        <f t="shared" si="15"/>
        <v>227559</v>
      </c>
      <c r="Y83" s="46">
        <f t="shared" ref="Y83:AA83" si="296">IF(Q83=0,"",U83/Q83)</f>
        <v>0.090136</v>
      </c>
      <c r="Z83" s="46">
        <f t="shared" si="296"/>
        <v>0.1101834356</v>
      </c>
      <c r="AA83" s="46">
        <f t="shared" si="296"/>
        <v>0.101704</v>
      </c>
      <c r="AB83" s="47">
        <f t="shared" si="17"/>
        <v>0.1068352113</v>
      </c>
    </row>
    <row r="84" ht="14.25" customHeight="1">
      <c r="A84" s="38">
        <v>72.0</v>
      </c>
      <c r="B84" s="39">
        <v>0.5914840869932004</v>
      </c>
      <c r="C84" s="40">
        <v>0.8857365428599546</v>
      </c>
      <c r="D84" s="41">
        <v>0.20147625269824476</v>
      </c>
      <c r="E84" s="86">
        <f t="shared" si="120"/>
        <v>0</v>
      </c>
      <c r="F84" s="87">
        <f t="shared" si="114"/>
        <v>30000</v>
      </c>
      <c r="G84" s="87">
        <f t="shared" si="115"/>
        <v>0</v>
      </c>
      <c r="H84" s="44">
        <f t="shared" si="5"/>
        <v>30000</v>
      </c>
      <c r="I84" s="42">
        <f t="shared" si="6"/>
        <v>0</v>
      </c>
      <c r="J84" s="43">
        <f t="shared" si="7"/>
        <v>3365</v>
      </c>
      <c r="K84" s="43">
        <f t="shared" si="8"/>
        <v>0</v>
      </c>
      <c r="L84" s="44">
        <f t="shared" si="9"/>
        <v>3365</v>
      </c>
      <c r="M84" s="45" t="str">
        <f t="shared" ref="M84:O84" si="297">IF(E84=0,"",I84/E84)</f>
        <v/>
      </c>
      <c r="N84" s="46">
        <f t="shared" si="297"/>
        <v>0.1121666667</v>
      </c>
      <c r="O84" s="46" t="str">
        <f t="shared" si="297"/>
        <v/>
      </c>
      <c r="P84" s="47">
        <f t="shared" si="11"/>
        <v>0.1121666667</v>
      </c>
      <c r="Q84" s="42">
        <f t="shared" ref="Q84:S84" si="298">SUM(E$13:E84)</f>
        <v>250000</v>
      </c>
      <c r="R84" s="43">
        <f t="shared" si="298"/>
        <v>1660000</v>
      </c>
      <c r="S84" s="43">
        <f t="shared" si="298"/>
        <v>250000</v>
      </c>
      <c r="T84" s="44">
        <f t="shared" si="13"/>
        <v>2160000</v>
      </c>
      <c r="U84" s="42">
        <f t="shared" ref="U84:W84" si="299">SUM(I$13:I84)</f>
        <v>22534</v>
      </c>
      <c r="V84" s="43">
        <f t="shared" si="299"/>
        <v>182964</v>
      </c>
      <c r="W84" s="43">
        <f t="shared" si="299"/>
        <v>25426</v>
      </c>
      <c r="X84" s="44">
        <f t="shared" si="15"/>
        <v>230924</v>
      </c>
      <c r="Y84" s="46">
        <f t="shared" ref="Y84:AA84" si="300">IF(Q84=0,"",U84/Q84)</f>
        <v>0.090136</v>
      </c>
      <c r="Z84" s="46">
        <f t="shared" si="300"/>
        <v>0.1102192771</v>
      </c>
      <c r="AA84" s="46">
        <f t="shared" si="300"/>
        <v>0.101704</v>
      </c>
      <c r="AB84" s="47">
        <f t="shared" si="17"/>
        <v>0.1069092593</v>
      </c>
    </row>
    <row r="85" ht="14.25" customHeight="1">
      <c r="A85" s="38">
        <v>73.0</v>
      </c>
      <c r="B85" s="39">
        <v>0.7750420686607433</v>
      </c>
      <c r="C85" s="40">
        <v>0.3345936294382724</v>
      </c>
      <c r="D85" s="41">
        <v>0.0027230057953294695</v>
      </c>
      <c r="E85" s="86">
        <f t="shared" si="120"/>
        <v>0</v>
      </c>
      <c r="F85" s="87">
        <f t="shared" si="114"/>
        <v>30000</v>
      </c>
      <c r="G85" s="87">
        <f t="shared" si="115"/>
        <v>0</v>
      </c>
      <c r="H85" s="44">
        <f t="shared" si="5"/>
        <v>30000</v>
      </c>
      <c r="I85" s="42">
        <f t="shared" si="6"/>
        <v>0</v>
      </c>
      <c r="J85" s="43">
        <f t="shared" si="7"/>
        <v>3277</v>
      </c>
      <c r="K85" s="43">
        <f t="shared" si="8"/>
        <v>0</v>
      </c>
      <c r="L85" s="44">
        <f t="shared" si="9"/>
        <v>3277</v>
      </c>
      <c r="M85" s="45" t="str">
        <f t="shared" ref="M85:O85" si="301">IF(E85=0,"",I85/E85)</f>
        <v/>
      </c>
      <c r="N85" s="46">
        <f t="shared" si="301"/>
        <v>0.1092333333</v>
      </c>
      <c r="O85" s="46" t="str">
        <f t="shared" si="301"/>
        <v/>
      </c>
      <c r="P85" s="47">
        <f t="shared" si="11"/>
        <v>0.1092333333</v>
      </c>
      <c r="Q85" s="42">
        <f t="shared" ref="Q85:S85" si="302">SUM(E$13:E85)</f>
        <v>250000</v>
      </c>
      <c r="R85" s="43">
        <f t="shared" si="302"/>
        <v>1690000</v>
      </c>
      <c r="S85" s="43">
        <f t="shared" si="302"/>
        <v>250000</v>
      </c>
      <c r="T85" s="44">
        <f t="shared" si="13"/>
        <v>2190000</v>
      </c>
      <c r="U85" s="42">
        <f t="shared" ref="U85:W85" si="303">SUM(I$13:I85)</f>
        <v>22534</v>
      </c>
      <c r="V85" s="43">
        <f t="shared" si="303"/>
        <v>186241</v>
      </c>
      <c r="W85" s="43">
        <f t="shared" si="303"/>
        <v>25426</v>
      </c>
      <c r="X85" s="44">
        <f t="shared" si="15"/>
        <v>234201</v>
      </c>
      <c r="Y85" s="46">
        <f t="shared" ref="Y85:AA85" si="304">IF(Q85=0,"",U85/Q85)</f>
        <v>0.090136</v>
      </c>
      <c r="Z85" s="46">
        <f t="shared" si="304"/>
        <v>0.1102017751</v>
      </c>
      <c r="AA85" s="46">
        <f t="shared" si="304"/>
        <v>0.101704</v>
      </c>
      <c r="AB85" s="47">
        <f t="shared" si="17"/>
        <v>0.1069410959</v>
      </c>
    </row>
    <row r="86" ht="14.25" customHeight="1">
      <c r="A86" s="38">
        <v>74.0</v>
      </c>
      <c r="B86" s="39">
        <v>0.030755585543528752</v>
      </c>
      <c r="C86" s="40">
        <v>0.39571796271561144</v>
      </c>
      <c r="D86" s="41">
        <v>0.2865256321571824</v>
      </c>
      <c r="E86" s="86">
        <f t="shared" si="120"/>
        <v>0</v>
      </c>
      <c r="F86" s="87">
        <f t="shared" si="114"/>
        <v>30000</v>
      </c>
      <c r="G86" s="87">
        <f t="shared" si="115"/>
        <v>0</v>
      </c>
      <c r="H86" s="44">
        <f t="shared" si="5"/>
        <v>30000</v>
      </c>
      <c r="I86" s="42">
        <f t="shared" si="6"/>
        <v>0</v>
      </c>
      <c r="J86" s="43">
        <f t="shared" si="7"/>
        <v>3286</v>
      </c>
      <c r="K86" s="43">
        <f t="shared" si="8"/>
        <v>0</v>
      </c>
      <c r="L86" s="44">
        <f t="shared" si="9"/>
        <v>3286</v>
      </c>
      <c r="M86" s="45" t="str">
        <f t="shared" ref="M86:O86" si="305">IF(E86=0,"",I86/E86)</f>
        <v/>
      </c>
      <c r="N86" s="46">
        <f t="shared" si="305"/>
        <v>0.1095333333</v>
      </c>
      <c r="O86" s="46" t="str">
        <f t="shared" si="305"/>
        <v/>
      </c>
      <c r="P86" s="47">
        <f t="shared" si="11"/>
        <v>0.1095333333</v>
      </c>
      <c r="Q86" s="42">
        <f t="shared" ref="Q86:S86" si="306">SUM(E$13:E86)</f>
        <v>250000</v>
      </c>
      <c r="R86" s="43">
        <f t="shared" si="306"/>
        <v>1720000</v>
      </c>
      <c r="S86" s="43">
        <f t="shared" si="306"/>
        <v>250000</v>
      </c>
      <c r="T86" s="44">
        <f t="shared" si="13"/>
        <v>2220000</v>
      </c>
      <c r="U86" s="42">
        <f t="shared" ref="U86:W86" si="307">SUM(I$13:I86)</f>
        <v>22534</v>
      </c>
      <c r="V86" s="43">
        <f t="shared" si="307"/>
        <v>189527</v>
      </c>
      <c r="W86" s="43">
        <f t="shared" si="307"/>
        <v>25426</v>
      </c>
      <c r="X86" s="44">
        <f t="shared" si="15"/>
        <v>237487</v>
      </c>
      <c r="Y86" s="46">
        <f t="shared" ref="Y86:AA86" si="308">IF(Q86=0,"",U86/Q86)</f>
        <v>0.090136</v>
      </c>
      <c r="Z86" s="46">
        <f t="shared" si="308"/>
        <v>0.1101901163</v>
      </c>
      <c r="AA86" s="46">
        <f t="shared" si="308"/>
        <v>0.101704</v>
      </c>
      <c r="AB86" s="47">
        <f t="shared" si="17"/>
        <v>0.1069761261</v>
      </c>
    </row>
    <row r="87" ht="14.25" customHeight="1">
      <c r="A87" s="38">
        <v>75.0</v>
      </c>
      <c r="B87" s="39">
        <v>0.9302776812386134</v>
      </c>
      <c r="C87" s="40">
        <v>0.9428551914183632</v>
      </c>
      <c r="D87" s="41">
        <v>0.3351762103211616</v>
      </c>
      <c r="E87" s="86">
        <f t="shared" si="120"/>
        <v>0</v>
      </c>
      <c r="F87" s="87">
        <f t="shared" si="114"/>
        <v>30000</v>
      </c>
      <c r="G87" s="87">
        <f t="shared" si="115"/>
        <v>0</v>
      </c>
      <c r="H87" s="44">
        <f t="shared" si="5"/>
        <v>30000</v>
      </c>
      <c r="I87" s="42">
        <f t="shared" si="6"/>
        <v>0</v>
      </c>
      <c r="J87" s="43">
        <f t="shared" si="7"/>
        <v>3386</v>
      </c>
      <c r="K87" s="43">
        <f t="shared" si="8"/>
        <v>0</v>
      </c>
      <c r="L87" s="44">
        <f t="shared" si="9"/>
        <v>3386</v>
      </c>
      <c r="M87" s="45" t="str">
        <f t="shared" ref="M87:O87" si="309">IF(E87=0,"",I87/E87)</f>
        <v/>
      </c>
      <c r="N87" s="46">
        <f t="shared" si="309"/>
        <v>0.1128666667</v>
      </c>
      <c r="O87" s="46" t="str">
        <f t="shared" si="309"/>
        <v/>
      </c>
      <c r="P87" s="47">
        <f t="shared" si="11"/>
        <v>0.1128666667</v>
      </c>
      <c r="Q87" s="42">
        <f t="shared" ref="Q87:S87" si="310">SUM(E$13:E87)</f>
        <v>250000</v>
      </c>
      <c r="R87" s="43">
        <f t="shared" si="310"/>
        <v>1750000</v>
      </c>
      <c r="S87" s="43">
        <f t="shared" si="310"/>
        <v>250000</v>
      </c>
      <c r="T87" s="44">
        <f t="shared" si="13"/>
        <v>2250000</v>
      </c>
      <c r="U87" s="42">
        <f t="shared" ref="U87:W87" si="311">SUM(I$13:I87)</f>
        <v>22534</v>
      </c>
      <c r="V87" s="43">
        <f t="shared" si="311"/>
        <v>192913</v>
      </c>
      <c r="W87" s="43">
        <f t="shared" si="311"/>
        <v>25426</v>
      </c>
      <c r="X87" s="44">
        <f t="shared" si="15"/>
        <v>240873</v>
      </c>
      <c r="Y87" s="46">
        <f t="shared" ref="Y87:AA87" si="312">IF(Q87=0,"",U87/Q87)</f>
        <v>0.090136</v>
      </c>
      <c r="Z87" s="46">
        <f t="shared" si="312"/>
        <v>0.110236</v>
      </c>
      <c r="AA87" s="46">
        <f t="shared" si="312"/>
        <v>0.101704</v>
      </c>
      <c r="AB87" s="47">
        <f t="shared" si="17"/>
        <v>0.1070546667</v>
      </c>
    </row>
    <row r="88" ht="14.25" customHeight="1">
      <c r="A88" s="38">
        <v>76.0</v>
      </c>
      <c r="B88" s="39">
        <v>0.05862788760377635</v>
      </c>
      <c r="C88" s="40">
        <v>0.21280194718457168</v>
      </c>
      <c r="D88" s="41">
        <v>0.7997929825278602</v>
      </c>
      <c r="E88" s="86">
        <f t="shared" si="120"/>
        <v>0</v>
      </c>
      <c r="F88" s="87">
        <f t="shared" si="114"/>
        <v>30000</v>
      </c>
      <c r="G88" s="87">
        <f t="shared" si="115"/>
        <v>0</v>
      </c>
      <c r="H88" s="44">
        <f t="shared" si="5"/>
        <v>30000</v>
      </c>
      <c r="I88" s="42">
        <f t="shared" si="6"/>
        <v>0</v>
      </c>
      <c r="J88" s="43">
        <f t="shared" si="7"/>
        <v>3257</v>
      </c>
      <c r="K88" s="43">
        <f t="shared" si="8"/>
        <v>0</v>
      </c>
      <c r="L88" s="44">
        <f t="shared" si="9"/>
        <v>3257</v>
      </c>
      <c r="M88" s="45" t="str">
        <f t="shared" ref="M88:O88" si="313">IF(E88=0,"",I88/E88)</f>
        <v/>
      </c>
      <c r="N88" s="46">
        <f t="shared" si="313"/>
        <v>0.1085666667</v>
      </c>
      <c r="O88" s="46" t="str">
        <f t="shared" si="313"/>
        <v/>
      </c>
      <c r="P88" s="47">
        <f t="shared" si="11"/>
        <v>0.1085666667</v>
      </c>
      <c r="Q88" s="42">
        <f t="shared" ref="Q88:S88" si="314">SUM(E$13:E88)</f>
        <v>250000</v>
      </c>
      <c r="R88" s="43">
        <f t="shared" si="314"/>
        <v>1780000</v>
      </c>
      <c r="S88" s="43">
        <f t="shared" si="314"/>
        <v>250000</v>
      </c>
      <c r="T88" s="44">
        <f t="shared" si="13"/>
        <v>2280000</v>
      </c>
      <c r="U88" s="42">
        <f t="shared" ref="U88:W88" si="315">SUM(I$13:I88)</f>
        <v>22534</v>
      </c>
      <c r="V88" s="43">
        <f t="shared" si="315"/>
        <v>196170</v>
      </c>
      <c r="W88" s="43">
        <f t="shared" si="315"/>
        <v>25426</v>
      </c>
      <c r="X88" s="44">
        <f t="shared" si="15"/>
        <v>244130</v>
      </c>
      <c r="Y88" s="46">
        <f t="shared" ref="Y88:AA88" si="316">IF(Q88=0,"",U88/Q88)</f>
        <v>0.090136</v>
      </c>
      <c r="Z88" s="46">
        <f t="shared" si="316"/>
        <v>0.1102078652</v>
      </c>
      <c r="AA88" s="46">
        <f t="shared" si="316"/>
        <v>0.101704</v>
      </c>
      <c r="AB88" s="47">
        <f t="shared" si="17"/>
        <v>0.1070745614</v>
      </c>
    </row>
    <row r="89" ht="14.25" customHeight="1">
      <c r="A89" s="38">
        <v>77.0</v>
      </c>
      <c r="B89" s="39">
        <v>0.729004441743013</v>
      </c>
      <c r="C89" s="40">
        <v>0.7405598646373969</v>
      </c>
      <c r="D89" s="41">
        <v>0.9667856050832465</v>
      </c>
      <c r="E89" s="86">
        <f t="shared" si="120"/>
        <v>0</v>
      </c>
      <c r="F89" s="87">
        <f t="shared" si="114"/>
        <v>30000</v>
      </c>
      <c r="G89" s="87">
        <f t="shared" si="115"/>
        <v>0</v>
      </c>
      <c r="H89" s="44">
        <f t="shared" si="5"/>
        <v>30000</v>
      </c>
      <c r="I89" s="42">
        <f t="shared" si="6"/>
        <v>0</v>
      </c>
      <c r="J89" s="43">
        <f t="shared" si="7"/>
        <v>3335</v>
      </c>
      <c r="K89" s="43">
        <f t="shared" si="8"/>
        <v>0</v>
      </c>
      <c r="L89" s="44">
        <f t="shared" si="9"/>
        <v>3335</v>
      </c>
      <c r="M89" s="45" t="str">
        <f t="shared" ref="M89:O89" si="317">IF(E89=0,"",I89/E89)</f>
        <v/>
      </c>
      <c r="N89" s="46">
        <f t="shared" si="317"/>
        <v>0.1111666667</v>
      </c>
      <c r="O89" s="46" t="str">
        <f t="shared" si="317"/>
        <v/>
      </c>
      <c r="P89" s="47">
        <f t="shared" si="11"/>
        <v>0.1111666667</v>
      </c>
      <c r="Q89" s="42">
        <f t="shared" ref="Q89:S89" si="318">SUM(E$13:E89)</f>
        <v>250000</v>
      </c>
      <c r="R89" s="43">
        <f t="shared" si="318"/>
        <v>1810000</v>
      </c>
      <c r="S89" s="43">
        <f t="shared" si="318"/>
        <v>250000</v>
      </c>
      <c r="T89" s="44">
        <f t="shared" si="13"/>
        <v>2310000</v>
      </c>
      <c r="U89" s="42">
        <f t="shared" ref="U89:W89" si="319">SUM(I$13:I89)</f>
        <v>22534</v>
      </c>
      <c r="V89" s="43">
        <f t="shared" si="319"/>
        <v>199505</v>
      </c>
      <c r="W89" s="43">
        <f t="shared" si="319"/>
        <v>25426</v>
      </c>
      <c r="X89" s="44">
        <f t="shared" si="15"/>
        <v>247465</v>
      </c>
      <c r="Y89" s="46">
        <f t="shared" ref="Y89:AA89" si="320">IF(Q89=0,"",U89/Q89)</f>
        <v>0.090136</v>
      </c>
      <c r="Z89" s="46">
        <f t="shared" si="320"/>
        <v>0.1102237569</v>
      </c>
      <c r="AA89" s="46">
        <f t="shared" si="320"/>
        <v>0.101704</v>
      </c>
      <c r="AB89" s="47">
        <f t="shared" si="17"/>
        <v>0.1071277056</v>
      </c>
    </row>
    <row r="90" ht="14.25" customHeight="1">
      <c r="A90" s="38">
        <v>78.0</v>
      </c>
      <c r="B90" s="39">
        <v>0.3463101017834438</v>
      </c>
      <c r="C90" s="40">
        <v>0.3006129387091636</v>
      </c>
      <c r="D90" s="41">
        <v>0.4547583111761614</v>
      </c>
      <c r="E90" s="86">
        <f t="shared" si="120"/>
        <v>0</v>
      </c>
      <c r="F90" s="87">
        <f t="shared" si="114"/>
        <v>30000</v>
      </c>
      <c r="G90" s="87">
        <f t="shared" si="115"/>
        <v>0</v>
      </c>
      <c r="H90" s="44">
        <f t="shared" si="5"/>
        <v>30000</v>
      </c>
      <c r="I90" s="42">
        <f t="shared" si="6"/>
        <v>0</v>
      </c>
      <c r="J90" s="43">
        <f t="shared" si="7"/>
        <v>3272</v>
      </c>
      <c r="K90" s="43">
        <f t="shared" si="8"/>
        <v>0</v>
      </c>
      <c r="L90" s="44">
        <f t="shared" si="9"/>
        <v>3272</v>
      </c>
      <c r="M90" s="45" t="str">
        <f t="shared" ref="M90:O90" si="321">IF(E90=0,"",I90/E90)</f>
        <v/>
      </c>
      <c r="N90" s="46">
        <f t="shared" si="321"/>
        <v>0.1090666667</v>
      </c>
      <c r="O90" s="46" t="str">
        <f t="shared" si="321"/>
        <v/>
      </c>
      <c r="P90" s="47">
        <f t="shared" si="11"/>
        <v>0.1090666667</v>
      </c>
      <c r="Q90" s="42">
        <f t="shared" ref="Q90:S90" si="322">SUM(E$13:E90)</f>
        <v>250000</v>
      </c>
      <c r="R90" s="43">
        <f t="shared" si="322"/>
        <v>1840000</v>
      </c>
      <c r="S90" s="43">
        <f t="shared" si="322"/>
        <v>250000</v>
      </c>
      <c r="T90" s="44">
        <f t="shared" si="13"/>
        <v>2340000</v>
      </c>
      <c r="U90" s="42">
        <f t="shared" ref="U90:W90" si="323">SUM(I$13:I90)</f>
        <v>22534</v>
      </c>
      <c r="V90" s="43">
        <f t="shared" si="323"/>
        <v>202777</v>
      </c>
      <c r="W90" s="43">
        <f t="shared" si="323"/>
        <v>25426</v>
      </c>
      <c r="X90" s="44">
        <f t="shared" si="15"/>
        <v>250737</v>
      </c>
      <c r="Y90" s="46">
        <f t="shared" ref="Y90:AA90" si="324">IF(Q90=0,"",U90/Q90)</f>
        <v>0.090136</v>
      </c>
      <c r="Z90" s="46">
        <f t="shared" si="324"/>
        <v>0.1102048913</v>
      </c>
      <c r="AA90" s="46">
        <f t="shared" si="324"/>
        <v>0.101704</v>
      </c>
      <c r="AB90" s="47">
        <f t="shared" si="17"/>
        <v>0.1071525641</v>
      </c>
    </row>
    <row r="91" ht="14.25" customHeight="1">
      <c r="A91" s="38">
        <v>79.0</v>
      </c>
      <c r="B91" s="39">
        <v>0.9783490568034963</v>
      </c>
      <c r="C91" s="40">
        <v>0.8097442875590116</v>
      </c>
      <c r="D91" s="41">
        <v>0.7831396403165001</v>
      </c>
      <c r="E91" s="86">
        <f t="shared" si="120"/>
        <v>0</v>
      </c>
      <c r="F91" s="87">
        <f t="shared" si="114"/>
        <v>30000</v>
      </c>
      <c r="G91" s="87">
        <f t="shared" si="115"/>
        <v>0</v>
      </c>
      <c r="H91" s="44">
        <f t="shared" si="5"/>
        <v>30000</v>
      </c>
      <c r="I91" s="42">
        <f t="shared" si="6"/>
        <v>0</v>
      </c>
      <c r="J91" s="43">
        <f t="shared" si="7"/>
        <v>3347</v>
      </c>
      <c r="K91" s="43">
        <f t="shared" si="8"/>
        <v>0</v>
      </c>
      <c r="L91" s="44">
        <f t="shared" si="9"/>
        <v>3347</v>
      </c>
      <c r="M91" s="45" t="str">
        <f t="shared" ref="M91:O91" si="325">IF(E91=0,"",I91/E91)</f>
        <v/>
      </c>
      <c r="N91" s="46">
        <f t="shared" si="325"/>
        <v>0.1115666667</v>
      </c>
      <c r="O91" s="46" t="str">
        <f t="shared" si="325"/>
        <v/>
      </c>
      <c r="P91" s="47">
        <f t="shared" si="11"/>
        <v>0.1115666667</v>
      </c>
      <c r="Q91" s="42">
        <f t="shared" ref="Q91:S91" si="326">SUM(E$13:E91)</f>
        <v>250000</v>
      </c>
      <c r="R91" s="43">
        <f t="shared" si="326"/>
        <v>1870000</v>
      </c>
      <c r="S91" s="43">
        <f t="shared" si="326"/>
        <v>250000</v>
      </c>
      <c r="T91" s="44">
        <f t="shared" si="13"/>
        <v>2370000</v>
      </c>
      <c r="U91" s="42">
        <f t="shared" ref="U91:W91" si="327">SUM(I$13:I91)</f>
        <v>22534</v>
      </c>
      <c r="V91" s="43">
        <f t="shared" si="327"/>
        <v>206124</v>
      </c>
      <c r="W91" s="43">
        <f t="shared" si="327"/>
        <v>25426</v>
      </c>
      <c r="X91" s="44">
        <f t="shared" si="15"/>
        <v>254084</v>
      </c>
      <c r="Y91" s="46">
        <f t="shared" ref="Y91:AA91" si="328">IF(Q91=0,"",U91/Q91)</f>
        <v>0.090136</v>
      </c>
      <c r="Z91" s="46">
        <f t="shared" si="328"/>
        <v>0.110226738</v>
      </c>
      <c r="AA91" s="46">
        <f t="shared" si="328"/>
        <v>0.101704</v>
      </c>
      <c r="AB91" s="47">
        <f t="shared" si="17"/>
        <v>0.1072084388</v>
      </c>
    </row>
    <row r="92" ht="14.25" customHeight="1">
      <c r="A92" s="38">
        <v>80.0</v>
      </c>
      <c r="B92" s="39">
        <v>0.48597469435809215</v>
      </c>
      <c r="C92" s="40">
        <v>0.603973455323388</v>
      </c>
      <c r="D92" s="41">
        <v>0.6503377239467175</v>
      </c>
      <c r="E92" s="86">
        <f t="shared" si="120"/>
        <v>0</v>
      </c>
      <c r="F92" s="87">
        <f t="shared" si="114"/>
        <v>30000</v>
      </c>
      <c r="G92" s="87">
        <f t="shared" si="115"/>
        <v>0</v>
      </c>
      <c r="H92" s="44">
        <f t="shared" si="5"/>
        <v>30000</v>
      </c>
      <c r="I92" s="42">
        <f t="shared" si="6"/>
        <v>0</v>
      </c>
      <c r="J92" s="43">
        <f t="shared" si="7"/>
        <v>3314</v>
      </c>
      <c r="K92" s="43">
        <f t="shared" si="8"/>
        <v>0</v>
      </c>
      <c r="L92" s="44">
        <f t="shared" si="9"/>
        <v>3314</v>
      </c>
      <c r="M92" s="45" t="str">
        <f t="shared" ref="M92:O92" si="329">IF(E92=0,"",I92/E92)</f>
        <v/>
      </c>
      <c r="N92" s="46">
        <f t="shared" si="329"/>
        <v>0.1104666667</v>
      </c>
      <c r="O92" s="46" t="str">
        <f t="shared" si="329"/>
        <v/>
      </c>
      <c r="P92" s="47">
        <f t="shared" si="11"/>
        <v>0.1104666667</v>
      </c>
      <c r="Q92" s="42">
        <f t="shared" ref="Q92:S92" si="330">SUM(E$13:E92)</f>
        <v>250000</v>
      </c>
      <c r="R92" s="43">
        <f t="shared" si="330"/>
        <v>1900000</v>
      </c>
      <c r="S92" s="43">
        <f t="shared" si="330"/>
        <v>250000</v>
      </c>
      <c r="T92" s="44">
        <f t="shared" si="13"/>
        <v>2400000</v>
      </c>
      <c r="U92" s="42">
        <f t="shared" ref="U92:W92" si="331">SUM(I$13:I92)</f>
        <v>22534</v>
      </c>
      <c r="V92" s="43">
        <f t="shared" si="331"/>
        <v>209438</v>
      </c>
      <c r="W92" s="43">
        <f t="shared" si="331"/>
        <v>25426</v>
      </c>
      <c r="X92" s="44">
        <f t="shared" si="15"/>
        <v>257398</v>
      </c>
      <c r="Y92" s="46">
        <f t="shared" ref="Y92:AA92" si="332">IF(Q92=0,"",U92/Q92)</f>
        <v>0.090136</v>
      </c>
      <c r="Z92" s="46">
        <f t="shared" si="332"/>
        <v>0.1102305263</v>
      </c>
      <c r="AA92" s="46">
        <f t="shared" si="332"/>
        <v>0.101704</v>
      </c>
      <c r="AB92" s="47">
        <f t="shared" si="17"/>
        <v>0.1072491667</v>
      </c>
    </row>
    <row r="93" ht="14.25" customHeight="1">
      <c r="A93" s="38">
        <v>81.0</v>
      </c>
      <c r="B93" s="39">
        <v>0.26995315516255525</v>
      </c>
      <c r="C93" s="40">
        <v>0.8172372800555963</v>
      </c>
      <c r="D93" s="41">
        <v>0.6921976638657823</v>
      </c>
      <c r="E93" s="86">
        <f t="shared" si="120"/>
        <v>0</v>
      </c>
      <c r="F93" s="87">
        <f t="shared" si="114"/>
        <v>30000</v>
      </c>
      <c r="G93" s="87">
        <f t="shared" si="115"/>
        <v>0</v>
      </c>
      <c r="H93" s="44">
        <f t="shared" si="5"/>
        <v>30000</v>
      </c>
      <c r="I93" s="42">
        <f t="shared" si="6"/>
        <v>0</v>
      </c>
      <c r="J93" s="43">
        <f t="shared" si="7"/>
        <v>3349</v>
      </c>
      <c r="K93" s="43">
        <f t="shared" si="8"/>
        <v>0</v>
      </c>
      <c r="L93" s="44">
        <f t="shared" si="9"/>
        <v>3349</v>
      </c>
      <c r="M93" s="45" t="str">
        <f t="shared" ref="M93:O93" si="333">IF(E93=0,"",I93/E93)</f>
        <v/>
      </c>
      <c r="N93" s="46">
        <f t="shared" si="333"/>
        <v>0.1116333333</v>
      </c>
      <c r="O93" s="46" t="str">
        <f t="shared" si="333"/>
        <v/>
      </c>
      <c r="P93" s="47">
        <f t="shared" si="11"/>
        <v>0.1116333333</v>
      </c>
      <c r="Q93" s="42">
        <f t="shared" ref="Q93:S93" si="334">SUM(E$13:E93)</f>
        <v>250000</v>
      </c>
      <c r="R93" s="43">
        <f t="shared" si="334"/>
        <v>1930000</v>
      </c>
      <c r="S93" s="43">
        <f t="shared" si="334"/>
        <v>250000</v>
      </c>
      <c r="T93" s="44">
        <f t="shared" si="13"/>
        <v>2430000</v>
      </c>
      <c r="U93" s="42">
        <f t="shared" ref="U93:W93" si="335">SUM(I$13:I93)</f>
        <v>22534</v>
      </c>
      <c r="V93" s="43">
        <f t="shared" si="335"/>
        <v>212787</v>
      </c>
      <c r="W93" s="43">
        <f t="shared" si="335"/>
        <v>25426</v>
      </c>
      <c r="X93" s="44">
        <f t="shared" si="15"/>
        <v>260747</v>
      </c>
      <c r="Y93" s="46">
        <f t="shared" ref="Y93:AA93" si="336">IF(Q93=0,"",U93/Q93)</f>
        <v>0.090136</v>
      </c>
      <c r="Z93" s="46">
        <f t="shared" si="336"/>
        <v>0.1102523316</v>
      </c>
      <c r="AA93" s="46">
        <f t="shared" si="336"/>
        <v>0.101704</v>
      </c>
      <c r="AB93" s="47">
        <f t="shared" si="17"/>
        <v>0.1073032922</v>
      </c>
    </row>
    <row r="94" ht="14.25" customHeight="1">
      <c r="A94" s="38">
        <v>82.0</v>
      </c>
      <c r="B94" s="39">
        <v>0.006028274373808595</v>
      </c>
      <c r="C94" s="40">
        <v>0.2509300471073196</v>
      </c>
      <c r="D94" s="41">
        <v>0.20751681311193138</v>
      </c>
      <c r="E94" s="86">
        <f t="shared" si="120"/>
        <v>0</v>
      </c>
      <c r="F94" s="87">
        <f t="shared" si="114"/>
        <v>30000</v>
      </c>
      <c r="G94" s="87">
        <f t="shared" si="115"/>
        <v>0</v>
      </c>
      <c r="H94" s="44">
        <f t="shared" si="5"/>
        <v>30000</v>
      </c>
      <c r="I94" s="42">
        <f t="shared" si="6"/>
        <v>0</v>
      </c>
      <c r="J94" s="43">
        <f t="shared" si="7"/>
        <v>3264</v>
      </c>
      <c r="K94" s="43">
        <f t="shared" si="8"/>
        <v>0</v>
      </c>
      <c r="L94" s="44">
        <f t="shared" si="9"/>
        <v>3264</v>
      </c>
      <c r="M94" s="45" t="str">
        <f t="shared" ref="M94:O94" si="337">IF(E94=0,"",I94/E94)</f>
        <v/>
      </c>
      <c r="N94" s="46">
        <f t="shared" si="337"/>
        <v>0.1088</v>
      </c>
      <c r="O94" s="46" t="str">
        <f t="shared" si="337"/>
        <v/>
      </c>
      <c r="P94" s="47">
        <f t="shared" si="11"/>
        <v>0.1088</v>
      </c>
      <c r="Q94" s="42">
        <f t="shared" ref="Q94:S94" si="338">SUM(E$13:E94)</f>
        <v>250000</v>
      </c>
      <c r="R94" s="43">
        <f t="shared" si="338"/>
        <v>1960000</v>
      </c>
      <c r="S94" s="43">
        <f t="shared" si="338"/>
        <v>250000</v>
      </c>
      <c r="T94" s="44">
        <f t="shared" si="13"/>
        <v>2460000</v>
      </c>
      <c r="U94" s="42">
        <f t="shared" ref="U94:W94" si="339">SUM(I$13:I94)</f>
        <v>22534</v>
      </c>
      <c r="V94" s="43">
        <f t="shared" si="339"/>
        <v>216051</v>
      </c>
      <c r="W94" s="43">
        <f t="shared" si="339"/>
        <v>25426</v>
      </c>
      <c r="X94" s="44">
        <f t="shared" si="15"/>
        <v>264011</v>
      </c>
      <c r="Y94" s="46">
        <f t="shared" ref="Y94:AA94" si="340">IF(Q94=0,"",U94/Q94)</f>
        <v>0.090136</v>
      </c>
      <c r="Z94" s="46">
        <f t="shared" si="340"/>
        <v>0.110230102</v>
      </c>
      <c r="AA94" s="46">
        <f t="shared" si="340"/>
        <v>0.101704</v>
      </c>
      <c r="AB94" s="47">
        <f t="shared" si="17"/>
        <v>0.1073215447</v>
      </c>
    </row>
    <row r="95" ht="14.25" customHeight="1">
      <c r="A95" s="38">
        <v>83.0</v>
      </c>
      <c r="B95" s="39">
        <v>0.30816333775697613</v>
      </c>
      <c r="C95" s="40">
        <v>0.5374489513926297</v>
      </c>
      <c r="D95" s="41">
        <v>0.764998448707744</v>
      </c>
      <c r="E95" s="86">
        <f t="shared" si="120"/>
        <v>0</v>
      </c>
      <c r="F95" s="87">
        <f t="shared" si="114"/>
        <v>30000</v>
      </c>
      <c r="G95" s="87">
        <f t="shared" si="115"/>
        <v>0</v>
      </c>
      <c r="H95" s="44">
        <f t="shared" si="5"/>
        <v>30000</v>
      </c>
      <c r="I95" s="42">
        <f t="shared" si="6"/>
        <v>0</v>
      </c>
      <c r="J95" s="43">
        <f t="shared" si="7"/>
        <v>3305</v>
      </c>
      <c r="K95" s="43">
        <f t="shared" si="8"/>
        <v>0</v>
      </c>
      <c r="L95" s="44">
        <f t="shared" si="9"/>
        <v>3305</v>
      </c>
      <c r="M95" s="45" t="str">
        <f t="shared" ref="M95:O95" si="341">IF(E95=0,"",I95/E95)</f>
        <v/>
      </c>
      <c r="N95" s="46">
        <f t="shared" si="341"/>
        <v>0.1101666667</v>
      </c>
      <c r="O95" s="46" t="str">
        <f t="shared" si="341"/>
        <v/>
      </c>
      <c r="P95" s="47">
        <f t="shared" si="11"/>
        <v>0.1101666667</v>
      </c>
      <c r="Q95" s="42">
        <f t="shared" ref="Q95:S95" si="342">SUM(E$13:E95)</f>
        <v>250000</v>
      </c>
      <c r="R95" s="43">
        <f t="shared" si="342"/>
        <v>1990000</v>
      </c>
      <c r="S95" s="43">
        <f t="shared" si="342"/>
        <v>250000</v>
      </c>
      <c r="T95" s="44">
        <f t="shared" si="13"/>
        <v>2490000</v>
      </c>
      <c r="U95" s="42">
        <f t="shared" ref="U95:W95" si="343">SUM(I$13:I95)</f>
        <v>22534</v>
      </c>
      <c r="V95" s="43">
        <f t="shared" si="343"/>
        <v>219356</v>
      </c>
      <c r="W95" s="43">
        <f t="shared" si="343"/>
        <v>25426</v>
      </c>
      <c r="X95" s="44">
        <f t="shared" si="15"/>
        <v>267316</v>
      </c>
      <c r="Y95" s="46">
        <f t="shared" ref="Y95:AA95" si="344">IF(Q95=0,"",U95/Q95)</f>
        <v>0.090136</v>
      </c>
      <c r="Z95" s="46">
        <f t="shared" si="344"/>
        <v>0.1102291457</v>
      </c>
      <c r="AA95" s="46">
        <f t="shared" si="344"/>
        <v>0.101704</v>
      </c>
      <c r="AB95" s="47">
        <f t="shared" si="17"/>
        <v>0.1073558233</v>
      </c>
    </row>
    <row r="96" ht="14.25" customHeight="1">
      <c r="A96" s="38">
        <v>84.0</v>
      </c>
      <c r="B96" s="39">
        <v>0.024018343509170204</v>
      </c>
      <c r="C96" s="40">
        <v>0.1392857603966262</v>
      </c>
      <c r="D96" s="41">
        <v>0.835601419464208</v>
      </c>
      <c r="E96" s="86">
        <f t="shared" si="120"/>
        <v>0</v>
      </c>
      <c r="F96" s="87">
        <f t="shared" si="114"/>
        <v>30000</v>
      </c>
      <c r="G96" s="87">
        <f t="shared" si="115"/>
        <v>0</v>
      </c>
      <c r="H96" s="44">
        <f t="shared" si="5"/>
        <v>30000</v>
      </c>
      <c r="I96" s="42">
        <f t="shared" si="6"/>
        <v>0</v>
      </c>
      <c r="J96" s="43">
        <f t="shared" si="7"/>
        <v>3241</v>
      </c>
      <c r="K96" s="43">
        <f t="shared" si="8"/>
        <v>0</v>
      </c>
      <c r="L96" s="44">
        <f t="shared" si="9"/>
        <v>3241</v>
      </c>
      <c r="M96" s="45" t="str">
        <f t="shared" ref="M96:O96" si="345">IF(E96=0,"",I96/E96)</f>
        <v/>
      </c>
      <c r="N96" s="46">
        <f t="shared" si="345"/>
        <v>0.1080333333</v>
      </c>
      <c r="O96" s="46" t="str">
        <f t="shared" si="345"/>
        <v/>
      </c>
      <c r="P96" s="47">
        <f t="shared" si="11"/>
        <v>0.1080333333</v>
      </c>
      <c r="Q96" s="42">
        <f t="shared" ref="Q96:S96" si="346">SUM(E$13:E96)</f>
        <v>250000</v>
      </c>
      <c r="R96" s="43">
        <f t="shared" si="346"/>
        <v>2020000</v>
      </c>
      <c r="S96" s="43">
        <f t="shared" si="346"/>
        <v>250000</v>
      </c>
      <c r="T96" s="44">
        <f t="shared" si="13"/>
        <v>2520000</v>
      </c>
      <c r="U96" s="42">
        <f t="shared" ref="U96:W96" si="347">SUM(I$13:I96)</f>
        <v>22534</v>
      </c>
      <c r="V96" s="43">
        <f t="shared" si="347"/>
        <v>222597</v>
      </c>
      <c r="W96" s="43">
        <f t="shared" si="347"/>
        <v>25426</v>
      </c>
      <c r="X96" s="44">
        <f t="shared" si="15"/>
        <v>270557</v>
      </c>
      <c r="Y96" s="46">
        <f t="shared" ref="Y96:AA96" si="348">IF(Q96=0,"",U96/Q96)</f>
        <v>0.090136</v>
      </c>
      <c r="Z96" s="46">
        <f t="shared" si="348"/>
        <v>0.1101965347</v>
      </c>
      <c r="AA96" s="46">
        <f t="shared" si="348"/>
        <v>0.101704</v>
      </c>
      <c r="AB96" s="47">
        <f t="shared" si="17"/>
        <v>0.1073638889</v>
      </c>
    </row>
    <row r="97" ht="14.25" customHeight="1">
      <c r="A97" s="38">
        <v>85.0</v>
      </c>
      <c r="B97" s="39">
        <v>0.3181416917428195</v>
      </c>
      <c r="C97" s="40">
        <v>0.2351072569789161</v>
      </c>
      <c r="D97" s="41">
        <v>0.029852004744422178</v>
      </c>
      <c r="E97" s="86">
        <f t="shared" si="120"/>
        <v>0</v>
      </c>
      <c r="F97" s="87">
        <f t="shared" si="114"/>
        <v>30000</v>
      </c>
      <c r="G97" s="87">
        <f t="shared" si="115"/>
        <v>0</v>
      </c>
      <c r="H97" s="44">
        <f t="shared" si="5"/>
        <v>30000</v>
      </c>
      <c r="I97" s="42">
        <f t="shared" si="6"/>
        <v>0</v>
      </c>
      <c r="J97" s="43">
        <f t="shared" si="7"/>
        <v>3261</v>
      </c>
      <c r="K97" s="43">
        <f t="shared" si="8"/>
        <v>0</v>
      </c>
      <c r="L97" s="44">
        <f t="shared" si="9"/>
        <v>3261</v>
      </c>
      <c r="M97" s="45" t="str">
        <f t="shared" ref="M97:O97" si="349">IF(E97=0,"",I97/E97)</f>
        <v/>
      </c>
      <c r="N97" s="46">
        <f t="shared" si="349"/>
        <v>0.1087</v>
      </c>
      <c r="O97" s="46" t="str">
        <f t="shared" si="349"/>
        <v/>
      </c>
      <c r="P97" s="47">
        <f t="shared" si="11"/>
        <v>0.1087</v>
      </c>
      <c r="Q97" s="42">
        <f t="shared" ref="Q97:S97" si="350">SUM(E$13:E97)</f>
        <v>250000</v>
      </c>
      <c r="R97" s="43">
        <f t="shared" si="350"/>
        <v>2050000</v>
      </c>
      <c r="S97" s="43">
        <f t="shared" si="350"/>
        <v>250000</v>
      </c>
      <c r="T97" s="44">
        <f t="shared" si="13"/>
        <v>2550000</v>
      </c>
      <c r="U97" s="42">
        <f t="shared" ref="U97:W97" si="351">SUM(I$13:I97)</f>
        <v>22534</v>
      </c>
      <c r="V97" s="43">
        <f t="shared" si="351"/>
        <v>225858</v>
      </c>
      <c r="W97" s="43">
        <f t="shared" si="351"/>
        <v>25426</v>
      </c>
      <c r="X97" s="44">
        <f t="shared" si="15"/>
        <v>273818</v>
      </c>
      <c r="Y97" s="46">
        <f t="shared" ref="Y97:AA97" si="352">IF(Q97=0,"",U97/Q97)</f>
        <v>0.090136</v>
      </c>
      <c r="Z97" s="46">
        <f t="shared" si="352"/>
        <v>0.1101746341</v>
      </c>
      <c r="AA97" s="46">
        <f t="shared" si="352"/>
        <v>0.101704</v>
      </c>
      <c r="AB97" s="47">
        <f t="shared" si="17"/>
        <v>0.1073796078</v>
      </c>
    </row>
    <row r="98" ht="14.25" customHeight="1">
      <c r="A98" s="38">
        <v>86.0</v>
      </c>
      <c r="B98" s="39">
        <v>0.8885010343526113</v>
      </c>
      <c r="C98" s="40">
        <v>0.5167547738215845</v>
      </c>
      <c r="D98" s="41">
        <v>0.23468028359458015</v>
      </c>
      <c r="E98" s="86">
        <f t="shared" si="120"/>
        <v>0</v>
      </c>
      <c r="F98" s="87">
        <f t="shared" si="114"/>
        <v>30000</v>
      </c>
      <c r="G98" s="87">
        <f t="shared" si="115"/>
        <v>0</v>
      </c>
      <c r="H98" s="44">
        <f t="shared" si="5"/>
        <v>30000</v>
      </c>
      <c r="I98" s="42">
        <f t="shared" si="6"/>
        <v>0</v>
      </c>
      <c r="J98" s="43">
        <f t="shared" si="7"/>
        <v>3302</v>
      </c>
      <c r="K98" s="43">
        <f t="shared" si="8"/>
        <v>0</v>
      </c>
      <c r="L98" s="44">
        <f t="shared" si="9"/>
        <v>3302</v>
      </c>
      <c r="M98" s="45" t="str">
        <f t="shared" ref="M98:O98" si="353">IF(E98=0,"",I98/E98)</f>
        <v/>
      </c>
      <c r="N98" s="46">
        <f t="shared" si="353"/>
        <v>0.1100666667</v>
      </c>
      <c r="O98" s="46" t="str">
        <f t="shared" si="353"/>
        <v/>
      </c>
      <c r="P98" s="47">
        <f t="shared" si="11"/>
        <v>0.1100666667</v>
      </c>
      <c r="Q98" s="42">
        <f t="shared" ref="Q98:S98" si="354">SUM(E$13:E98)</f>
        <v>250000</v>
      </c>
      <c r="R98" s="43">
        <f t="shared" si="354"/>
        <v>2080000</v>
      </c>
      <c r="S98" s="43">
        <f t="shared" si="354"/>
        <v>250000</v>
      </c>
      <c r="T98" s="44">
        <f t="shared" si="13"/>
        <v>2580000</v>
      </c>
      <c r="U98" s="42">
        <f t="shared" ref="U98:W98" si="355">SUM(I$13:I98)</f>
        <v>22534</v>
      </c>
      <c r="V98" s="43">
        <f t="shared" si="355"/>
        <v>229160</v>
      </c>
      <c r="W98" s="43">
        <f t="shared" si="355"/>
        <v>25426</v>
      </c>
      <c r="X98" s="44">
        <f t="shared" si="15"/>
        <v>277120</v>
      </c>
      <c r="Y98" s="46">
        <f t="shared" ref="Y98:AA98" si="356">IF(Q98=0,"",U98/Q98)</f>
        <v>0.090136</v>
      </c>
      <c r="Z98" s="46">
        <f t="shared" si="356"/>
        <v>0.1101730769</v>
      </c>
      <c r="AA98" s="46">
        <f t="shared" si="356"/>
        <v>0.101704</v>
      </c>
      <c r="AB98" s="47">
        <f t="shared" si="17"/>
        <v>0.1074108527</v>
      </c>
    </row>
    <row r="99" ht="14.25" customHeight="1">
      <c r="A99" s="38">
        <v>87.0</v>
      </c>
      <c r="B99" s="39">
        <v>0.6485793799093615</v>
      </c>
      <c r="C99" s="40">
        <v>0.4930525626798289</v>
      </c>
      <c r="D99" s="41">
        <v>0.3126389750117887</v>
      </c>
      <c r="E99" s="86">
        <f t="shared" si="120"/>
        <v>0</v>
      </c>
      <c r="F99" s="87">
        <f t="shared" si="114"/>
        <v>30000</v>
      </c>
      <c r="G99" s="87">
        <f t="shared" si="115"/>
        <v>0</v>
      </c>
      <c r="H99" s="44">
        <f t="shared" si="5"/>
        <v>30000</v>
      </c>
      <c r="I99" s="42">
        <f t="shared" si="6"/>
        <v>0</v>
      </c>
      <c r="J99" s="43">
        <f t="shared" si="7"/>
        <v>3299</v>
      </c>
      <c r="K99" s="43">
        <f t="shared" si="8"/>
        <v>0</v>
      </c>
      <c r="L99" s="44">
        <f t="shared" si="9"/>
        <v>3299</v>
      </c>
      <c r="M99" s="45" t="str">
        <f t="shared" ref="M99:O99" si="357">IF(E99=0,"",I99/E99)</f>
        <v/>
      </c>
      <c r="N99" s="46">
        <f t="shared" si="357"/>
        <v>0.1099666667</v>
      </c>
      <c r="O99" s="46" t="str">
        <f t="shared" si="357"/>
        <v/>
      </c>
      <c r="P99" s="47">
        <f t="shared" si="11"/>
        <v>0.1099666667</v>
      </c>
      <c r="Q99" s="42">
        <f t="shared" ref="Q99:S99" si="358">SUM(E$13:E99)</f>
        <v>250000</v>
      </c>
      <c r="R99" s="43">
        <f t="shared" si="358"/>
        <v>2110000</v>
      </c>
      <c r="S99" s="43">
        <f t="shared" si="358"/>
        <v>250000</v>
      </c>
      <c r="T99" s="44">
        <f t="shared" si="13"/>
        <v>2610000</v>
      </c>
      <c r="U99" s="42">
        <f t="shared" ref="U99:W99" si="359">SUM(I$13:I99)</f>
        <v>22534</v>
      </c>
      <c r="V99" s="43">
        <f t="shared" si="359"/>
        <v>232459</v>
      </c>
      <c r="W99" s="43">
        <f t="shared" si="359"/>
        <v>25426</v>
      </c>
      <c r="X99" s="44">
        <f t="shared" si="15"/>
        <v>280419</v>
      </c>
      <c r="Y99" s="46">
        <f t="shared" ref="Y99:AA99" si="360">IF(Q99=0,"",U99/Q99)</f>
        <v>0.090136</v>
      </c>
      <c r="Z99" s="46">
        <f t="shared" si="360"/>
        <v>0.1101701422</v>
      </c>
      <c r="AA99" s="46">
        <f t="shared" si="360"/>
        <v>0.101704</v>
      </c>
      <c r="AB99" s="47">
        <f t="shared" si="17"/>
        <v>0.1074402299</v>
      </c>
    </row>
    <row r="100" ht="14.25" customHeight="1">
      <c r="A100" s="38">
        <v>88.0</v>
      </c>
      <c r="B100" s="39">
        <v>0.10046354405298519</v>
      </c>
      <c r="C100" s="40">
        <v>0.6983177256961565</v>
      </c>
      <c r="D100" s="41">
        <v>0.33135131823650465</v>
      </c>
      <c r="E100" s="86">
        <f t="shared" si="120"/>
        <v>0</v>
      </c>
      <c r="F100" s="87">
        <f t="shared" si="114"/>
        <v>30000</v>
      </c>
      <c r="G100" s="87">
        <f t="shared" si="115"/>
        <v>0</v>
      </c>
      <c r="H100" s="44">
        <f t="shared" si="5"/>
        <v>30000</v>
      </c>
      <c r="I100" s="42">
        <f t="shared" si="6"/>
        <v>0</v>
      </c>
      <c r="J100" s="43">
        <f t="shared" si="7"/>
        <v>3328</v>
      </c>
      <c r="K100" s="43">
        <f t="shared" si="8"/>
        <v>0</v>
      </c>
      <c r="L100" s="44">
        <f t="shared" si="9"/>
        <v>3328</v>
      </c>
      <c r="M100" s="45" t="str">
        <f t="shared" ref="M100:O100" si="361">IF(E100=0,"",I100/E100)</f>
        <v/>
      </c>
      <c r="N100" s="46">
        <f t="shared" si="361"/>
        <v>0.1109333333</v>
      </c>
      <c r="O100" s="46" t="str">
        <f t="shared" si="361"/>
        <v/>
      </c>
      <c r="P100" s="47">
        <f t="shared" si="11"/>
        <v>0.1109333333</v>
      </c>
      <c r="Q100" s="42">
        <f t="shared" ref="Q100:S100" si="362">SUM(E$13:E100)</f>
        <v>250000</v>
      </c>
      <c r="R100" s="43">
        <f t="shared" si="362"/>
        <v>2140000</v>
      </c>
      <c r="S100" s="43">
        <f t="shared" si="362"/>
        <v>250000</v>
      </c>
      <c r="T100" s="44">
        <f t="shared" si="13"/>
        <v>2640000</v>
      </c>
      <c r="U100" s="42">
        <f t="shared" ref="U100:W100" si="363">SUM(I$13:I100)</f>
        <v>22534</v>
      </c>
      <c r="V100" s="43">
        <f t="shared" si="363"/>
        <v>235787</v>
      </c>
      <c r="W100" s="43">
        <f t="shared" si="363"/>
        <v>25426</v>
      </c>
      <c r="X100" s="44">
        <f t="shared" si="15"/>
        <v>283747</v>
      </c>
      <c r="Y100" s="46">
        <f t="shared" ref="Y100:AA100" si="364">IF(Q100=0,"",U100/Q100)</f>
        <v>0.090136</v>
      </c>
      <c r="Z100" s="46">
        <f t="shared" si="364"/>
        <v>0.1101808411</v>
      </c>
      <c r="AA100" s="46">
        <f t="shared" si="364"/>
        <v>0.101704</v>
      </c>
      <c r="AB100" s="47">
        <f t="shared" si="17"/>
        <v>0.1074799242</v>
      </c>
    </row>
    <row r="101" ht="14.25" customHeight="1">
      <c r="A101" s="38">
        <v>89.0</v>
      </c>
      <c r="B101" s="39">
        <v>0.8052717113250777</v>
      </c>
      <c r="C101" s="40">
        <v>0.4691241927639589</v>
      </c>
      <c r="D101" s="41">
        <v>0.15508711917457563</v>
      </c>
      <c r="E101" s="86">
        <f t="shared" si="120"/>
        <v>0</v>
      </c>
      <c r="F101" s="87">
        <f t="shared" si="114"/>
        <v>30000</v>
      </c>
      <c r="G101" s="87">
        <f t="shared" si="115"/>
        <v>0</v>
      </c>
      <c r="H101" s="44">
        <f t="shared" si="5"/>
        <v>30000</v>
      </c>
      <c r="I101" s="42">
        <f t="shared" si="6"/>
        <v>0</v>
      </c>
      <c r="J101" s="43">
        <f t="shared" si="7"/>
        <v>3296</v>
      </c>
      <c r="K101" s="43">
        <f t="shared" si="8"/>
        <v>0</v>
      </c>
      <c r="L101" s="44">
        <f t="shared" si="9"/>
        <v>3296</v>
      </c>
      <c r="M101" s="45" t="str">
        <f t="shared" ref="M101:O101" si="365">IF(E101=0,"",I101/E101)</f>
        <v/>
      </c>
      <c r="N101" s="46">
        <f t="shared" si="365"/>
        <v>0.1098666667</v>
      </c>
      <c r="O101" s="46" t="str">
        <f t="shared" si="365"/>
        <v/>
      </c>
      <c r="P101" s="47">
        <f t="shared" si="11"/>
        <v>0.1098666667</v>
      </c>
      <c r="Q101" s="42">
        <f t="shared" ref="Q101:S101" si="366">SUM(E$13:E101)</f>
        <v>250000</v>
      </c>
      <c r="R101" s="43">
        <f t="shared" si="366"/>
        <v>2170000</v>
      </c>
      <c r="S101" s="43">
        <f t="shared" si="366"/>
        <v>250000</v>
      </c>
      <c r="T101" s="44">
        <f t="shared" si="13"/>
        <v>2670000</v>
      </c>
      <c r="U101" s="42">
        <f t="shared" ref="U101:W101" si="367">SUM(I$13:I101)</f>
        <v>22534</v>
      </c>
      <c r="V101" s="43">
        <f t="shared" si="367"/>
        <v>239083</v>
      </c>
      <c r="W101" s="43">
        <f t="shared" si="367"/>
        <v>25426</v>
      </c>
      <c r="X101" s="44">
        <f t="shared" si="15"/>
        <v>287043</v>
      </c>
      <c r="Y101" s="46">
        <f t="shared" ref="Y101:AA101" si="368">IF(Q101=0,"",U101/Q101)</f>
        <v>0.090136</v>
      </c>
      <c r="Z101" s="46">
        <f t="shared" si="368"/>
        <v>0.1101764977</v>
      </c>
      <c r="AA101" s="46">
        <f t="shared" si="368"/>
        <v>0.101704</v>
      </c>
      <c r="AB101" s="47">
        <f t="shared" si="17"/>
        <v>0.1075067416</v>
      </c>
    </row>
    <row r="102" ht="14.25" customHeight="1">
      <c r="A102" s="38">
        <v>90.0</v>
      </c>
      <c r="B102" s="39">
        <v>0.7152278057455254</v>
      </c>
      <c r="C102" s="40">
        <v>0.926336892730871</v>
      </c>
      <c r="D102" s="41">
        <v>0.6181866132084343</v>
      </c>
      <c r="E102" s="86">
        <f t="shared" si="120"/>
        <v>0</v>
      </c>
      <c r="F102" s="87">
        <f t="shared" si="114"/>
        <v>30000</v>
      </c>
      <c r="G102" s="87">
        <f t="shared" si="115"/>
        <v>0</v>
      </c>
      <c r="H102" s="44">
        <f t="shared" si="5"/>
        <v>30000</v>
      </c>
      <c r="I102" s="42">
        <f t="shared" si="6"/>
        <v>0</v>
      </c>
      <c r="J102" s="43">
        <f t="shared" si="7"/>
        <v>3379</v>
      </c>
      <c r="K102" s="43">
        <f t="shared" si="8"/>
        <v>0</v>
      </c>
      <c r="L102" s="44">
        <f t="shared" si="9"/>
        <v>3379</v>
      </c>
      <c r="M102" s="45" t="str">
        <f t="shared" ref="M102:O102" si="369">IF(E102=0,"",I102/E102)</f>
        <v/>
      </c>
      <c r="N102" s="46">
        <f t="shared" si="369"/>
        <v>0.1126333333</v>
      </c>
      <c r="O102" s="46" t="str">
        <f t="shared" si="369"/>
        <v/>
      </c>
      <c r="P102" s="47">
        <f t="shared" si="11"/>
        <v>0.1126333333</v>
      </c>
      <c r="Q102" s="42">
        <f t="shared" ref="Q102:S102" si="370">SUM(E$13:E102)</f>
        <v>250000</v>
      </c>
      <c r="R102" s="43">
        <f t="shared" si="370"/>
        <v>2200000</v>
      </c>
      <c r="S102" s="43">
        <f t="shared" si="370"/>
        <v>250000</v>
      </c>
      <c r="T102" s="44">
        <f t="shared" si="13"/>
        <v>2700000</v>
      </c>
      <c r="U102" s="42">
        <f t="shared" ref="U102:W102" si="371">SUM(I$13:I102)</f>
        <v>22534</v>
      </c>
      <c r="V102" s="43">
        <f t="shared" si="371"/>
        <v>242462</v>
      </c>
      <c r="W102" s="43">
        <f t="shared" si="371"/>
        <v>25426</v>
      </c>
      <c r="X102" s="44">
        <f t="shared" si="15"/>
        <v>290422</v>
      </c>
      <c r="Y102" s="46">
        <f t="shared" ref="Y102:AA102" si="372">IF(Q102=0,"",U102/Q102)</f>
        <v>0.090136</v>
      </c>
      <c r="Z102" s="46">
        <f t="shared" si="372"/>
        <v>0.11021</v>
      </c>
      <c r="AA102" s="46">
        <f t="shared" si="372"/>
        <v>0.101704</v>
      </c>
      <c r="AB102" s="47">
        <f t="shared" si="17"/>
        <v>0.1075637037</v>
      </c>
    </row>
    <row r="103" ht="14.25" customHeight="1">
      <c r="A103" s="38">
        <v>91.0</v>
      </c>
      <c r="B103" s="39">
        <v>0.5654722184162289</v>
      </c>
      <c r="C103" s="40">
        <v>0.29672057058124457</v>
      </c>
      <c r="D103" s="41">
        <v>0.7309646799016747</v>
      </c>
      <c r="E103" s="86">
        <f t="shared" si="120"/>
        <v>0</v>
      </c>
      <c r="F103" s="87">
        <f t="shared" si="114"/>
        <v>30000</v>
      </c>
      <c r="G103" s="87">
        <f t="shared" si="115"/>
        <v>0</v>
      </c>
      <c r="H103" s="44">
        <f t="shared" si="5"/>
        <v>30000</v>
      </c>
      <c r="I103" s="42">
        <f t="shared" si="6"/>
        <v>0</v>
      </c>
      <c r="J103" s="43">
        <f t="shared" si="7"/>
        <v>3271</v>
      </c>
      <c r="K103" s="43">
        <f t="shared" si="8"/>
        <v>0</v>
      </c>
      <c r="L103" s="44">
        <f t="shared" si="9"/>
        <v>3271</v>
      </c>
      <c r="M103" s="45" t="str">
        <f t="shared" ref="M103:O103" si="373">IF(E103=0,"",I103/E103)</f>
        <v/>
      </c>
      <c r="N103" s="46">
        <f t="shared" si="373"/>
        <v>0.1090333333</v>
      </c>
      <c r="O103" s="46" t="str">
        <f t="shared" si="373"/>
        <v/>
      </c>
      <c r="P103" s="47">
        <f t="shared" si="11"/>
        <v>0.1090333333</v>
      </c>
      <c r="Q103" s="42">
        <f t="shared" ref="Q103:S103" si="374">SUM(E$13:E103)</f>
        <v>250000</v>
      </c>
      <c r="R103" s="43">
        <f t="shared" si="374"/>
        <v>2230000</v>
      </c>
      <c r="S103" s="43">
        <f t="shared" si="374"/>
        <v>250000</v>
      </c>
      <c r="T103" s="44">
        <f t="shared" si="13"/>
        <v>2730000</v>
      </c>
      <c r="U103" s="42">
        <f t="shared" ref="U103:W103" si="375">SUM(I$13:I103)</f>
        <v>22534</v>
      </c>
      <c r="V103" s="43">
        <f t="shared" si="375"/>
        <v>245733</v>
      </c>
      <c r="W103" s="43">
        <f t="shared" si="375"/>
        <v>25426</v>
      </c>
      <c r="X103" s="44">
        <f t="shared" si="15"/>
        <v>293693</v>
      </c>
      <c r="Y103" s="46">
        <f t="shared" ref="Y103:AA103" si="376">IF(Q103=0,"",U103/Q103)</f>
        <v>0.090136</v>
      </c>
      <c r="Z103" s="46">
        <f t="shared" si="376"/>
        <v>0.1101941704</v>
      </c>
      <c r="AA103" s="46">
        <f t="shared" si="376"/>
        <v>0.101704</v>
      </c>
      <c r="AB103" s="47">
        <f t="shared" si="17"/>
        <v>0.1075798535</v>
      </c>
    </row>
    <row r="104" ht="14.25" customHeight="1">
      <c r="A104" s="38">
        <v>92.0</v>
      </c>
      <c r="B104" s="39">
        <v>0.5867373998797978</v>
      </c>
      <c r="C104" s="40">
        <v>0.9262766764916484</v>
      </c>
      <c r="D104" s="41">
        <v>0.7071793822123724</v>
      </c>
      <c r="E104" s="86">
        <f t="shared" si="120"/>
        <v>0</v>
      </c>
      <c r="F104" s="87">
        <f t="shared" si="114"/>
        <v>30000</v>
      </c>
      <c r="G104" s="87">
        <f t="shared" si="115"/>
        <v>0</v>
      </c>
      <c r="H104" s="44">
        <f t="shared" si="5"/>
        <v>30000</v>
      </c>
      <c r="I104" s="42">
        <f t="shared" si="6"/>
        <v>0</v>
      </c>
      <c r="J104" s="43">
        <f t="shared" si="7"/>
        <v>3379</v>
      </c>
      <c r="K104" s="43">
        <f t="shared" si="8"/>
        <v>0</v>
      </c>
      <c r="L104" s="44">
        <f t="shared" si="9"/>
        <v>3379</v>
      </c>
      <c r="M104" s="45" t="str">
        <f t="shared" ref="M104:O104" si="377">IF(E104=0,"",I104/E104)</f>
        <v/>
      </c>
      <c r="N104" s="46">
        <f t="shared" si="377"/>
        <v>0.1126333333</v>
      </c>
      <c r="O104" s="46" t="str">
        <f t="shared" si="377"/>
        <v/>
      </c>
      <c r="P104" s="47">
        <f t="shared" si="11"/>
        <v>0.1126333333</v>
      </c>
      <c r="Q104" s="42">
        <f t="shared" ref="Q104:S104" si="378">SUM(E$13:E104)</f>
        <v>250000</v>
      </c>
      <c r="R104" s="43">
        <f t="shared" si="378"/>
        <v>2260000</v>
      </c>
      <c r="S104" s="43">
        <f t="shared" si="378"/>
        <v>250000</v>
      </c>
      <c r="T104" s="44">
        <f t="shared" si="13"/>
        <v>2760000</v>
      </c>
      <c r="U104" s="42">
        <f t="shared" ref="U104:W104" si="379">SUM(I$13:I104)</f>
        <v>22534</v>
      </c>
      <c r="V104" s="43">
        <f t="shared" si="379"/>
        <v>249112</v>
      </c>
      <c r="W104" s="43">
        <f t="shared" si="379"/>
        <v>25426</v>
      </c>
      <c r="X104" s="44">
        <f t="shared" si="15"/>
        <v>297072</v>
      </c>
      <c r="Y104" s="46">
        <f t="shared" ref="Y104:AA104" si="380">IF(Q104=0,"",U104/Q104)</f>
        <v>0.090136</v>
      </c>
      <c r="Z104" s="46">
        <f t="shared" si="380"/>
        <v>0.1102265487</v>
      </c>
      <c r="AA104" s="46">
        <f t="shared" si="380"/>
        <v>0.101704</v>
      </c>
      <c r="AB104" s="47">
        <f t="shared" si="17"/>
        <v>0.1076347826</v>
      </c>
    </row>
    <row r="105" ht="14.25" customHeight="1">
      <c r="A105" s="38">
        <v>93.0</v>
      </c>
      <c r="B105" s="39">
        <v>0.9089122897301941</v>
      </c>
      <c r="C105" s="40">
        <v>0.11383310303295957</v>
      </c>
      <c r="D105" s="41">
        <v>0.5805723401547492</v>
      </c>
      <c r="E105" s="86">
        <f t="shared" si="120"/>
        <v>0</v>
      </c>
      <c r="F105" s="87">
        <f t="shared" si="114"/>
        <v>30000</v>
      </c>
      <c r="G105" s="87">
        <f t="shared" si="115"/>
        <v>0</v>
      </c>
      <c r="H105" s="44">
        <f t="shared" si="5"/>
        <v>30000</v>
      </c>
      <c r="I105" s="42">
        <f t="shared" si="6"/>
        <v>0</v>
      </c>
      <c r="J105" s="43">
        <f t="shared" si="7"/>
        <v>3235</v>
      </c>
      <c r="K105" s="43">
        <f t="shared" si="8"/>
        <v>0</v>
      </c>
      <c r="L105" s="44">
        <f t="shared" si="9"/>
        <v>3235</v>
      </c>
      <c r="M105" s="45" t="str">
        <f t="shared" ref="M105:O105" si="381">IF(E105=0,"",I105/E105)</f>
        <v/>
      </c>
      <c r="N105" s="46">
        <f t="shared" si="381"/>
        <v>0.1078333333</v>
      </c>
      <c r="O105" s="46" t="str">
        <f t="shared" si="381"/>
        <v/>
      </c>
      <c r="P105" s="47">
        <f t="shared" si="11"/>
        <v>0.1078333333</v>
      </c>
      <c r="Q105" s="42">
        <f t="shared" ref="Q105:S105" si="382">SUM(E$13:E105)</f>
        <v>250000</v>
      </c>
      <c r="R105" s="43">
        <f t="shared" si="382"/>
        <v>2290000</v>
      </c>
      <c r="S105" s="43">
        <f t="shared" si="382"/>
        <v>250000</v>
      </c>
      <c r="T105" s="44">
        <f t="shared" si="13"/>
        <v>2790000</v>
      </c>
      <c r="U105" s="42">
        <f t="shared" ref="U105:W105" si="383">SUM(I$13:I105)</f>
        <v>22534</v>
      </c>
      <c r="V105" s="43">
        <f t="shared" si="383"/>
        <v>252347</v>
      </c>
      <c r="W105" s="43">
        <f t="shared" si="383"/>
        <v>25426</v>
      </c>
      <c r="X105" s="44">
        <f t="shared" si="15"/>
        <v>300307</v>
      </c>
      <c r="Y105" s="46">
        <f t="shared" ref="Y105:AA105" si="384">IF(Q105=0,"",U105/Q105)</f>
        <v>0.090136</v>
      </c>
      <c r="Z105" s="46">
        <f t="shared" si="384"/>
        <v>0.1101951965</v>
      </c>
      <c r="AA105" s="46">
        <f t="shared" si="384"/>
        <v>0.101704</v>
      </c>
      <c r="AB105" s="47">
        <f t="shared" si="17"/>
        <v>0.1076369176</v>
      </c>
    </row>
    <row r="106" ht="14.25" customHeight="1">
      <c r="A106" s="38">
        <v>94.0</v>
      </c>
      <c r="B106" s="39">
        <v>0.4038675260830822</v>
      </c>
      <c r="C106" s="40">
        <v>0.37599147345760264</v>
      </c>
      <c r="D106" s="41">
        <v>0.5421154094497416</v>
      </c>
      <c r="E106" s="86">
        <f t="shared" si="120"/>
        <v>0</v>
      </c>
      <c r="F106" s="87">
        <f t="shared" si="114"/>
        <v>30000</v>
      </c>
      <c r="G106" s="87">
        <f t="shared" si="115"/>
        <v>0</v>
      </c>
      <c r="H106" s="44">
        <f t="shared" si="5"/>
        <v>30000</v>
      </c>
      <c r="I106" s="42">
        <f t="shared" si="6"/>
        <v>0</v>
      </c>
      <c r="J106" s="43">
        <f t="shared" si="7"/>
        <v>3283</v>
      </c>
      <c r="K106" s="43">
        <f t="shared" si="8"/>
        <v>0</v>
      </c>
      <c r="L106" s="44">
        <f t="shared" si="9"/>
        <v>3283</v>
      </c>
      <c r="M106" s="45" t="str">
        <f t="shared" ref="M106:O106" si="385">IF(E106=0,"",I106/E106)</f>
        <v/>
      </c>
      <c r="N106" s="46">
        <f t="shared" si="385"/>
        <v>0.1094333333</v>
      </c>
      <c r="O106" s="46" t="str">
        <f t="shared" si="385"/>
        <v/>
      </c>
      <c r="P106" s="47">
        <f t="shared" si="11"/>
        <v>0.1094333333</v>
      </c>
      <c r="Q106" s="42">
        <f t="shared" ref="Q106:S106" si="386">SUM(E$13:E106)</f>
        <v>250000</v>
      </c>
      <c r="R106" s="43">
        <f t="shared" si="386"/>
        <v>2320000</v>
      </c>
      <c r="S106" s="43">
        <f t="shared" si="386"/>
        <v>250000</v>
      </c>
      <c r="T106" s="44">
        <f t="shared" si="13"/>
        <v>2820000</v>
      </c>
      <c r="U106" s="42">
        <f t="shared" ref="U106:W106" si="387">SUM(I$13:I106)</f>
        <v>22534</v>
      </c>
      <c r="V106" s="43">
        <f t="shared" si="387"/>
        <v>255630</v>
      </c>
      <c r="W106" s="43">
        <f t="shared" si="387"/>
        <v>25426</v>
      </c>
      <c r="X106" s="44">
        <f t="shared" si="15"/>
        <v>303590</v>
      </c>
      <c r="Y106" s="46">
        <f t="shared" ref="Y106:AA106" si="388">IF(Q106=0,"",U106/Q106)</f>
        <v>0.090136</v>
      </c>
      <c r="Z106" s="46">
        <f t="shared" si="388"/>
        <v>0.1101853448</v>
      </c>
      <c r="AA106" s="46">
        <f t="shared" si="388"/>
        <v>0.101704</v>
      </c>
      <c r="AB106" s="47">
        <f t="shared" si="17"/>
        <v>0.1076560284</v>
      </c>
    </row>
    <row r="107" ht="14.25" customHeight="1">
      <c r="A107" s="38">
        <v>95.0</v>
      </c>
      <c r="B107" s="39">
        <v>0.9999454944102402</v>
      </c>
      <c r="C107" s="40">
        <v>0.46122937684378496</v>
      </c>
      <c r="D107" s="41">
        <v>0.34434699734304997</v>
      </c>
      <c r="E107" s="86">
        <f t="shared" si="120"/>
        <v>0</v>
      </c>
      <c r="F107" s="87">
        <f t="shared" si="114"/>
        <v>30000</v>
      </c>
      <c r="G107" s="87">
        <f t="shared" si="115"/>
        <v>0</v>
      </c>
      <c r="H107" s="44">
        <f t="shared" si="5"/>
        <v>30000</v>
      </c>
      <c r="I107" s="42">
        <f t="shared" si="6"/>
        <v>0</v>
      </c>
      <c r="J107" s="43">
        <f t="shared" si="7"/>
        <v>3295</v>
      </c>
      <c r="K107" s="43">
        <f t="shared" si="8"/>
        <v>0</v>
      </c>
      <c r="L107" s="44">
        <f t="shared" si="9"/>
        <v>3295</v>
      </c>
      <c r="M107" s="45" t="str">
        <f t="shared" ref="M107:O107" si="389">IF(E107=0,"",I107/E107)</f>
        <v/>
      </c>
      <c r="N107" s="46">
        <f t="shared" si="389"/>
        <v>0.1098333333</v>
      </c>
      <c r="O107" s="46" t="str">
        <f t="shared" si="389"/>
        <v/>
      </c>
      <c r="P107" s="47">
        <f t="shared" si="11"/>
        <v>0.1098333333</v>
      </c>
      <c r="Q107" s="42">
        <f t="shared" ref="Q107:S107" si="390">SUM(E$13:E107)</f>
        <v>250000</v>
      </c>
      <c r="R107" s="43">
        <f t="shared" si="390"/>
        <v>2350000</v>
      </c>
      <c r="S107" s="43">
        <f t="shared" si="390"/>
        <v>250000</v>
      </c>
      <c r="T107" s="44">
        <f t="shared" si="13"/>
        <v>2850000</v>
      </c>
      <c r="U107" s="42">
        <f t="shared" ref="U107:W107" si="391">SUM(I$13:I107)</f>
        <v>22534</v>
      </c>
      <c r="V107" s="43">
        <f t="shared" si="391"/>
        <v>258925</v>
      </c>
      <c r="W107" s="43">
        <f t="shared" si="391"/>
        <v>25426</v>
      </c>
      <c r="X107" s="44">
        <f t="shared" si="15"/>
        <v>306885</v>
      </c>
      <c r="Y107" s="46">
        <f t="shared" ref="Y107:AA107" si="392">IF(Q107=0,"",U107/Q107)</f>
        <v>0.090136</v>
      </c>
      <c r="Z107" s="46">
        <f t="shared" si="392"/>
        <v>0.1101808511</v>
      </c>
      <c r="AA107" s="46">
        <f t="shared" si="392"/>
        <v>0.101704</v>
      </c>
      <c r="AB107" s="47">
        <f t="shared" si="17"/>
        <v>0.1076789474</v>
      </c>
    </row>
    <row r="108" ht="14.25" customHeight="1">
      <c r="A108" s="38">
        <v>96.0</v>
      </c>
      <c r="B108" s="39">
        <v>0.01540699729919115</v>
      </c>
      <c r="C108" s="40">
        <v>0.8118659273458014</v>
      </c>
      <c r="D108" s="41">
        <v>0.7172780764125252</v>
      </c>
      <c r="E108" s="86">
        <f t="shared" si="120"/>
        <v>0</v>
      </c>
      <c r="F108" s="87">
        <f t="shared" si="114"/>
        <v>30000</v>
      </c>
      <c r="G108" s="87">
        <f t="shared" si="115"/>
        <v>0</v>
      </c>
      <c r="H108" s="44">
        <f t="shared" si="5"/>
        <v>30000</v>
      </c>
      <c r="I108" s="42">
        <f t="shared" si="6"/>
        <v>0</v>
      </c>
      <c r="J108" s="43">
        <f t="shared" si="7"/>
        <v>3348</v>
      </c>
      <c r="K108" s="43">
        <f t="shared" si="8"/>
        <v>0</v>
      </c>
      <c r="L108" s="44">
        <f t="shared" si="9"/>
        <v>3348</v>
      </c>
      <c r="M108" s="45" t="str">
        <f t="shared" ref="M108:O108" si="393">IF(E108=0,"",I108/E108)</f>
        <v/>
      </c>
      <c r="N108" s="46">
        <f t="shared" si="393"/>
        <v>0.1116</v>
      </c>
      <c r="O108" s="46" t="str">
        <f t="shared" si="393"/>
        <v/>
      </c>
      <c r="P108" s="47">
        <f t="shared" si="11"/>
        <v>0.1116</v>
      </c>
      <c r="Q108" s="42">
        <f t="shared" ref="Q108:S108" si="394">SUM(E$13:E108)</f>
        <v>250000</v>
      </c>
      <c r="R108" s="43">
        <f t="shared" si="394"/>
        <v>2380000</v>
      </c>
      <c r="S108" s="43">
        <f t="shared" si="394"/>
        <v>250000</v>
      </c>
      <c r="T108" s="44">
        <f t="shared" si="13"/>
        <v>2880000</v>
      </c>
      <c r="U108" s="42">
        <f t="shared" ref="U108:W108" si="395">SUM(I$13:I108)</f>
        <v>22534</v>
      </c>
      <c r="V108" s="43">
        <f t="shared" si="395"/>
        <v>262273</v>
      </c>
      <c r="W108" s="43">
        <f t="shared" si="395"/>
        <v>25426</v>
      </c>
      <c r="X108" s="44">
        <f t="shared" si="15"/>
        <v>310233</v>
      </c>
      <c r="Y108" s="46">
        <f t="shared" ref="Y108:AA108" si="396">IF(Q108=0,"",U108/Q108)</f>
        <v>0.090136</v>
      </c>
      <c r="Z108" s="46">
        <f t="shared" si="396"/>
        <v>0.1101987395</v>
      </c>
      <c r="AA108" s="46">
        <f t="shared" si="396"/>
        <v>0.101704</v>
      </c>
      <c r="AB108" s="47">
        <f t="shared" si="17"/>
        <v>0.1077197917</v>
      </c>
    </row>
    <row r="109" ht="14.25" customHeight="1">
      <c r="A109" s="38">
        <v>97.0</v>
      </c>
      <c r="B109" s="39">
        <v>0.44863320658864525</v>
      </c>
      <c r="C109" s="40">
        <v>0.7269412893488993</v>
      </c>
      <c r="D109" s="41">
        <v>0.8031274720846726</v>
      </c>
      <c r="E109" s="86">
        <f t="shared" si="120"/>
        <v>0</v>
      </c>
      <c r="F109" s="87">
        <f t="shared" si="114"/>
        <v>30000</v>
      </c>
      <c r="G109" s="87">
        <f t="shared" si="115"/>
        <v>0</v>
      </c>
      <c r="H109" s="44">
        <f t="shared" si="5"/>
        <v>30000</v>
      </c>
      <c r="I109" s="42">
        <f t="shared" si="6"/>
        <v>0</v>
      </c>
      <c r="J109" s="43">
        <f t="shared" si="7"/>
        <v>3333</v>
      </c>
      <c r="K109" s="43">
        <f t="shared" si="8"/>
        <v>0</v>
      </c>
      <c r="L109" s="44">
        <f t="shared" si="9"/>
        <v>3333</v>
      </c>
      <c r="M109" s="45" t="str">
        <f t="shared" ref="M109:O109" si="397">IF(E109=0,"",I109/E109)</f>
        <v/>
      </c>
      <c r="N109" s="46">
        <f t="shared" si="397"/>
        <v>0.1111</v>
      </c>
      <c r="O109" s="46" t="str">
        <f t="shared" si="397"/>
        <v/>
      </c>
      <c r="P109" s="47">
        <f t="shared" si="11"/>
        <v>0.1111</v>
      </c>
      <c r="Q109" s="42">
        <f t="shared" ref="Q109:S109" si="398">SUM(E$13:E109)</f>
        <v>250000</v>
      </c>
      <c r="R109" s="43">
        <f t="shared" si="398"/>
        <v>2410000</v>
      </c>
      <c r="S109" s="43">
        <f t="shared" si="398"/>
        <v>250000</v>
      </c>
      <c r="T109" s="44">
        <f t="shared" si="13"/>
        <v>2910000</v>
      </c>
      <c r="U109" s="42">
        <f t="shared" ref="U109:W109" si="399">SUM(I$13:I109)</f>
        <v>22534</v>
      </c>
      <c r="V109" s="43">
        <f t="shared" si="399"/>
        <v>265606</v>
      </c>
      <c r="W109" s="43">
        <f t="shared" si="399"/>
        <v>25426</v>
      </c>
      <c r="X109" s="44">
        <f t="shared" si="15"/>
        <v>313566</v>
      </c>
      <c r="Y109" s="46">
        <f t="shared" ref="Y109:AA109" si="400">IF(Q109=0,"",U109/Q109)</f>
        <v>0.090136</v>
      </c>
      <c r="Z109" s="46">
        <f t="shared" si="400"/>
        <v>0.1102099585</v>
      </c>
      <c r="AA109" s="46">
        <f t="shared" si="400"/>
        <v>0.101704</v>
      </c>
      <c r="AB109" s="47">
        <f t="shared" si="17"/>
        <v>0.1077546392</v>
      </c>
    </row>
    <row r="110" ht="14.25" customHeight="1">
      <c r="A110" s="38">
        <v>98.0</v>
      </c>
      <c r="B110" s="39">
        <v>0.3639248785843745</v>
      </c>
      <c r="C110" s="40">
        <v>0.021605342652735837</v>
      </c>
      <c r="D110" s="41">
        <v>0.042592682877134025</v>
      </c>
      <c r="E110" s="86">
        <f t="shared" si="120"/>
        <v>0</v>
      </c>
      <c r="F110" s="87">
        <f t="shared" si="114"/>
        <v>30000</v>
      </c>
      <c r="G110" s="87">
        <f t="shared" si="115"/>
        <v>0</v>
      </c>
      <c r="H110" s="44">
        <f t="shared" si="5"/>
        <v>30000</v>
      </c>
      <c r="I110" s="42">
        <f t="shared" si="6"/>
        <v>0</v>
      </c>
      <c r="J110" s="43">
        <f t="shared" si="7"/>
        <v>3191</v>
      </c>
      <c r="K110" s="43">
        <f t="shared" si="8"/>
        <v>0</v>
      </c>
      <c r="L110" s="44">
        <f t="shared" si="9"/>
        <v>3191</v>
      </c>
      <c r="M110" s="45" t="str">
        <f t="shared" ref="M110:O110" si="401">IF(E110=0,"",I110/E110)</f>
        <v/>
      </c>
      <c r="N110" s="46">
        <f t="shared" si="401"/>
        <v>0.1063666667</v>
      </c>
      <c r="O110" s="46" t="str">
        <f t="shared" si="401"/>
        <v/>
      </c>
      <c r="P110" s="47">
        <f t="shared" si="11"/>
        <v>0.1063666667</v>
      </c>
      <c r="Q110" s="42">
        <f t="shared" ref="Q110:S110" si="402">SUM(E$13:E110)</f>
        <v>250000</v>
      </c>
      <c r="R110" s="43">
        <f t="shared" si="402"/>
        <v>2440000</v>
      </c>
      <c r="S110" s="43">
        <f t="shared" si="402"/>
        <v>250000</v>
      </c>
      <c r="T110" s="44">
        <f t="shared" si="13"/>
        <v>2940000</v>
      </c>
      <c r="U110" s="42">
        <f t="shared" ref="U110:W110" si="403">SUM(I$13:I110)</f>
        <v>22534</v>
      </c>
      <c r="V110" s="43">
        <f t="shared" si="403"/>
        <v>268797</v>
      </c>
      <c r="W110" s="43">
        <f t="shared" si="403"/>
        <v>25426</v>
      </c>
      <c r="X110" s="44">
        <f t="shared" si="15"/>
        <v>316757</v>
      </c>
      <c r="Y110" s="46">
        <f t="shared" ref="Y110:AA110" si="404">IF(Q110=0,"",U110/Q110)</f>
        <v>0.090136</v>
      </c>
      <c r="Z110" s="46">
        <f t="shared" si="404"/>
        <v>0.1101627049</v>
      </c>
      <c r="AA110" s="46">
        <f t="shared" si="404"/>
        <v>0.101704</v>
      </c>
      <c r="AB110" s="47">
        <f t="shared" si="17"/>
        <v>0.1077404762</v>
      </c>
    </row>
    <row r="111" ht="14.25" customHeight="1">
      <c r="A111" s="38">
        <v>99.0</v>
      </c>
      <c r="B111" s="39">
        <v>0.259076022288833</v>
      </c>
      <c r="C111" s="40">
        <v>0.8775147900035113</v>
      </c>
      <c r="D111" s="41">
        <v>0.6279368569442003</v>
      </c>
      <c r="E111" s="86">
        <f t="shared" si="120"/>
        <v>0</v>
      </c>
      <c r="F111" s="87">
        <f t="shared" si="114"/>
        <v>30000</v>
      </c>
      <c r="G111" s="87">
        <f t="shared" si="115"/>
        <v>0</v>
      </c>
      <c r="H111" s="44">
        <f t="shared" si="5"/>
        <v>30000</v>
      </c>
      <c r="I111" s="42">
        <f t="shared" si="6"/>
        <v>0</v>
      </c>
      <c r="J111" s="43">
        <f t="shared" si="7"/>
        <v>3363</v>
      </c>
      <c r="K111" s="43">
        <f t="shared" si="8"/>
        <v>0</v>
      </c>
      <c r="L111" s="44">
        <f t="shared" si="9"/>
        <v>3363</v>
      </c>
      <c r="M111" s="45" t="str">
        <f t="shared" ref="M111:O111" si="405">IF(E111=0,"",I111/E111)</f>
        <v/>
      </c>
      <c r="N111" s="46">
        <f t="shared" si="405"/>
        <v>0.1121</v>
      </c>
      <c r="O111" s="46" t="str">
        <f t="shared" si="405"/>
        <v/>
      </c>
      <c r="P111" s="47">
        <f t="shared" si="11"/>
        <v>0.1121</v>
      </c>
      <c r="Q111" s="42">
        <f t="shared" ref="Q111:S111" si="406">SUM(E$13:E111)</f>
        <v>250000</v>
      </c>
      <c r="R111" s="43">
        <f t="shared" si="406"/>
        <v>2470000</v>
      </c>
      <c r="S111" s="43">
        <f t="shared" si="406"/>
        <v>250000</v>
      </c>
      <c r="T111" s="44">
        <f t="shared" si="13"/>
        <v>2970000</v>
      </c>
      <c r="U111" s="42">
        <f t="shared" ref="U111:W111" si="407">SUM(I$13:I111)</f>
        <v>22534</v>
      </c>
      <c r="V111" s="43">
        <f t="shared" si="407"/>
        <v>272160</v>
      </c>
      <c r="W111" s="43">
        <f t="shared" si="407"/>
        <v>25426</v>
      </c>
      <c r="X111" s="44">
        <f t="shared" si="15"/>
        <v>320120</v>
      </c>
      <c r="Y111" s="46">
        <f t="shared" ref="Y111:AA111" si="408">IF(Q111=0,"",U111/Q111)</f>
        <v>0.090136</v>
      </c>
      <c r="Z111" s="46">
        <f t="shared" si="408"/>
        <v>0.1101862348</v>
      </c>
      <c r="AA111" s="46">
        <f t="shared" si="408"/>
        <v>0.101704</v>
      </c>
      <c r="AB111" s="47">
        <f t="shared" si="17"/>
        <v>0.1077845118</v>
      </c>
    </row>
    <row r="112" ht="14.25" customHeight="1">
      <c r="A112" s="48">
        <v>100.0</v>
      </c>
      <c r="B112" s="49">
        <v>0.7953174061759334</v>
      </c>
      <c r="C112" s="50">
        <v>0.5381926733624928</v>
      </c>
      <c r="D112" s="51">
        <v>0.45843732587333197</v>
      </c>
      <c r="E112" s="88">
        <f t="shared" si="120"/>
        <v>0</v>
      </c>
      <c r="F112" s="89">
        <f t="shared" si="114"/>
        <v>30000</v>
      </c>
      <c r="G112" s="89">
        <f t="shared" si="115"/>
        <v>0</v>
      </c>
      <c r="H112" s="54">
        <f t="shared" si="5"/>
        <v>30000</v>
      </c>
      <c r="I112" s="52">
        <f t="shared" si="6"/>
        <v>0</v>
      </c>
      <c r="J112" s="53">
        <f t="shared" si="7"/>
        <v>3305</v>
      </c>
      <c r="K112" s="53">
        <f t="shared" si="8"/>
        <v>0</v>
      </c>
      <c r="L112" s="54">
        <f t="shared" si="9"/>
        <v>3305</v>
      </c>
      <c r="M112" s="55" t="str">
        <f t="shared" ref="M112:O112" si="409">IF(E112=0,"",I112/E112)</f>
        <v/>
      </c>
      <c r="N112" s="56">
        <f t="shared" si="409"/>
        <v>0.1101666667</v>
      </c>
      <c r="O112" s="56" t="str">
        <f t="shared" si="409"/>
        <v/>
      </c>
      <c r="P112" s="57">
        <f t="shared" si="11"/>
        <v>0.1101666667</v>
      </c>
      <c r="Q112" s="52">
        <f t="shared" ref="Q112:S112" si="410">SUM(E$13:E112)</f>
        <v>250000</v>
      </c>
      <c r="R112" s="53">
        <f t="shared" si="410"/>
        <v>2500000</v>
      </c>
      <c r="S112" s="53">
        <f t="shared" si="410"/>
        <v>250000</v>
      </c>
      <c r="T112" s="54">
        <f t="shared" si="13"/>
        <v>3000000</v>
      </c>
      <c r="U112" s="52">
        <f t="shared" ref="U112:W112" si="411">SUM(I$13:I112)</f>
        <v>22534</v>
      </c>
      <c r="V112" s="53">
        <f t="shared" si="411"/>
        <v>275465</v>
      </c>
      <c r="W112" s="53">
        <f t="shared" si="411"/>
        <v>25426</v>
      </c>
      <c r="X112" s="54">
        <f t="shared" si="15"/>
        <v>323425</v>
      </c>
      <c r="Y112" s="56">
        <f t="shared" ref="Y112:AA112" si="412">IF(Q112=0,"",U112/Q112)</f>
        <v>0.090136</v>
      </c>
      <c r="Z112" s="56">
        <f t="shared" si="412"/>
        <v>0.110186</v>
      </c>
      <c r="AA112" s="56">
        <f t="shared" si="412"/>
        <v>0.101704</v>
      </c>
      <c r="AB112" s="57">
        <f t="shared" si="17"/>
        <v>0.1078083333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1:C1"/>
    <mergeCell ref="F1:G1"/>
    <mergeCell ref="J1:R1"/>
    <mergeCell ref="A2:B2"/>
    <mergeCell ref="J2:R4"/>
    <mergeCell ref="A3:B3"/>
    <mergeCell ref="A4:A6"/>
    <mergeCell ref="U11:X11"/>
    <mergeCell ref="Y11:AB11"/>
    <mergeCell ref="E10:P10"/>
    <mergeCell ref="Q10:AB10"/>
    <mergeCell ref="B11:D11"/>
    <mergeCell ref="E11:H11"/>
    <mergeCell ref="I11:L11"/>
    <mergeCell ref="M11:P11"/>
    <mergeCell ref="Q11:T1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42.14"/>
    <col customWidth="1" min="3" max="3" width="40.71"/>
    <col customWidth="1" min="4" max="4" width="10.86"/>
    <col customWidth="1" min="5" max="5" width="9.71"/>
    <col customWidth="1" min="6" max="7" width="10.29"/>
    <col customWidth="1" min="8" max="8" width="8.71"/>
    <col customWidth="1" min="9" max="9" width="11.86"/>
    <col customWidth="1" min="10" max="10" width="10.71"/>
    <col customWidth="1" min="11" max="11" width="9.71"/>
    <col customWidth="1" min="12" max="19" width="8.71"/>
    <col customWidth="1" min="20" max="23" width="9.71"/>
    <col customWidth="1" min="24" max="31" width="8.71"/>
  </cols>
  <sheetData>
    <row r="1" ht="14.25" customHeight="1">
      <c r="A1" s="90" t="s">
        <v>23</v>
      </c>
      <c r="C1" s="91"/>
      <c r="D1" s="1" t="s">
        <v>0</v>
      </c>
      <c r="E1" s="2"/>
      <c r="F1" s="3"/>
      <c r="I1" s="4" t="s">
        <v>1</v>
      </c>
      <c r="J1" s="3"/>
    </row>
    <row r="2" ht="14.25" customHeight="1">
      <c r="A2" s="92" t="s">
        <v>43</v>
      </c>
      <c r="B2" s="26"/>
      <c r="C2" s="93"/>
      <c r="D2" s="5" t="s">
        <v>2</v>
      </c>
      <c r="E2" s="3"/>
      <c r="F2" s="6">
        <v>30000.0</v>
      </c>
      <c r="I2" s="7" t="s">
        <v>3</v>
      </c>
      <c r="J2" s="8">
        <f>SUM(T112:V112)</f>
        <v>3000000</v>
      </c>
      <c r="M2" s="9"/>
      <c r="N2" s="9"/>
      <c r="O2" s="9"/>
    </row>
    <row r="3" ht="14.25" customHeight="1">
      <c r="A3" s="64"/>
      <c r="B3" s="65"/>
      <c r="C3" s="93"/>
      <c r="D3" s="5" t="s">
        <v>4</v>
      </c>
      <c r="E3" s="3"/>
      <c r="F3" s="6">
        <v>3.0</v>
      </c>
      <c r="I3" s="7" t="s">
        <v>5</v>
      </c>
      <c r="J3" s="8">
        <f>SUM(X112:Z112)</f>
        <v>327614</v>
      </c>
    </row>
    <row r="4" ht="14.25" customHeight="1">
      <c r="A4" s="64"/>
      <c r="B4" s="65"/>
      <c r="C4" s="94"/>
      <c r="D4" s="10" t="s">
        <v>6</v>
      </c>
      <c r="E4" s="11" t="s">
        <v>7</v>
      </c>
      <c r="F4" s="12">
        <v>0.09</v>
      </c>
      <c r="I4" s="7" t="s">
        <v>8</v>
      </c>
      <c r="J4" s="13">
        <f>J3/J2</f>
        <v>0.1092046667</v>
      </c>
      <c r="M4" s="9"/>
      <c r="N4" s="9"/>
      <c r="O4" s="9"/>
    </row>
    <row r="5" ht="14.25" customHeight="1">
      <c r="A5" s="67"/>
      <c r="B5" s="69"/>
      <c r="C5" s="94"/>
      <c r="D5" s="14"/>
      <c r="E5" s="6" t="s">
        <v>9</v>
      </c>
      <c r="F5" s="15">
        <v>0.11</v>
      </c>
    </row>
    <row r="6" ht="14.25" customHeight="1">
      <c r="A6" s="94"/>
      <c r="B6" s="94"/>
      <c r="C6" s="94"/>
      <c r="D6" s="16"/>
      <c r="E6" s="17" t="s">
        <v>10</v>
      </c>
      <c r="F6" s="18">
        <v>0.1</v>
      </c>
    </row>
    <row r="7" ht="14.25" customHeight="1">
      <c r="A7" s="93"/>
      <c r="B7" s="93"/>
      <c r="C7" s="93"/>
      <c r="D7" s="19" t="s">
        <v>11</v>
      </c>
      <c r="E7" s="95">
        <v>0.2</v>
      </c>
      <c r="F7" s="20"/>
    </row>
    <row r="8" ht="14.25" customHeight="1">
      <c r="A8" s="93"/>
      <c r="B8" s="93"/>
      <c r="C8" s="93"/>
      <c r="D8" s="19" t="s">
        <v>12</v>
      </c>
      <c r="E8" s="20"/>
      <c r="F8" s="20"/>
    </row>
    <row r="9" ht="14.25" customHeight="1">
      <c r="A9" s="71" t="s">
        <v>40</v>
      </c>
      <c r="C9" s="97"/>
    </row>
    <row r="10" ht="14.25" customHeight="1">
      <c r="A10" s="9"/>
      <c r="B10" s="9"/>
      <c r="C10" s="9"/>
      <c r="D10" s="9"/>
      <c r="G10" s="9"/>
      <c r="H10" s="21" t="s">
        <v>13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21" t="s">
        <v>14</v>
      </c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3"/>
    </row>
    <row r="11" ht="14.25" customHeight="1">
      <c r="A11" s="9"/>
      <c r="B11" s="9"/>
      <c r="C11" s="9"/>
      <c r="D11" s="9"/>
      <c r="E11" s="24" t="s">
        <v>15</v>
      </c>
      <c r="F11" s="25"/>
      <c r="G11" s="26"/>
      <c r="H11" s="21" t="s">
        <v>16</v>
      </c>
      <c r="I11" s="22"/>
      <c r="J11" s="22"/>
      <c r="K11" s="23"/>
      <c r="L11" s="21" t="s">
        <v>5</v>
      </c>
      <c r="M11" s="22"/>
      <c r="N11" s="22"/>
      <c r="O11" s="22"/>
      <c r="P11" s="21" t="s">
        <v>17</v>
      </c>
      <c r="Q11" s="22"/>
      <c r="R11" s="22"/>
      <c r="S11" s="23"/>
      <c r="T11" s="21" t="s">
        <v>16</v>
      </c>
      <c r="U11" s="22"/>
      <c r="V11" s="22"/>
      <c r="W11" s="23"/>
      <c r="X11" s="21" t="s">
        <v>5</v>
      </c>
      <c r="Y11" s="22"/>
      <c r="Z11" s="22"/>
      <c r="AA11" s="22"/>
      <c r="AB11" s="21" t="s">
        <v>17</v>
      </c>
      <c r="AC11" s="22"/>
      <c r="AD11" s="22"/>
      <c r="AE11" s="23"/>
    </row>
    <row r="12" ht="14.25" customHeight="1">
      <c r="A12" s="9"/>
      <c r="B12" s="9"/>
      <c r="C12" s="9"/>
      <c r="D12" s="21" t="s">
        <v>18</v>
      </c>
      <c r="E12" s="21" t="s">
        <v>7</v>
      </c>
      <c r="F12" s="98" t="s">
        <v>9</v>
      </c>
      <c r="G12" s="28" t="s">
        <v>10</v>
      </c>
      <c r="H12" s="21" t="s">
        <v>7</v>
      </c>
      <c r="I12" s="27" t="s">
        <v>9</v>
      </c>
      <c r="J12" s="27" t="s">
        <v>10</v>
      </c>
      <c r="K12" s="28" t="s">
        <v>19</v>
      </c>
      <c r="L12" s="21" t="s">
        <v>7</v>
      </c>
      <c r="M12" s="27" t="s">
        <v>9</v>
      </c>
      <c r="N12" s="27" t="s">
        <v>10</v>
      </c>
      <c r="O12" s="28" t="s">
        <v>19</v>
      </c>
      <c r="P12" s="21" t="s">
        <v>7</v>
      </c>
      <c r="Q12" s="27" t="s">
        <v>9</v>
      </c>
      <c r="R12" s="27" t="s">
        <v>10</v>
      </c>
      <c r="S12" s="28" t="s">
        <v>19</v>
      </c>
      <c r="T12" s="21" t="s">
        <v>7</v>
      </c>
      <c r="U12" s="27" t="s">
        <v>9</v>
      </c>
      <c r="V12" s="27" t="s">
        <v>10</v>
      </c>
      <c r="W12" s="28" t="s">
        <v>19</v>
      </c>
      <c r="X12" s="21" t="s">
        <v>7</v>
      </c>
      <c r="Y12" s="27" t="s">
        <v>9</v>
      </c>
      <c r="Z12" s="27" t="s">
        <v>10</v>
      </c>
      <c r="AA12" s="28" t="s">
        <v>19</v>
      </c>
      <c r="AB12" s="27" t="s">
        <v>7</v>
      </c>
      <c r="AC12" s="27" t="s">
        <v>9</v>
      </c>
      <c r="AD12" s="27" t="s">
        <v>10</v>
      </c>
      <c r="AE12" s="28" t="s">
        <v>19</v>
      </c>
    </row>
    <row r="13" ht="14.25" customHeight="1">
      <c r="A13" s="99" t="s">
        <v>26</v>
      </c>
      <c r="B13" s="100" t="s">
        <v>27</v>
      </c>
      <c r="C13" s="99" t="s">
        <v>28</v>
      </c>
      <c r="D13" s="24">
        <v>1.0</v>
      </c>
      <c r="E13" s="29">
        <v>0.7019803129346603</v>
      </c>
      <c r="F13" s="101">
        <v>0.7570540171529068</v>
      </c>
      <c r="G13" s="31">
        <v>0.5817869358502132</v>
      </c>
      <c r="H13" s="32">
        <f>$F$2/$F$3</f>
        <v>10000</v>
      </c>
      <c r="I13" s="33">
        <v>10000.0</v>
      </c>
      <c r="J13" s="33">
        <v>10000.0</v>
      </c>
      <c r="K13" s="34">
        <f t="shared" ref="K13:K112" si="5">SUM(H13:J13)</f>
        <v>30000</v>
      </c>
      <c r="L13" s="32">
        <f t="shared" ref="L13:L112" si="6">IFERROR(_xlfn.BINOM.INV(H13,$F$4,E13),0)</f>
        <v>915</v>
      </c>
      <c r="M13" s="33">
        <f t="shared" ref="M13:M112" si="7">IFERROR(_xlfn.BINOM.INV(I13,$F$5,F13),0)</f>
        <v>1122</v>
      </c>
      <c r="N13" s="33">
        <f t="shared" ref="N13:N112" si="8">IFERROR(_xlfn.BINOM.INV(J13,$F$6,G13),0)</f>
        <v>1006</v>
      </c>
      <c r="O13" s="34">
        <f t="shared" ref="O13:O112" si="9">SUM(L13:N13)</f>
        <v>3043</v>
      </c>
      <c r="P13" s="35">
        <f t="shared" ref="P13:R13" si="1">IF(H13=0,"",L13/H13)</f>
        <v>0.0915</v>
      </c>
      <c r="Q13" s="36">
        <f t="shared" si="1"/>
        <v>0.1122</v>
      </c>
      <c r="R13" s="36">
        <f t="shared" si="1"/>
        <v>0.1006</v>
      </c>
      <c r="S13" s="37">
        <f t="shared" ref="S13:S112" si="11">O13/K13</f>
        <v>0.1014333333</v>
      </c>
      <c r="T13" s="32">
        <f t="shared" ref="T13:V13" si="2">SUM(H$13:H13)</f>
        <v>10000</v>
      </c>
      <c r="U13" s="33">
        <f t="shared" si="2"/>
        <v>10000</v>
      </c>
      <c r="V13" s="33">
        <f t="shared" si="2"/>
        <v>10000</v>
      </c>
      <c r="W13" s="34">
        <f t="shared" ref="W13:W112" si="13">SUM(T13:V13)</f>
        <v>30000</v>
      </c>
      <c r="X13" s="32">
        <f t="shared" ref="X13:Z13" si="3">SUM(L$13:L13)</f>
        <v>915</v>
      </c>
      <c r="Y13" s="33">
        <f t="shared" si="3"/>
        <v>1122</v>
      </c>
      <c r="Z13" s="33">
        <f t="shared" si="3"/>
        <v>1006</v>
      </c>
      <c r="AA13" s="34">
        <f t="shared" ref="AA13:AA112" si="15">SUM(X13:Z13)</f>
        <v>3043</v>
      </c>
      <c r="AB13" s="36">
        <f t="shared" ref="AB13:AD13" si="4">IF(T13=0,"",X13/T13)</f>
        <v>0.0915</v>
      </c>
      <c r="AC13" s="36">
        <f t="shared" si="4"/>
        <v>0.1122</v>
      </c>
      <c r="AD13" s="36">
        <f t="shared" si="4"/>
        <v>0.1006</v>
      </c>
      <c r="AE13" s="37">
        <f t="shared" ref="AE13:AE112" si="17">AA13/W13</f>
        <v>0.1014333333</v>
      </c>
    </row>
    <row r="14" ht="14.25" customHeight="1">
      <c r="A14" s="102" t="str">
        <f t="shared" ref="A14:A112" si="18">IF(F14&lt;$E$7, "Exploration", "Exploitation")</f>
        <v>Exploitation</v>
      </c>
      <c r="B14" s="9" t="str">
        <f t="shared" ref="B14:B112" si="19">INDEX({"A","B","C"}, MATCH(MAX(AB13:AD13), AB13:AD13, 0))</f>
        <v>B</v>
      </c>
      <c r="C14" s="9" t="str">
        <f t="shared" ref="C14:C112" si="20">IF(A14="Exploration", CHOOSE(RANDBETWEEN(1, 3), "A", "B", "C"), "")</f>
        <v/>
      </c>
      <c r="D14" s="38">
        <v>2.0</v>
      </c>
      <c r="E14" s="39">
        <v>0.24700336545827017</v>
      </c>
      <c r="F14" s="103">
        <v>0.9130203135069771</v>
      </c>
      <c r="G14" s="41">
        <v>0.6162584125029098</v>
      </c>
      <c r="H14" s="42">
        <f t="shared" ref="H14:H112" si="21">IF(AND(A14="Exploitation",B14=$H$12),30000,IF(AND(A14="Exploration",C14=$H$12),30000,0))</f>
        <v>0</v>
      </c>
      <c r="I14" s="43">
        <f t="shared" ref="I14:I112" si="22">IF(AND(A14="Exploitation",B14=$I$12),30000,IF(AND(A14="Exploration",C14=$I$12),30000,0))</f>
        <v>30000</v>
      </c>
      <c r="J14" s="43">
        <f t="shared" ref="J14:J112" si="23">IF(AND(A14="Exploitation",B14=$J$12),30000,IF(AND(A14="Exploration",C14=$J$12),30000,0))</f>
        <v>0</v>
      </c>
      <c r="K14" s="44">
        <f t="shared" si="5"/>
        <v>30000</v>
      </c>
      <c r="L14" s="42">
        <f t="shared" si="6"/>
        <v>0</v>
      </c>
      <c r="M14" s="43">
        <f t="shared" si="7"/>
        <v>3374</v>
      </c>
      <c r="N14" s="43">
        <f t="shared" si="8"/>
        <v>0</v>
      </c>
      <c r="O14" s="44">
        <f t="shared" si="9"/>
        <v>3374</v>
      </c>
      <c r="P14" s="45" t="str">
        <f t="shared" ref="P14:R14" si="10">IF(H14=0,"",L14/H14)</f>
        <v/>
      </c>
      <c r="Q14" s="46">
        <f t="shared" si="10"/>
        <v>0.1124666667</v>
      </c>
      <c r="R14" s="46" t="str">
        <f t="shared" si="10"/>
        <v/>
      </c>
      <c r="S14" s="47">
        <f t="shared" si="11"/>
        <v>0.1124666667</v>
      </c>
      <c r="T14" s="42">
        <f t="shared" ref="T14:V14" si="12">SUM(H$13:H14)</f>
        <v>10000</v>
      </c>
      <c r="U14" s="43">
        <f t="shared" si="12"/>
        <v>40000</v>
      </c>
      <c r="V14" s="43">
        <f t="shared" si="12"/>
        <v>10000</v>
      </c>
      <c r="W14" s="44">
        <f t="shared" si="13"/>
        <v>60000</v>
      </c>
      <c r="X14" s="42">
        <f t="shared" ref="X14:Z14" si="14">SUM(L$13:L14)</f>
        <v>915</v>
      </c>
      <c r="Y14" s="43">
        <f t="shared" si="14"/>
        <v>4496</v>
      </c>
      <c r="Z14" s="43">
        <f t="shared" si="14"/>
        <v>1006</v>
      </c>
      <c r="AA14" s="44">
        <f t="shared" si="15"/>
        <v>6417</v>
      </c>
      <c r="AB14" s="46">
        <f t="shared" ref="AB14:AD14" si="16">IF(T14=0,"",X14/T14)</f>
        <v>0.0915</v>
      </c>
      <c r="AC14" s="46">
        <f t="shared" si="16"/>
        <v>0.1124</v>
      </c>
      <c r="AD14" s="46">
        <f t="shared" si="16"/>
        <v>0.1006</v>
      </c>
      <c r="AE14" s="47">
        <f t="shared" si="17"/>
        <v>0.10695</v>
      </c>
    </row>
    <row r="15" ht="14.25" customHeight="1">
      <c r="A15" s="102" t="str">
        <f t="shared" si="18"/>
        <v>Exploitation</v>
      </c>
      <c r="B15" s="9" t="str">
        <f t="shared" si="19"/>
        <v>B</v>
      </c>
      <c r="C15" s="9" t="str">
        <f t="shared" si="20"/>
        <v/>
      </c>
      <c r="D15" s="38">
        <v>3.0</v>
      </c>
      <c r="E15" s="39">
        <v>0.7740378682709331</v>
      </c>
      <c r="F15" s="103">
        <v>0.8839582938075233</v>
      </c>
      <c r="G15" s="41">
        <v>0.9991347005274185</v>
      </c>
      <c r="H15" s="42">
        <f t="shared" si="21"/>
        <v>0</v>
      </c>
      <c r="I15" s="43">
        <f t="shared" si="22"/>
        <v>30000</v>
      </c>
      <c r="J15" s="43">
        <f t="shared" si="23"/>
        <v>0</v>
      </c>
      <c r="K15" s="44">
        <f t="shared" si="5"/>
        <v>30000</v>
      </c>
      <c r="L15" s="42">
        <f t="shared" si="6"/>
        <v>0</v>
      </c>
      <c r="M15" s="43">
        <f t="shared" si="7"/>
        <v>3365</v>
      </c>
      <c r="N15" s="43">
        <f t="shared" si="8"/>
        <v>0</v>
      </c>
      <c r="O15" s="44">
        <f t="shared" si="9"/>
        <v>3365</v>
      </c>
      <c r="P15" s="45" t="str">
        <f t="shared" ref="P15:R15" si="24">IF(H15=0,"",L15/H15)</f>
        <v/>
      </c>
      <c r="Q15" s="46">
        <f t="shared" si="24"/>
        <v>0.1121666667</v>
      </c>
      <c r="R15" s="46" t="str">
        <f t="shared" si="24"/>
        <v/>
      </c>
      <c r="S15" s="47">
        <f t="shared" si="11"/>
        <v>0.1121666667</v>
      </c>
      <c r="T15" s="42">
        <f t="shared" ref="T15:V15" si="25">SUM(H$13:H15)</f>
        <v>10000</v>
      </c>
      <c r="U15" s="43">
        <f t="shared" si="25"/>
        <v>70000</v>
      </c>
      <c r="V15" s="43">
        <f t="shared" si="25"/>
        <v>10000</v>
      </c>
      <c r="W15" s="44">
        <f t="shared" si="13"/>
        <v>90000</v>
      </c>
      <c r="X15" s="42">
        <f t="shared" ref="X15:Z15" si="26">SUM(L$13:L15)</f>
        <v>915</v>
      </c>
      <c r="Y15" s="43">
        <f t="shared" si="26"/>
        <v>7861</v>
      </c>
      <c r="Z15" s="43">
        <f t="shared" si="26"/>
        <v>1006</v>
      </c>
      <c r="AA15" s="44">
        <f t="shared" si="15"/>
        <v>9782</v>
      </c>
      <c r="AB15" s="46">
        <f t="shared" ref="AB15:AD15" si="27">IF(T15=0,"",X15/T15)</f>
        <v>0.0915</v>
      </c>
      <c r="AC15" s="46">
        <f t="shared" si="27"/>
        <v>0.1123</v>
      </c>
      <c r="AD15" s="46">
        <f t="shared" si="27"/>
        <v>0.1006</v>
      </c>
      <c r="AE15" s="47">
        <f t="shared" si="17"/>
        <v>0.1086888889</v>
      </c>
    </row>
    <row r="16" ht="14.25" customHeight="1">
      <c r="A16" s="102" t="str">
        <f t="shared" si="18"/>
        <v>Exploitation</v>
      </c>
      <c r="B16" s="9" t="str">
        <f t="shared" si="19"/>
        <v>B</v>
      </c>
      <c r="C16" s="9" t="str">
        <f t="shared" si="20"/>
        <v/>
      </c>
      <c r="D16" s="38">
        <v>4.0</v>
      </c>
      <c r="E16" s="39">
        <v>0.448376279390037</v>
      </c>
      <c r="F16" s="103">
        <v>0.7657470200198502</v>
      </c>
      <c r="G16" s="41">
        <v>0.9254788520271323</v>
      </c>
      <c r="H16" s="42">
        <f t="shared" si="21"/>
        <v>0</v>
      </c>
      <c r="I16" s="43">
        <f t="shared" si="22"/>
        <v>30000</v>
      </c>
      <c r="J16" s="43">
        <f t="shared" si="23"/>
        <v>0</v>
      </c>
      <c r="K16" s="44">
        <f t="shared" si="5"/>
        <v>30000</v>
      </c>
      <c r="L16" s="42">
        <f t="shared" si="6"/>
        <v>0</v>
      </c>
      <c r="M16" s="43">
        <f t="shared" si="7"/>
        <v>3339</v>
      </c>
      <c r="N16" s="43">
        <f t="shared" si="8"/>
        <v>0</v>
      </c>
      <c r="O16" s="44">
        <f t="shared" si="9"/>
        <v>3339</v>
      </c>
      <c r="P16" s="45" t="str">
        <f t="shared" ref="P16:R16" si="28">IF(H16=0,"",L16/H16)</f>
        <v/>
      </c>
      <c r="Q16" s="46">
        <f t="shared" si="28"/>
        <v>0.1113</v>
      </c>
      <c r="R16" s="46" t="str">
        <f t="shared" si="28"/>
        <v/>
      </c>
      <c r="S16" s="47">
        <f t="shared" si="11"/>
        <v>0.1113</v>
      </c>
      <c r="T16" s="42">
        <f t="shared" ref="T16:V16" si="29">SUM(H$13:H16)</f>
        <v>10000</v>
      </c>
      <c r="U16" s="43">
        <f t="shared" si="29"/>
        <v>100000</v>
      </c>
      <c r="V16" s="43">
        <f t="shared" si="29"/>
        <v>10000</v>
      </c>
      <c r="W16" s="44">
        <f t="shared" si="13"/>
        <v>120000</v>
      </c>
      <c r="X16" s="42">
        <f t="shared" ref="X16:Z16" si="30">SUM(L$13:L16)</f>
        <v>915</v>
      </c>
      <c r="Y16" s="43">
        <f t="shared" si="30"/>
        <v>11200</v>
      </c>
      <c r="Z16" s="43">
        <f t="shared" si="30"/>
        <v>1006</v>
      </c>
      <c r="AA16" s="44">
        <f t="shared" si="15"/>
        <v>13121</v>
      </c>
      <c r="AB16" s="46">
        <f t="shared" ref="AB16:AD16" si="31">IF(T16=0,"",X16/T16)</f>
        <v>0.0915</v>
      </c>
      <c r="AC16" s="46">
        <f t="shared" si="31"/>
        <v>0.112</v>
      </c>
      <c r="AD16" s="46">
        <f t="shared" si="31"/>
        <v>0.1006</v>
      </c>
      <c r="AE16" s="47">
        <f t="shared" si="17"/>
        <v>0.1093416667</v>
      </c>
    </row>
    <row r="17" ht="14.25" customHeight="1">
      <c r="A17" s="102" t="str">
        <f t="shared" si="18"/>
        <v>Exploitation</v>
      </c>
      <c r="B17" s="9" t="str">
        <f t="shared" si="19"/>
        <v>B</v>
      </c>
      <c r="C17" s="9" t="str">
        <f t="shared" si="20"/>
        <v/>
      </c>
      <c r="D17" s="38">
        <v>5.0</v>
      </c>
      <c r="E17" s="39">
        <v>0.40610408831632827</v>
      </c>
      <c r="F17" s="103">
        <v>0.6006186994336741</v>
      </c>
      <c r="G17" s="41">
        <v>0.9193537546524633</v>
      </c>
      <c r="H17" s="42">
        <f t="shared" si="21"/>
        <v>0</v>
      </c>
      <c r="I17" s="43">
        <f t="shared" si="22"/>
        <v>30000</v>
      </c>
      <c r="J17" s="43">
        <f t="shared" si="23"/>
        <v>0</v>
      </c>
      <c r="K17" s="44">
        <f t="shared" si="5"/>
        <v>30000</v>
      </c>
      <c r="L17" s="42">
        <f t="shared" si="6"/>
        <v>0</v>
      </c>
      <c r="M17" s="43">
        <f t="shared" si="7"/>
        <v>3314</v>
      </c>
      <c r="N17" s="43">
        <f t="shared" si="8"/>
        <v>0</v>
      </c>
      <c r="O17" s="44">
        <f t="shared" si="9"/>
        <v>3314</v>
      </c>
      <c r="P17" s="45" t="str">
        <f t="shared" ref="P17:R17" si="32">IF(H17=0,"",L17/H17)</f>
        <v/>
      </c>
      <c r="Q17" s="46">
        <f t="shared" si="32"/>
        <v>0.1104666667</v>
      </c>
      <c r="R17" s="46" t="str">
        <f t="shared" si="32"/>
        <v/>
      </c>
      <c r="S17" s="47">
        <f t="shared" si="11"/>
        <v>0.1104666667</v>
      </c>
      <c r="T17" s="42">
        <f t="shared" ref="T17:V17" si="33">SUM(H$13:H17)</f>
        <v>10000</v>
      </c>
      <c r="U17" s="43">
        <f t="shared" si="33"/>
        <v>130000</v>
      </c>
      <c r="V17" s="43">
        <f t="shared" si="33"/>
        <v>10000</v>
      </c>
      <c r="W17" s="44">
        <f t="shared" si="13"/>
        <v>150000</v>
      </c>
      <c r="X17" s="42">
        <f t="shared" ref="X17:Z17" si="34">SUM(L$13:L17)</f>
        <v>915</v>
      </c>
      <c r="Y17" s="43">
        <f t="shared" si="34"/>
        <v>14514</v>
      </c>
      <c r="Z17" s="43">
        <f t="shared" si="34"/>
        <v>1006</v>
      </c>
      <c r="AA17" s="44">
        <f t="shared" si="15"/>
        <v>16435</v>
      </c>
      <c r="AB17" s="46">
        <f t="shared" ref="AB17:AD17" si="35">IF(T17=0,"",X17/T17)</f>
        <v>0.0915</v>
      </c>
      <c r="AC17" s="46">
        <f t="shared" si="35"/>
        <v>0.1116461538</v>
      </c>
      <c r="AD17" s="46">
        <f t="shared" si="35"/>
        <v>0.1006</v>
      </c>
      <c r="AE17" s="47">
        <f t="shared" si="17"/>
        <v>0.1095666667</v>
      </c>
    </row>
    <row r="18" ht="14.25" customHeight="1">
      <c r="A18" s="102" t="str">
        <f t="shared" si="18"/>
        <v>Exploration</v>
      </c>
      <c r="B18" s="9" t="str">
        <f t="shared" si="19"/>
        <v>B</v>
      </c>
      <c r="C18" s="9" t="str">
        <f t="shared" si="20"/>
        <v>B</v>
      </c>
      <c r="D18" s="38">
        <v>6.0</v>
      </c>
      <c r="E18" s="39">
        <v>0.765112724032437</v>
      </c>
      <c r="F18" s="103">
        <v>0.04627406316674021</v>
      </c>
      <c r="G18" s="41">
        <v>0.44652866677791125</v>
      </c>
      <c r="H18" s="42">
        <f t="shared" si="21"/>
        <v>0</v>
      </c>
      <c r="I18" s="43">
        <f t="shared" si="22"/>
        <v>30000</v>
      </c>
      <c r="J18" s="43">
        <f t="shared" si="23"/>
        <v>0</v>
      </c>
      <c r="K18" s="44">
        <f t="shared" si="5"/>
        <v>30000</v>
      </c>
      <c r="L18" s="42">
        <f t="shared" si="6"/>
        <v>0</v>
      </c>
      <c r="M18" s="43">
        <f t="shared" si="7"/>
        <v>3209</v>
      </c>
      <c r="N18" s="43">
        <f t="shared" si="8"/>
        <v>0</v>
      </c>
      <c r="O18" s="44">
        <f t="shared" si="9"/>
        <v>3209</v>
      </c>
      <c r="P18" s="45" t="str">
        <f t="shared" ref="P18:R18" si="36">IF(H18=0,"",L18/H18)</f>
        <v/>
      </c>
      <c r="Q18" s="46">
        <f t="shared" si="36"/>
        <v>0.1069666667</v>
      </c>
      <c r="R18" s="46" t="str">
        <f t="shared" si="36"/>
        <v/>
      </c>
      <c r="S18" s="47">
        <f t="shared" si="11"/>
        <v>0.1069666667</v>
      </c>
      <c r="T18" s="42">
        <f t="shared" ref="T18:V18" si="37">SUM(H$13:H18)</f>
        <v>10000</v>
      </c>
      <c r="U18" s="43">
        <f t="shared" si="37"/>
        <v>160000</v>
      </c>
      <c r="V18" s="43">
        <f t="shared" si="37"/>
        <v>10000</v>
      </c>
      <c r="W18" s="44">
        <f t="shared" si="13"/>
        <v>180000</v>
      </c>
      <c r="X18" s="42">
        <f t="shared" ref="X18:Z18" si="38">SUM(L$13:L18)</f>
        <v>915</v>
      </c>
      <c r="Y18" s="43">
        <f t="shared" si="38"/>
        <v>17723</v>
      </c>
      <c r="Z18" s="43">
        <f t="shared" si="38"/>
        <v>1006</v>
      </c>
      <c r="AA18" s="44">
        <f t="shared" si="15"/>
        <v>19644</v>
      </c>
      <c r="AB18" s="46">
        <f t="shared" ref="AB18:AD18" si="39">IF(T18=0,"",X18/T18)</f>
        <v>0.0915</v>
      </c>
      <c r="AC18" s="46">
        <f t="shared" si="39"/>
        <v>0.11076875</v>
      </c>
      <c r="AD18" s="46">
        <f t="shared" si="39"/>
        <v>0.1006</v>
      </c>
      <c r="AE18" s="47">
        <f t="shared" si="17"/>
        <v>0.1091333333</v>
      </c>
    </row>
    <row r="19" ht="14.25" customHeight="1">
      <c r="A19" s="102" t="str">
        <f t="shared" si="18"/>
        <v>Exploration</v>
      </c>
      <c r="B19" s="9" t="str">
        <f t="shared" si="19"/>
        <v>B</v>
      </c>
      <c r="C19" s="9" t="str">
        <f t="shared" si="20"/>
        <v>A</v>
      </c>
      <c r="D19" s="38">
        <v>7.0</v>
      </c>
      <c r="E19" s="39">
        <v>0.13110042869977856</v>
      </c>
      <c r="F19" s="103">
        <v>0.05393297911655692</v>
      </c>
      <c r="G19" s="41">
        <v>0.4207022188320675</v>
      </c>
      <c r="H19" s="42">
        <f t="shared" si="21"/>
        <v>30000</v>
      </c>
      <c r="I19" s="43">
        <f t="shared" si="22"/>
        <v>0</v>
      </c>
      <c r="J19" s="43">
        <f t="shared" si="23"/>
        <v>0</v>
      </c>
      <c r="K19" s="44">
        <f t="shared" si="5"/>
        <v>30000</v>
      </c>
      <c r="L19" s="42">
        <f t="shared" si="6"/>
        <v>2644</v>
      </c>
      <c r="M19" s="43">
        <f t="shared" si="7"/>
        <v>0</v>
      </c>
      <c r="N19" s="43">
        <f t="shared" si="8"/>
        <v>0</v>
      </c>
      <c r="O19" s="44">
        <f t="shared" si="9"/>
        <v>2644</v>
      </c>
      <c r="P19" s="45">
        <f t="shared" ref="P19:R19" si="40">IF(H19=0,"",L19/H19)</f>
        <v>0.08813333333</v>
      </c>
      <c r="Q19" s="46" t="str">
        <f t="shared" si="40"/>
        <v/>
      </c>
      <c r="R19" s="46" t="str">
        <f t="shared" si="40"/>
        <v/>
      </c>
      <c r="S19" s="47">
        <f t="shared" si="11"/>
        <v>0.08813333333</v>
      </c>
      <c r="T19" s="42">
        <f t="shared" ref="T19:V19" si="41">SUM(H$13:H19)</f>
        <v>40000</v>
      </c>
      <c r="U19" s="43">
        <f t="shared" si="41"/>
        <v>160000</v>
      </c>
      <c r="V19" s="43">
        <f t="shared" si="41"/>
        <v>10000</v>
      </c>
      <c r="W19" s="44">
        <f t="shared" si="13"/>
        <v>210000</v>
      </c>
      <c r="X19" s="42">
        <f t="shared" ref="X19:Z19" si="42">SUM(L$13:L19)</f>
        <v>3559</v>
      </c>
      <c r="Y19" s="43">
        <f t="shared" si="42"/>
        <v>17723</v>
      </c>
      <c r="Z19" s="43">
        <f t="shared" si="42"/>
        <v>1006</v>
      </c>
      <c r="AA19" s="44">
        <f t="shared" si="15"/>
        <v>22288</v>
      </c>
      <c r="AB19" s="46">
        <f t="shared" ref="AB19:AD19" si="43">IF(T19=0,"",X19/T19)</f>
        <v>0.088975</v>
      </c>
      <c r="AC19" s="46">
        <f t="shared" si="43"/>
        <v>0.11076875</v>
      </c>
      <c r="AD19" s="46">
        <f t="shared" si="43"/>
        <v>0.1006</v>
      </c>
      <c r="AE19" s="47">
        <f t="shared" si="17"/>
        <v>0.1061333333</v>
      </c>
    </row>
    <row r="20" ht="14.25" customHeight="1">
      <c r="A20" s="102" t="str">
        <f t="shared" si="18"/>
        <v>Exploitation</v>
      </c>
      <c r="B20" s="9" t="str">
        <f t="shared" si="19"/>
        <v>B</v>
      </c>
      <c r="C20" s="9" t="str">
        <f t="shared" si="20"/>
        <v/>
      </c>
      <c r="D20" s="38">
        <v>8.0</v>
      </c>
      <c r="E20" s="39">
        <v>0.7426109449814852</v>
      </c>
      <c r="F20" s="103">
        <v>0.8146957155610791</v>
      </c>
      <c r="G20" s="41">
        <v>0.8248298515548289</v>
      </c>
      <c r="H20" s="42">
        <f t="shared" si="21"/>
        <v>0</v>
      </c>
      <c r="I20" s="43">
        <f t="shared" si="22"/>
        <v>30000</v>
      </c>
      <c r="J20" s="43">
        <f t="shared" si="23"/>
        <v>0</v>
      </c>
      <c r="K20" s="44">
        <f t="shared" si="5"/>
        <v>30000</v>
      </c>
      <c r="L20" s="42">
        <f t="shared" si="6"/>
        <v>0</v>
      </c>
      <c r="M20" s="43">
        <f t="shared" si="7"/>
        <v>3348</v>
      </c>
      <c r="N20" s="43">
        <f t="shared" si="8"/>
        <v>0</v>
      </c>
      <c r="O20" s="44">
        <f t="shared" si="9"/>
        <v>3348</v>
      </c>
      <c r="P20" s="45" t="str">
        <f t="shared" ref="P20:R20" si="44">IF(H20=0,"",L20/H20)</f>
        <v/>
      </c>
      <c r="Q20" s="46">
        <f t="shared" si="44"/>
        <v>0.1116</v>
      </c>
      <c r="R20" s="46" t="str">
        <f t="shared" si="44"/>
        <v/>
      </c>
      <c r="S20" s="47">
        <f t="shared" si="11"/>
        <v>0.1116</v>
      </c>
      <c r="T20" s="42">
        <f t="shared" ref="T20:V20" si="45">SUM(H$13:H20)</f>
        <v>40000</v>
      </c>
      <c r="U20" s="43">
        <f t="shared" si="45"/>
        <v>190000</v>
      </c>
      <c r="V20" s="43">
        <f t="shared" si="45"/>
        <v>10000</v>
      </c>
      <c r="W20" s="44">
        <f t="shared" si="13"/>
        <v>240000</v>
      </c>
      <c r="X20" s="42">
        <f t="shared" ref="X20:Z20" si="46">SUM(L$13:L20)</f>
        <v>3559</v>
      </c>
      <c r="Y20" s="43">
        <f t="shared" si="46"/>
        <v>21071</v>
      </c>
      <c r="Z20" s="43">
        <f t="shared" si="46"/>
        <v>1006</v>
      </c>
      <c r="AA20" s="44">
        <f t="shared" si="15"/>
        <v>25636</v>
      </c>
      <c r="AB20" s="46">
        <f t="shared" ref="AB20:AD20" si="47">IF(T20=0,"",X20/T20)</f>
        <v>0.088975</v>
      </c>
      <c r="AC20" s="46">
        <f t="shared" si="47"/>
        <v>0.1109</v>
      </c>
      <c r="AD20" s="46">
        <f t="shared" si="47"/>
        <v>0.1006</v>
      </c>
      <c r="AE20" s="47">
        <f t="shared" si="17"/>
        <v>0.1068166667</v>
      </c>
    </row>
    <row r="21" ht="14.25" customHeight="1">
      <c r="A21" s="102" t="str">
        <f t="shared" si="18"/>
        <v>Exploitation</v>
      </c>
      <c r="B21" s="9" t="str">
        <f t="shared" si="19"/>
        <v>B</v>
      </c>
      <c r="C21" s="9" t="str">
        <f t="shared" si="20"/>
        <v/>
      </c>
      <c r="D21" s="38">
        <v>9.0</v>
      </c>
      <c r="E21" s="39">
        <v>0.1319450765986958</v>
      </c>
      <c r="F21" s="103">
        <v>0.667110626944466</v>
      </c>
      <c r="G21" s="41">
        <v>0.7948361344197441</v>
      </c>
      <c r="H21" s="42">
        <f t="shared" si="21"/>
        <v>0</v>
      </c>
      <c r="I21" s="43">
        <f t="shared" si="22"/>
        <v>30000</v>
      </c>
      <c r="J21" s="43">
        <f t="shared" si="23"/>
        <v>0</v>
      </c>
      <c r="K21" s="44">
        <f t="shared" si="5"/>
        <v>30000</v>
      </c>
      <c r="L21" s="42">
        <f t="shared" si="6"/>
        <v>0</v>
      </c>
      <c r="M21" s="43">
        <f t="shared" si="7"/>
        <v>3323</v>
      </c>
      <c r="N21" s="43">
        <f t="shared" si="8"/>
        <v>0</v>
      </c>
      <c r="O21" s="44">
        <f t="shared" si="9"/>
        <v>3323</v>
      </c>
      <c r="P21" s="45" t="str">
        <f t="shared" ref="P21:R21" si="48">IF(H21=0,"",L21/H21)</f>
        <v/>
      </c>
      <c r="Q21" s="46">
        <f t="shared" si="48"/>
        <v>0.1107666667</v>
      </c>
      <c r="R21" s="46" t="str">
        <f t="shared" si="48"/>
        <v/>
      </c>
      <c r="S21" s="47">
        <f t="shared" si="11"/>
        <v>0.1107666667</v>
      </c>
      <c r="T21" s="42">
        <f t="shared" ref="T21:V21" si="49">SUM(H$13:H21)</f>
        <v>40000</v>
      </c>
      <c r="U21" s="43">
        <f t="shared" si="49"/>
        <v>220000</v>
      </c>
      <c r="V21" s="43">
        <f t="shared" si="49"/>
        <v>10000</v>
      </c>
      <c r="W21" s="44">
        <f t="shared" si="13"/>
        <v>270000</v>
      </c>
      <c r="X21" s="42">
        <f t="shared" ref="X21:Z21" si="50">SUM(L$13:L21)</f>
        <v>3559</v>
      </c>
      <c r="Y21" s="43">
        <f t="shared" si="50"/>
        <v>24394</v>
      </c>
      <c r="Z21" s="43">
        <f t="shared" si="50"/>
        <v>1006</v>
      </c>
      <c r="AA21" s="44">
        <f t="shared" si="15"/>
        <v>28959</v>
      </c>
      <c r="AB21" s="46">
        <f t="shared" ref="AB21:AD21" si="51">IF(T21=0,"",X21/T21)</f>
        <v>0.088975</v>
      </c>
      <c r="AC21" s="46">
        <f t="shared" si="51"/>
        <v>0.1108818182</v>
      </c>
      <c r="AD21" s="46">
        <f t="shared" si="51"/>
        <v>0.1006</v>
      </c>
      <c r="AE21" s="47">
        <f t="shared" si="17"/>
        <v>0.1072555556</v>
      </c>
    </row>
    <row r="22" ht="14.25" customHeight="1">
      <c r="A22" s="102" t="str">
        <f t="shared" si="18"/>
        <v>Exploitation</v>
      </c>
      <c r="B22" s="9" t="str">
        <f t="shared" si="19"/>
        <v>B</v>
      </c>
      <c r="C22" s="9" t="str">
        <f t="shared" si="20"/>
        <v/>
      </c>
      <c r="D22" s="38">
        <v>10.0</v>
      </c>
      <c r="E22" s="39">
        <v>0.22385482421003322</v>
      </c>
      <c r="F22" s="103">
        <v>0.7073743662553169</v>
      </c>
      <c r="G22" s="41">
        <v>0.2369390275151747</v>
      </c>
      <c r="H22" s="42">
        <f t="shared" si="21"/>
        <v>0</v>
      </c>
      <c r="I22" s="43">
        <f t="shared" si="22"/>
        <v>30000</v>
      </c>
      <c r="J22" s="43">
        <f t="shared" si="23"/>
        <v>0</v>
      </c>
      <c r="K22" s="44">
        <f t="shared" si="5"/>
        <v>30000</v>
      </c>
      <c r="L22" s="42">
        <f t="shared" si="6"/>
        <v>0</v>
      </c>
      <c r="M22" s="43">
        <f t="shared" si="7"/>
        <v>3329</v>
      </c>
      <c r="N22" s="43">
        <f t="shared" si="8"/>
        <v>0</v>
      </c>
      <c r="O22" s="44">
        <f t="shared" si="9"/>
        <v>3329</v>
      </c>
      <c r="P22" s="45" t="str">
        <f t="shared" ref="P22:R22" si="52">IF(H22=0,"",L22/H22)</f>
        <v/>
      </c>
      <c r="Q22" s="46">
        <f t="shared" si="52"/>
        <v>0.1109666667</v>
      </c>
      <c r="R22" s="46" t="str">
        <f t="shared" si="52"/>
        <v/>
      </c>
      <c r="S22" s="47">
        <f t="shared" si="11"/>
        <v>0.1109666667</v>
      </c>
      <c r="T22" s="42">
        <f t="shared" ref="T22:V22" si="53">SUM(H$13:H22)</f>
        <v>40000</v>
      </c>
      <c r="U22" s="43">
        <f t="shared" si="53"/>
        <v>250000</v>
      </c>
      <c r="V22" s="43">
        <f t="shared" si="53"/>
        <v>10000</v>
      </c>
      <c r="W22" s="44">
        <f t="shared" si="13"/>
        <v>300000</v>
      </c>
      <c r="X22" s="42">
        <f t="shared" ref="X22:Z22" si="54">SUM(L$13:L22)</f>
        <v>3559</v>
      </c>
      <c r="Y22" s="43">
        <f t="shared" si="54"/>
        <v>27723</v>
      </c>
      <c r="Z22" s="43">
        <f t="shared" si="54"/>
        <v>1006</v>
      </c>
      <c r="AA22" s="44">
        <f t="shared" si="15"/>
        <v>32288</v>
      </c>
      <c r="AB22" s="46">
        <f t="shared" ref="AB22:AD22" si="55">IF(T22=0,"",X22/T22)</f>
        <v>0.088975</v>
      </c>
      <c r="AC22" s="46">
        <f t="shared" si="55"/>
        <v>0.110892</v>
      </c>
      <c r="AD22" s="46">
        <f t="shared" si="55"/>
        <v>0.1006</v>
      </c>
      <c r="AE22" s="47">
        <f t="shared" si="17"/>
        <v>0.1076266667</v>
      </c>
    </row>
    <row r="23" ht="14.25" customHeight="1">
      <c r="A23" s="102" t="str">
        <f t="shared" si="18"/>
        <v>Exploitation</v>
      </c>
      <c r="B23" s="9" t="str">
        <f t="shared" si="19"/>
        <v>B</v>
      </c>
      <c r="C23" s="9" t="str">
        <f t="shared" si="20"/>
        <v/>
      </c>
      <c r="D23" s="38">
        <v>11.0</v>
      </c>
      <c r="E23" s="39">
        <v>0.6706283682677296</v>
      </c>
      <c r="F23" s="103">
        <v>0.44254016384466377</v>
      </c>
      <c r="G23" s="41">
        <v>0.9155569777368577</v>
      </c>
      <c r="H23" s="42">
        <f t="shared" si="21"/>
        <v>0</v>
      </c>
      <c r="I23" s="43">
        <f t="shared" si="22"/>
        <v>30000</v>
      </c>
      <c r="J23" s="43">
        <f t="shared" si="23"/>
        <v>0</v>
      </c>
      <c r="K23" s="44">
        <f t="shared" si="5"/>
        <v>30000</v>
      </c>
      <c r="L23" s="42">
        <f t="shared" si="6"/>
        <v>0</v>
      </c>
      <c r="M23" s="43">
        <f t="shared" si="7"/>
        <v>3292</v>
      </c>
      <c r="N23" s="43">
        <f t="shared" si="8"/>
        <v>0</v>
      </c>
      <c r="O23" s="44">
        <f t="shared" si="9"/>
        <v>3292</v>
      </c>
      <c r="P23" s="45" t="str">
        <f t="shared" ref="P23:R23" si="56">IF(H23=0,"",L23/H23)</f>
        <v/>
      </c>
      <c r="Q23" s="46">
        <f t="shared" si="56"/>
        <v>0.1097333333</v>
      </c>
      <c r="R23" s="46" t="str">
        <f t="shared" si="56"/>
        <v/>
      </c>
      <c r="S23" s="47">
        <f t="shared" si="11"/>
        <v>0.1097333333</v>
      </c>
      <c r="T23" s="42">
        <f t="shared" ref="T23:V23" si="57">SUM(H$13:H23)</f>
        <v>40000</v>
      </c>
      <c r="U23" s="43">
        <f t="shared" si="57"/>
        <v>280000</v>
      </c>
      <c r="V23" s="43">
        <f t="shared" si="57"/>
        <v>10000</v>
      </c>
      <c r="W23" s="44">
        <f t="shared" si="13"/>
        <v>330000</v>
      </c>
      <c r="X23" s="42">
        <f t="shared" ref="X23:Z23" si="58">SUM(L$13:L23)</f>
        <v>3559</v>
      </c>
      <c r="Y23" s="43">
        <f t="shared" si="58"/>
        <v>31015</v>
      </c>
      <c r="Z23" s="43">
        <f t="shared" si="58"/>
        <v>1006</v>
      </c>
      <c r="AA23" s="44">
        <f t="shared" si="15"/>
        <v>35580</v>
      </c>
      <c r="AB23" s="46">
        <f t="shared" ref="AB23:AD23" si="59">IF(T23=0,"",X23/T23)</f>
        <v>0.088975</v>
      </c>
      <c r="AC23" s="46">
        <f t="shared" si="59"/>
        <v>0.1107678571</v>
      </c>
      <c r="AD23" s="46">
        <f t="shared" si="59"/>
        <v>0.1006</v>
      </c>
      <c r="AE23" s="47">
        <f t="shared" si="17"/>
        <v>0.1078181818</v>
      </c>
    </row>
    <row r="24" ht="14.25" customHeight="1">
      <c r="A24" s="102" t="str">
        <f t="shared" si="18"/>
        <v>Exploitation</v>
      </c>
      <c r="B24" s="9" t="str">
        <f t="shared" si="19"/>
        <v>B</v>
      </c>
      <c r="C24" s="9" t="str">
        <f t="shared" si="20"/>
        <v/>
      </c>
      <c r="D24" s="38">
        <v>12.0</v>
      </c>
      <c r="E24" s="39">
        <v>0.1630179409374476</v>
      </c>
      <c r="F24" s="103">
        <v>0.8005445635826461</v>
      </c>
      <c r="G24" s="41">
        <v>0.5384471321314306</v>
      </c>
      <c r="H24" s="42">
        <f t="shared" si="21"/>
        <v>0</v>
      </c>
      <c r="I24" s="43">
        <f t="shared" si="22"/>
        <v>30000</v>
      </c>
      <c r="J24" s="43">
        <f t="shared" si="23"/>
        <v>0</v>
      </c>
      <c r="K24" s="44">
        <f t="shared" si="5"/>
        <v>30000</v>
      </c>
      <c r="L24" s="42">
        <f t="shared" si="6"/>
        <v>0</v>
      </c>
      <c r="M24" s="43">
        <f t="shared" si="7"/>
        <v>3346</v>
      </c>
      <c r="N24" s="43">
        <f t="shared" si="8"/>
        <v>0</v>
      </c>
      <c r="O24" s="44">
        <f t="shared" si="9"/>
        <v>3346</v>
      </c>
      <c r="P24" s="45" t="str">
        <f t="shared" ref="P24:R24" si="60">IF(H24=0,"",L24/H24)</f>
        <v/>
      </c>
      <c r="Q24" s="46">
        <f t="shared" si="60"/>
        <v>0.1115333333</v>
      </c>
      <c r="R24" s="46" t="str">
        <f t="shared" si="60"/>
        <v/>
      </c>
      <c r="S24" s="47">
        <f t="shared" si="11"/>
        <v>0.1115333333</v>
      </c>
      <c r="T24" s="42">
        <f t="shared" ref="T24:V24" si="61">SUM(H$13:H24)</f>
        <v>40000</v>
      </c>
      <c r="U24" s="43">
        <f t="shared" si="61"/>
        <v>310000</v>
      </c>
      <c r="V24" s="43">
        <f t="shared" si="61"/>
        <v>10000</v>
      </c>
      <c r="W24" s="44">
        <f t="shared" si="13"/>
        <v>360000</v>
      </c>
      <c r="X24" s="42">
        <f t="shared" ref="X24:Z24" si="62">SUM(L$13:L24)</f>
        <v>3559</v>
      </c>
      <c r="Y24" s="43">
        <f t="shared" si="62"/>
        <v>34361</v>
      </c>
      <c r="Z24" s="43">
        <f t="shared" si="62"/>
        <v>1006</v>
      </c>
      <c r="AA24" s="44">
        <f t="shared" si="15"/>
        <v>38926</v>
      </c>
      <c r="AB24" s="46">
        <f t="shared" ref="AB24:AD24" si="63">IF(T24=0,"",X24/T24)</f>
        <v>0.088975</v>
      </c>
      <c r="AC24" s="46">
        <f t="shared" si="63"/>
        <v>0.1108419355</v>
      </c>
      <c r="AD24" s="46">
        <f t="shared" si="63"/>
        <v>0.1006</v>
      </c>
      <c r="AE24" s="47">
        <f t="shared" si="17"/>
        <v>0.1081277778</v>
      </c>
    </row>
    <row r="25" ht="14.25" customHeight="1">
      <c r="A25" s="102" t="str">
        <f t="shared" si="18"/>
        <v>Exploitation</v>
      </c>
      <c r="B25" s="9" t="str">
        <f t="shared" si="19"/>
        <v>B</v>
      </c>
      <c r="C25" s="9" t="str">
        <f t="shared" si="20"/>
        <v/>
      </c>
      <c r="D25" s="38">
        <v>13.0</v>
      </c>
      <c r="E25" s="39">
        <v>0.0924442892846129</v>
      </c>
      <c r="F25" s="103">
        <v>0.9622505324200828</v>
      </c>
      <c r="G25" s="41">
        <v>0.46328918972010213</v>
      </c>
      <c r="H25" s="42">
        <f t="shared" si="21"/>
        <v>0</v>
      </c>
      <c r="I25" s="43">
        <f t="shared" si="22"/>
        <v>30000</v>
      </c>
      <c r="J25" s="43">
        <f t="shared" si="23"/>
        <v>0</v>
      </c>
      <c r="K25" s="44">
        <f t="shared" si="5"/>
        <v>30000</v>
      </c>
      <c r="L25" s="42">
        <f t="shared" si="6"/>
        <v>0</v>
      </c>
      <c r="M25" s="43">
        <f t="shared" si="7"/>
        <v>3397</v>
      </c>
      <c r="N25" s="43">
        <f t="shared" si="8"/>
        <v>0</v>
      </c>
      <c r="O25" s="44">
        <f t="shared" si="9"/>
        <v>3397</v>
      </c>
      <c r="P25" s="45" t="str">
        <f t="shared" ref="P25:R25" si="64">IF(H25=0,"",L25/H25)</f>
        <v/>
      </c>
      <c r="Q25" s="46">
        <f t="shared" si="64"/>
        <v>0.1132333333</v>
      </c>
      <c r="R25" s="46" t="str">
        <f t="shared" si="64"/>
        <v/>
      </c>
      <c r="S25" s="47">
        <f t="shared" si="11"/>
        <v>0.1132333333</v>
      </c>
      <c r="T25" s="42">
        <f t="shared" ref="T25:V25" si="65">SUM(H$13:H25)</f>
        <v>40000</v>
      </c>
      <c r="U25" s="43">
        <f t="shared" si="65"/>
        <v>340000</v>
      </c>
      <c r="V25" s="43">
        <f t="shared" si="65"/>
        <v>10000</v>
      </c>
      <c r="W25" s="44">
        <f t="shared" si="13"/>
        <v>390000</v>
      </c>
      <c r="X25" s="42">
        <f t="shared" ref="X25:Z25" si="66">SUM(L$13:L25)</f>
        <v>3559</v>
      </c>
      <c r="Y25" s="43">
        <f t="shared" si="66"/>
        <v>37758</v>
      </c>
      <c r="Z25" s="43">
        <f t="shared" si="66"/>
        <v>1006</v>
      </c>
      <c r="AA25" s="44">
        <f t="shared" si="15"/>
        <v>42323</v>
      </c>
      <c r="AB25" s="46">
        <f t="shared" ref="AB25:AD25" si="67">IF(T25=0,"",X25/T25)</f>
        <v>0.088975</v>
      </c>
      <c r="AC25" s="46">
        <f t="shared" si="67"/>
        <v>0.1110529412</v>
      </c>
      <c r="AD25" s="46">
        <f t="shared" si="67"/>
        <v>0.1006</v>
      </c>
      <c r="AE25" s="47">
        <f t="shared" si="17"/>
        <v>0.1085205128</v>
      </c>
    </row>
    <row r="26" ht="14.25" customHeight="1">
      <c r="A26" s="102" t="str">
        <f t="shared" si="18"/>
        <v>Exploitation</v>
      </c>
      <c r="B26" s="9" t="str">
        <f t="shared" si="19"/>
        <v>B</v>
      </c>
      <c r="C26" s="9" t="str">
        <f t="shared" si="20"/>
        <v/>
      </c>
      <c r="D26" s="38">
        <v>14.0</v>
      </c>
      <c r="E26" s="39">
        <v>0.5888377540450243</v>
      </c>
      <c r="F26" s="103">
        <v>0.9790505216846112</v>
      </c>
      <c r="G26" s="41">
        <v>0.5310566534405081</v>
      </c>
      <c r="H26" s="42">
        <f t="shared" si="21"/>
        <v>0</v>
      </c>
      <c r="I26" s="43">
        <f t="shared" si="22"/>
        <v>30000</v>
      </c>
      <c r="J26" s="43">
        <f t="shared" si="23"/>
        <v>0</v>
      </c>
      <c r="K26" s="44">
        <f t="shared" si="5"/>
        <v>30000</v>
      </c>
      <c r="L26" s="42">
        <f t="shared" si="6"/>
        <v>0</v>
      </c>
      <c r="M26" s="43">
        <f t="shared" si="7"/>
        <v>3411</v>
      </c>
      <c r="N26" s="43">
        <f t="shared" si="8"/>
        <v>0</v>
      </c>
      <c r="O26" s="44">
        <f t="shared" si="9"/>
        <v>3411</v>
      </c>
      <c r="P26" s="45" t="str">
        <f t="shared" ref="P26:R26" si="68">IF(H26=0,"",L26/H26)</f>
        <v/>
      </c>
      <c r="Q26" s="46">
        <f t="shared" si="68"/>
        <v>0.1137</v>
      </c>
      <c r="R26" s="46" t="str">
        <f t="shared" si="68"/>
        <v/>
      </c>
      <c r="S26" s="47">
        <f t="shared" si="11"/>
        <v>0.1137</v>
      </c>
      <c r="T26" s="42">
        <f t="shared" ref="T26:V26" si="69">SUM(H$13:H26)</f>
        <v>40000</v>
      </c>
      <c r="U26" s="43">
        <f t="shared" si="69"/>
        <v>370000</v>
      </c>
      <c r="V26" s="43">
        <f t="shared" si="69"/>
        <v>10000</v>
      </c>
      <c r="W26" s="44">
        <f t="shared" si="13"/>
        <v>420000</v>
      </c>
      <c r="X26" s="42">
        <f t="shared" ref="X26:Z26" si="70">SUM(L$13:L26)</f>
        <v>3559</v>
      </c>
      <c r="Y26" s="43">
        <f t="shared" si="70"/>
        <v>41169</v>
      </c>
      <c r="Z26" s="43">
        <f t="shared" si="70"/>
        <v>1006</v>
      </c>
      <c r="AA26" s="44">
        <f t="shared" si="15"/>
        <v>45734</v>
      </c>
      <c r="AB26" s="46">
        <f t="shared" ref="AB26:AD26" si="71">IF(T26=0,"",X26/T26)</f>
        <v>0.088975</v>
      </c>
      <c r="AC26" s="46">
        <f t="shared" si="71"/>
        <v>0.1112675676</v>
      </c>
      <c r="AD26" s="46">
        <f t="shared" si="71"/>
        <v>0.1006</v>
      </c>
      <c r="AE26" s="47">
        <f t="shared" si="17"/>
        <v>0.1088904762</v>
      </c>
    </row>
    <row r="27" ht="14.25" customHeight="1">
      <c r="A27" s="102" t="str">
        <f t="shared" si="18"/>
        <v>Exploitation</v>
      </c>
      <c r="B27" s="9" t="str">
        <f t="shared" si="19"/>
        <v>B</v>
      </c>
      <c r="C27" s="9" t="str">
        <f t="shared" si="20"/>
        <v/>
      </c>
      <c r="D27" s="38">
        <v>15.0</v>
      </c>
      <c r="E27" s="39">
        <v>0.822342267588661</v>
      </c>
      <c r="F27" s="103">
        <v>0.556724742383401</v>
      </c>
      <c r="G27" s="41">
        <v>0.8861258263810654</v>
      </c>
      <c r="H27" s="42">
        <f t="shared" si="21"/>
        <v>0</v>
      </c>
      <c r="I27" s="43">
        <f t="shared" si="22"/>
        <v>30000</v>
      </c>
      <c r="J27" s="43">
        <f t="shared" si="23"/>
        <v>0</v>
      </c>
      <c r="K27" s="44">
        <f t="shared" si="5"/>
        <v>30000</v>
      </c>
      <c r="L27" s="42">
        <f t="shared" si="6"/>
        <v>0</v>
      </c>
      <c r="M27" s="43">
        <f t="shared" si="7"/>
        <v>3308</v>
      </c>
      <c r="N27" s="43">
        <f t="shared" si="8"/>
        <v>0</v>
      </c>
      <c r="O27" s="44">
        <f t="shared" si="9"/>
        <v>3308</v>
      </c>
      <c r="P27" s="45" t="str">
        <f t="shared" ref="P27:R27" si="72">IF(H27=0,"",L27/H27)</f>
        <v/>
      </c>
      <c r="Q27" s="46">
        <f t="shared" si="72"/>
        <v>0.1102666667</v>
      </c>
      <c r="R27" s="46" t="str">
        <f t="shared" si="72"/>
        <v/>
      </c>
      <c r="S27" s="47">
        <f t="shared" si="11"/>
        <v>0.1102666667</v>
      </c>
      <c r="T27" s="42">
        <f t="shared" ref="T27:V27" si="73">SUM(H$13:H27)</f>
        <v>40000</v>
      </c>
      <c r="U27" s="43">
        <f t="shared" si="73"/>
        <v>400000</v>
      </c>
      <c r="V27" s="43">
        <f t="shared" si="73"/>
        <v>10000</v>
      </c>
      <c r="W27" s="44">
        <f t="shared" si="13"/>
        <v>450000</v>
      </c>
      <c r="X27" s="42">
        <f t="shared" ref="X27:Z27" si="74">SUM(L$13:L27)</f>
        <v>3559</v>
      </c>
      <c r="Y27" s="43">
        <f t="shared" si="74"/>
        <v>44477</v>
      </c>
      <c r="Z27" s="43">
        <f t="shared" si="74"/>
        <v>1006</v>
      </c>
      <c r="AA27" s="44">
        <f t="shared" si="15"/>
        <v>49042</v>
      </c>
      <c r="AB27" s="46">
        <f t="shared" ref="AB27:AD27" si="75">IF(T27=0,"",X27/T27)</f>
        <v>0.088975</v>
      </c>
      <c r="AC27" s="46">
        <f t="shared" si="75"/>
        <v>0.1111925</v>
      </c>
      <c r="AD27" s="46">
        <f t="shared" si="75"/>
        <v>0.1006</v>
      </c>
      <c r="AE27" s="47">
        <f t="shared" si="17"/>
        <v>0.1089822222</v>
      </c>
    </row>
    <row r="28" ht="14.25" customHeight="1">
      <c r="A28" s="102" t="str">
        <f t="shared" si="18"/>
        <v>Exploitation</v>
      </c>
      <c r="B28" s="9" t="str">
        <f t="shared" si="19"/>
        <v>B</v>
      </c>
      <c r="C28" s="9" t="str">
        <f t="shared" si="20"/>
        <v/>
      </c>
      <c r="D28" s="38">
        <v>16.0</v>
      </c>
      <c r="E28" s="39">
        <v>0.8419642994226396</v>
      </c>
      <c r="F28" s="103">
        <v>0.6873311666063335</v>
      </c>
      <c r="G28" s="41">
        <v>0.21033096704047327</v>
      </c>
      <c r="H28" s="42">
        <f t="shared" si="21"/>
        <v>0</v>
      </c>
      <c r="I28" s="43">
        <f t="shared" si="22"/>
        <v>30000</v>
      </c>
      <c r="J28" s="43">
        <f t="shared" si="23"/>
        <v>0</v>
      </c>
      <c r="K28" s="44">
        <f t="shared" si="5"/>
        <v>30000</v>
      </c>
      <c r="L28" s="42">
        <f t="shared" si="6"/>
        <v>0</v>
      </c>
      <c r="M28" s="43">
        <f t="shared" si="7"/>
        <v>3326</v>
      </c>
      <c r="N28" s="43">
        <f t="shared" si="8"/>
        <v>0</v>
      </c>
      <c r="O28" s="44">
        <f t="shared" si="9"/>
        <v>3326</v>
      </c>
      <c r="P28" s="45" t="str">
        <f t="shared" ref="P28:R28" si="76">IF(H28=0,"",L28/H28)</f>
        <v/>
      </c>
      <c r="Q28" s="46">
        <f t="shared" si="76"/>
        <v>0.1108666667</v>
      </c>
      <c r="R28" s="46" t="str">
        <f t="shared" si="76"/>
        <v/>
      </c>
      <c r="S28" s="47">
        <f t="shared" si="11"/>
        <v>0.1108666667</v>
      </c>
      <c r="T28" s="42">
        <f t="shared" ref="T28:V28" si="77">SUM(H$13:H28)</f>
        <v>40000</v>
      </c>
      <c r="U28" s="43">
        <f t="shared" si="77"/>
        <v>430000</v>
      </c>
      <c r="V28" s="43">
        <f t="shared" si="77"/>
        <v>10000</v>
      </c>
      <c r="W28" s="44">
        <f t="shared" si="13"/>
        <v>480000</v>
      </c>
      <c r="X28" s="42">
        <f t="shared" ref="X28:Z28" si="78">SUM(L$13:L28)</f>
        <v>3559</v>
      </c>
      <c r="Y28" s="43">
        <f t="shared" si="78"/>
        <v>47803</v>
      </c>
      <c r="Z28" s="43">
        <f t="shared" si="78"/>
        <v>1006</v>
      </c>
      <c r="AA28" s="44">
        <f t="shared" si="15"/>
        <v>52368</v>
      </c>
      <c r="AB28" s="46">
        <f t="shared" ref="AB28:AD28" si="79">IF(T28=0,"",X28/T28)</f>
        <v>0.088975</v>
      </c>
      <c r="AC28" s="46">
        <f t="shared" si="79"/>
        <v>0.1111697674</v>
      </c>
      <c r="AD28" s="46">
        <f t="shared" si="79"/>
        <v>0.1006</v>
      </c>
      <c r="AE28" s="47">
        <f t="shared" si="17"/>
        <v>0.1091</v>
      </c>
    </row>
    <row r="29" ht="14.25" customHeight="1">
      <c r="A29" s="102" t="str">
        <f t="shared" si="18"/>
        <v>Exploration</v>
      </c>
      <c r="B29" s="9" t="str">
        <f t="shared" si="19"/>
        <v>B</v>
      </c>
      <c r="C29" s="9" t="str">
        <f t="shared" si="20"/>
        <v>C</v>
      </c>
      <c r="D29" s="38">
        <v>17.0</v>
      </c>
      <c r="E29" s="39">
        <v>0.9415584533584443</v>
      </c>
      <c r="F29" s="103">
        <v>0.05315378350868649</v>
      </c>
      <c r="G29" s="41">
        <v>0.5264117873301006</v>
      </c>
      <c r="H29" s="42">
        <f t="shared" si="21"/>
        <v>0</v>
      </c>
      <c r="I29" s="43">
        <f t="shared" si="22"/>
        <v>0</v>
      </c>
      <c r="J29" s="43">
        <f t="shared" si="23"/>
        <v>30000</v>
      </c>
      <c r="K29" s="44">
        <f t="shared" si="5"/>
        <v>30000</v>
      </c>
      <c r="L29" s="42">
        <f t="shared" si="6"/>
        <v>0</v>
      </c>
      <c r="M29" s="43">
        <f t="shared" si="7"/>
        <v>0</v>
      </c>
      <c r="N29" s="43">
        <f t="shared" si="8"/>
        <v>3003</v>
      </c>
      <c r="O29" s="44">
        <f t="shared" si="9"/>
        <v>3003</v>
      </c>
      <c r="P29" s="45" t="str">
        <f t="shared" ref="P29:R29" si="80">IF(H29=0,"",L29/H29)</f>
        <v/>
      </c>
      <c r="Q29" s="46" t="str">
        <f t="shared" si="80"/>
        <v/>
      </c>
      <c r="R29" s="46">
        <f t="shared" si="80"/>
        <v>0.1001</v>
      </c>
      <c r="S29" s="47">
        <f t="shared" si="11"/>
        <v>0.1001</v>
      </c>
      <c r="T29" s="42">
        <f t="shared" ref="T29:V29" si="81">SUM(H$13:H29)</f>
        <v>40000</v>
      </c>
      <c r="U29" s="43">
        <f t="shared" si="81"/>
        <v>430000</v>
      </c>
      <c r="V29" s="43">
        <f t="shared" si="81"/>
        <v>40000</v>
      </c>
      <c r="W29" s="44">
        <f t="shared" si="13"/>
        <v>510000</v>
      </c>
      <c r="X29" s="42">
        <f t="shared" ref="X29:Z29" si="82">SUM(L$13:L29)</f>
        <v>3559</v>
      </c>
      <c r="Y29" s="43">
        <f t="shared" si="82"/>
        <v>47803</v>
      </c>
      <c r="Z29" s="43">
        <f t="shared" si="82"/>
        <v>4009</v>
      </c>
      <c r="AA29" s="44">
        <f t="shared" si="15"/>
        <v>55371</v>
      </c>
      <c r="AB29" s="46">
        <f t="shared" ref="AB29:AD29" si="83">IF(T29=0,"",X29/T29)</f>
        <v>0.088975</v>
      </c>
      <c r="AC29" s="46">
        <f t="shared" si="83"/>
        <v>0.1111697674</v>
      </c>
      <c r="AD29" s="46">
        <f t="shared" si="83"/>
        <v>0.100225</v>
      </c>
      <c r="AE29" s="47">
        <f t="shared" si="17"/>
        <v>0.1085705882</v>
      </c>
    </row>
    <row r="30" ht="14.25" customHeight="1">
      <c r="A30" s="102" t="str">
        <f t="shared" si="18"/>
        <v>Exploitation</v>
      </c>
      <c r="B30" s="9" t="str">
        <f t="shared" si="19"/>
        <v>B</v>
      </c>
      <c r="C30" s="9" t="str">
        <f t="shared" si="20"/>
        <v/>
      </c>
      <c r="D30" s="38">
        <v>18.0</v>
      </c>
      <c r="E30" s="39">
        <v>0.38729171739997703</v>
      </c>
      <c r="F30" s="103">
        <v>0.34951775365442306</v>
      </c>
      <c r="G30" s="41">
        <v>0.6540736178701898</v>
      </c>
      <c r="H30" s="42">
        <f t="shared" si="21"/>
        <v>0</v>
      </c>
      <c r="I30" s="43">
        <f t="shared" si="22"/>
        <v>30000</v>
      </c>
      <c r="J30" s="43">
        <f t="shared" si="23"/>
        <v>0</v>
      </c>
      <c r="K30" s="44">
        <f t="shared" si="5"/>
        <v>30000</v>
      </c>
      <c r="L30" s="42">
        <f t="shared" si="6"/>
        <v>0</v>
      </c>
      <c r="M30" s="43">
        <f t="shared" si="7"/>
        <v>3279</v>
      </c>
      <c r="N30" s="43">
        <f t="shared" si="8"/>
        <v>0</v>
      </c>
      <c r="O30" s="44">
        <f t="shared" si="9"/>
        <v>3279</v>
      </c>
      <c r="P30" s="45" t="str">
        <f t="shared" ref="P30:R30" si="84">IF(H30=0,"",L30/H30)</f>
        <v/>
      </c>
      <c r="Q30" s="46">
        <f t="shared" si="84"/>
        <v>0.1093</v>
      </c>
      <c r="R30" s="46" t="str">
        <f t="shared" si="84"/>
        <v/>
      </c>
      <c r="S30" s="47">
        <f t="shared" si="11"/>
        <v>0.1093</v>
      </c>
      <c r="T30" s="42">
        <f t="shared" ref="T30:V30" si="85">SUM(H$13:H30)</f>
        <v>40000</v>
      </c>
      <c r="U30" s="43">
        <f t="shared" si="85"/>
        <v>460000</v>
      </c>
      <c r="V30" s="43">
        <f t="shared" si="85"/>
        <v>40000</v>
      </c>
      <c r="W30" s="44">
        <f t="shared" si="13"/>
        <v>540000</v>
      </c>
      <c r="X30" s="42">
        <f t="shared" ref="X30:Z30" si="86">SUM(L$13:L30)</f>
        <v>3559</v>
      </c>
      <c r="Y30" s="43">
        <f t="shared" si="86"/>
        <v>51082</v>
      </c>
      <c r="Z30" s="43">
        <f t="shared" si="86"/>
        <v>4009</v>
      </c>
      <c r="AA30" s="44">
        <f t="shared" si="15"/>
        <v>58650</v>
      </c>
      <c r="AB30" s="46">
        <f t="shared" ref="AB30:AD30" si="87">IF(T30=0,"",X30/T30)</f>
        <v>0.088975</v>
      </c>
      <c r="AC30" s="46">
        <f t="shared" si="87"/>
        <v>0.1110478261</v>
      </c>
      <c r="AD30" s="46">
        <f t="shared" si="87"/>
        <v>0.100225</v>
      </c>
      <c r="AE30" s="47">
        <f t="shared" si="17"/>
        <v>0.1086111111</v>
      </c>
    </row>
    <row r="31" ht="14.25" customHeight="1">
      <c r="A31" s="102" t="str">
        <f t="shared" si="18"/>
        <v>Exploitation</v>
      </c>
      <c r="B31" s="9" t="str">
        <f t="shared" si="19"/>
        <v>B</v>
      </c>
      <c r="C31" s="9" t="str">
        <f t="shared" si="20"/>
        <v/>
      </c>
      <c r="D31" s="38">
        <v>19.0</v>
      </c>
      <c r="E31" s="39">
        <v>0.13859757743450207</v>
      </c>
      <c r="F31" s="103">
        <v>0.6734950385254719</v>
      </c>
      <c r="G31" s="41">
        <v>0.8241913176992067</v>
      </c>
      <c r="H31" s="42">
        <f t="shared" si="21"/>
        <v>0</v>
      </c>
      <c r="I31" s="43">
        <f t="shared" si="22"/>
        <v>30000</v>
      </c>
      <c r="J31" s="43">
        <f t="shared" si="23"/>
        <v>0</v>
      </c>
      <c r="K31" s="44">
        <f t="shared" si="5"/>
        <v>30000</v>
      </c>
      <c r="L31" s="42">
        <f t="shared" si="6"/>
        <v>0</v>
      </c>
      <c r="M31" s="43">
        <f t="shared" si="7"/>
        <v>3324</v>
      </c>
      <c r="N31" s="43">
        <f t="shared" si="8"/>
        <v>0</v>
      </c>
      <c r="O31" s="44">
        <f t="shared" si="9"/>
        <v>3324</v>
      </c>
      <c r="P31" s="45" t="str">
        <f t="shared" ref="P31:R31" si="88">IF(H31=0,"",L31/H31)</f>
        <v/>
      </c>
      <c r="Q31" s="46">
        <f t="shared" si="88"/>
        <v>0.1108</v>
      </c>
      <c r="R31" s="46" t="str">
        <f t="shared" si="88"/>
        <v/>
      </c>
      <c r="S31" s="47">
        <f t="shared" si="11"/>
        <v>0.1108</v>
      </c>
      <c r="T31" s="42">
        <f t="shared" ref="T31:V31" si="89">SUM(H$13:H31)</f>
        <v>40000</v>
      </c>
      <c r="U31" s="43">
        <f t="shared" si="89"/>
        <v>490000</v>
      </c>
      <c r="V31" s="43">
        <f t="shared" si="89"/>
        <v>40000</v>
      </c>
      <c r="W31" s="44">
        <f t="shared" si="13"/>
        <v>570000</v>
      </c>
      <c r="X31" s="42">
        <f t="shared" ref="X31:Z31" si="90">SUM(L$13:L31)</f>
        <v>3559</v>
      </c>
      <c r="Y31" s="43">
        <f t="shared" si="90"/>
        <v>54406</v>
      </c>
      <c r="Z31" s="43">
        <f t="shared" si="90"/>
        <v>4009</v>
      </c>
      <c r="AA31" s="44">
        <f t="shared" si="15"/>
        <v>61974</v>
      </c>
      <c r="AB31" s="46">
        <f t="shared" ref="AB31:AD31" si="91">IF(T31=0,"",X31/T31)</f>
        <v>0.088975</v>
      </c>
      <c r="AC31" s="46">
        <f t="shared" si="91"/>
        <v>0.1110326531</v>
      </c>
      <c r="AD31" s="46">
        <f t="shared" si="91"/>
        <v>0.100225</v>
      </c>
      <c r="AE31" s="47">
        <f t="shared" si="17"/>
        <v>0.1087263158</v>
      </c>
    </row>
    <row r="32" ht="14.25" customHeight="1">
      <c r="A32" s="102" t="str">
        <f t="shared" si="18"/>
        <v>Exploration</v>
      </c>
      <c r="B32" s="9" t="str">
        <f t="shared" si="19"/>
        <v>B</v>
      </c>
      <c r="C32" s="9" t="str">
        <f t="shared" si="20"/>
        <v>B</v>
      </c>
      <c r="D32" s="38">
        <v>20.0</v>
      </c>
      <c r="E32" s="39">
        <v>0.14145637947482426</v>
      </c>
      <c r="F32" s="103">
        <v>0.026127224078081657</v>
      </c>
      <c r="G32" s="41">
        <v>0.7643978570400463</v>
      </c>
      <c r="H32" s="42">
        <f t="shared" si="21"/>
        <v>0</v>
      </c>
      <c r="I32" s="43">
        <f t="shared" si="22"/>
        <v>30000</v>
      </c>
      <c r="J32" s="43">
        <f t="shared" si="23"/>
        <v>0</v>
      </c>
      <c r="K32" s="44">
        <f t="shared" si="5"/>
        <v>30000</v>
      </c>
      <c r="L32" s="42">
        <f t="shared" si="6"/>
        <v>0</v>
      </c>
      <c r="M32" s="43">
        <f t="shared" si="7"/>
        <v>3195</v>
      </c>
      <c r="N32" s="43">
        <f t="shared" si="8"/>
        <v>0</v>
      </c>
      <c r="O32" s="44">
        <f t="shared" si="9"/>
        <v>3195</v>
      </c>
      <c r="P32" s="45" t="str">
        <f t="shared" ref="P32:R32" si="92">IF(H32=0,"",L32/H32)</f>
        <v/>
      </c>
      <c r="Q32" s="46">
        <f t="shared" si="92"/>
        <v>0.1065</v>
      </c>
      <c r="R32" s="46" t="str">
        <f t="shared" si="92"/>
        <v/>
      </c>
      <c r="S32" s="47">
        <f t="shared" si="11"/>
        <v>0.1065</v>
      </c>
      <c r="T32" s="42">
        <f t="shared" ref="T32:V32" si="93">SUM(H$13:H32)</f>
        <v>40000</v>
      </c>
      <c r="U32" s="43">
        <f t="shared" si="93"/>
        <v>520000</v>
      </c>
      <c r="V32" s="43">
        <f t="shared" si="93"/>
        <v>40000</v>
      </c>
      <c r="W32" s="44">
        <f t="shared" si="13"/>
        <v>600000</v>
      </c>
      <c r="X32" s="42">
        <f t="shared" ref="X32:Z32" si="94">SUM(L$13:L32)</f>
        <v>3559</v>
      </c>
      <c r="Y32" s="43">
        <f t="shared" si="94"/>
        <v>57601</v>
      </c>
      <c r="Z32" s="43">
        <f t="shared" si="94"/>
        <v>4009</v>
      </c>
      <c r="AA32" s="44">
        <f t="shared" si="15"/>
        <v>65169</v>
      </c>
      <c r="AB32" s="46">
        <f t="shared" ref="AB32:AD32" si="95">IF(T32=0,"",X32/T32)</f>
        <v>0.088975</v>
      </c>
      <c r="AC32" s="46">
        <f t="shared" si="95"/>
        <v>0.1107711538</v>
      </c>
      <c r="AD32" s="46">
        <f t="shared" si="95"/>
        <v>0.100225</v>
      </c>
      <c r="AE32" s="47">
        <f t="shared" si="17"/>
        <v>0.108615</v>
      </c>
    </row>
    <row r="33" ht="14.25" customHeight="1">
      <c r="A33" s="102" t="str">
        <f t="shared" si="18"/>
        <v>Exploitation</v>
      </c>
      <c r="B33" s="9" t="str">
        <f t="shared" si="19"/>
        <v>B</v>
      </c>
      <c r="C33" s="9" t="str">
        <f t="shared" si="20"/>
        <v/>
      </c>
      <c r="D33" s="38">
        <v>21.0</v>
      </c>
      <c r="E33" s="39">
        <v>0.42119702339198706</v>
      </c>
      <c r="F33" s="103">
        <v>0.32571719276141586</v>
      </c>
      <c r="G33" s="41">
        <v>0.16207239089430636</v>
      </c>
      <c r="H33" s="42">
        <f t="shared" si="21"/>
        <v>0</v>
      </c>
      <c r="I33" s="43">
        <f t="shared" si="22"/>
        <v>30000</v>
      </c>
      <c r="J33" s="43">
        <f t="shared" si="23"/>
        <v>0</v>
      </c>
      <c r="K33" s="44">
        <f t="shared" si="5"/>
        <v>30000</v>
      </c>
      <c r="L33" s="42">
        <f t="shared" si="6"/>
        <v>0</v>
      </c>
      <c r="M33" s="43">
        <f t="shared" si="7"/>
        <v>3275</v>
      </c>
      <c r="N33" s="43">
        <f t="shared" si="8"/>
        <v>0</v>
      </c>
      <c r="O33" s="44">
        <f t="shared" si="9"/>
        <v>3275</v>
      </c>
      <c r="P33" s="45" t="str">
        <f t="shared" ref="P33:R33" si="96">IF(H33=0,"",L33/H33)</f>
        <v/>
      </c>
      <c r="Q33" s="46">
        <f t="shared" si="96"/>
        <v>0.1091666667</v>
      </c>
      <c r="R33" s="46" t="str">
        <f t="shared" si="96"/>
        <v/>
      </c>
      <c r="S33" s="47">
        <f t="shared" si="11"/>
        <v>0.1091666667</v>
      </c>
      <c r="T33" s="42">
        <f t="shared" ref="T33:V33" si="97">SUM(H$13:H33)</f>
        <v>40000</v>
      </c>
      <c r="U33" s="43">
        <f t="shared" si="97"/>
        <v>550000</v>
      </c>
      <c r="V33" s="43">
        <f t="shared" si="97"/>
        <v>40000</v>
      </c>
      <c r="W33" s="44">
        <f t="shared" si="13"/>
        <v>630000</v>
      </c>
      <c r="X33" s="42">
        <f t="shared" ref="X33:Z33" si="98">SUM(L$13:L33)</f>
        <v>3559</v>
      </c>
      <c r="Y33" s="43">
        <f t="shared" si="98"/>
        <v>60876</v>
      </c>
      <c r="Z33" s="43">
        <f t="shared" si="98"/>
        <v>4009</v>
      </c>
      <c r="AA33" s="44">
        <f t="shared" si="15"/>
        <v>68444</v>
      </c>
      <c r="AB33" s="46">
        <f t="shared" ref="AB33:AD33" si="99">IF(T33=0,"",X33/T33)</f>
        <v>0.088975</v>
      </c>
      <c r="AC33" s="46">
        <f t="shared" si="99"/>
        <v>0.1106836364</v>
      </c>
      <c r="AD33" s="46">
        <f t="shared" si="99"/>
        <v>0.100225</v>
      </c>
      <c r="AE33" s="47">
        <f t="shared" si="17"/>
        <v>0.1086412698</v>
      </c>
    </row>
    <row r="34" ht="14.25" customHeight="1">
      <c r="A34" s="102" t="str">
        <f t="shared" si="18"/>
        <v>Exploration</v>
      </c>
      <c r="B34" s="9" t="str">
        <f t="shared" si="19"/>
        <v>B</v>
      </c>
      <c r="C34" s="9" t="str">
        <f t="shared" si="20"/>
        <v>B</v>
      </c>
      <c r="D34" s="38">
        <v>22.0</v>
      </c>
      <c r="E34" s="39">
        <v>0.9977151575378174</v>
      </c>
      <c r="F34" s="103">
        <v>0.12220285174429968</v>
      </c>
      <c r="G34" s="41">
        <v>0.7354460221659014</v>
      </c>
      <c r="H34" s="42">
        <f t="shared" si="21"/>
        <v>0</v>
      </c>
      <c r="I34" s="43">
        <f t="shared" si="22"/>
        <v>30000</v>
      </c>
      <c r="J34" s="43">
        <f t="shared" si="23"/>
        <v>0</v>
      </c>
      <c r="K34" s="44">
        <f t="shared" si="5"/>
        <v>30000</v>
      </c>
      <c r="L34" s="42">
        <f t="shared" si="6"/>
        <v>0</v>
      </c>
      <c r="M34" s="43">
        <f t="shared" si="7"/>
        <v>3237</v>
      </c>
      <c r="N34" s="43">
        <f t="shared" si="8"/>
        <v>0</v>
      </c>
      <c r="O34" s="44">
        <f t="shared" si="9"/>
        <v>3237</v>
      </c>
      <c r="P34" s="45" t="str">
        <f t="shared" ref="P34:R34" si="100">IF(H34=0,"",L34/H34)</f>
        <v/>
      </c>
      <c r="Q34" s="46">
        <f t="shared" si="100"/>
        <v>0.1079</v>
      </c>
      <c r="R34" s="46" t="str">
        <f t="shared" si="100"/>
        <v/>
      </c>
      <c r="S34" s="47">
        <f t="shared" si="11"/>
        <v>0.1079</v>
      </c>
      <c r="T34" s="42">
        <f t="shared" ref="T34:V34" si="101">SUM(H$13:H34)</f>
        <v>40000</v>
      </c>
      <c r="U34" s="43">
        <f t="shared" si="101"/>
        <v>580000</v>
      </c>
      <c r="V34" s="43">
        <f t="shared" si="101"/>
        <v>40000</v>
      </c>
      <c r="W34" s="44">
        <f t="shared" si="13"/>
        <v>660000</v>
      </c>
      <c r="X34" s="42">
        <f t="shared" ref="X34:Z34" si="102">SUM(L$13:L34)</f>
        <v>3559</v>
      </c>
      <c r="Y34" s="43">
        <f t="shared" si="102"/>
        <v>64113</v>
      </c>
      <c r="Z34" s="43">
        <f t="shared" si="102"/>
        <v>4009</v>
      </c>
      <c r="AA34" s="44">
        <f t="shared" si="15"/>
        <v>71681</v>
      </c>
      <c r="AB34" s="46">
        <f t="shared" ref="AB34:AD34" si="103">IF(T34=0,"",X34/T34)</f>
        <v>0.088975</v>
      </c>
      <c r="AC34" s="46">
        <f t="shared" si="103"/>
        <v>0.1105396552</v>
      </c>
      <c r="AD34" s="46">
        <f t="shared" si="103"/>
        <v>0.100225</v>
      </c>
      <c r="AE34" s="47">
        <f t="shared" si="17"/>
        <v>0.1086075758</v>
      </c>
    </row>
    <row r="35" ht="14.25" customHeight="1">
      <c r="A35" s="102" t="str">
        <f t="shared" si="18"/>
        <v>Exploitation</v>
      </c>
      <c r="B35" s="9" t="str">
        <f t="shared" si="19"/>
        <v>B</v>
      </c>
      <c r="C35" s="9" t="str">
        <f t="shared" si="20"/>
        <v/>
      </c>
      <c r="D35" s="38">
        <v>23.0</v>
      </c>
      <c r="E35" s="39">
        <v>0.9842806874936575</v>
      </c>
      <c r="F35" s="103">
        <v>0.6324516374572079</v>
      </c>
      <c r="G35" s="41">
        <v>0.39117261660271374</v>
      </c>
      <c r="H35" s="42">
        <f t="shared" si="21"/>
        <v>0</v>
      </c>
      <c r="I35" s="43">
        <f t="shared" si="22"/>
        <v>30000</v>
      </c>
      <c r="J35" s="43">
        <f t="shared" si="23"/>
        <v>0</v>
      </c>
      <c r="K35" s="44">
        <f t="shared" si="5"/>
        <v>30000</v>
      </c>
      <c r="L35" s="42">
        <f t="shared" si="6"/>
        <v>0</v>
      </c>
      <c r="M35" s="43">
        <f t="shared" si="7"/>
        <v>3318</v>
      </c>
      <c r="N35" s="43">
        <f t="shared" si="8"/>
        <v>0</v>
      </c>
      <c r="O35" s="44">
        <f t="shared" si="9"/>
        <v>3318</v>
      </c>
      <c r="P35" s="45" t="str">
        <f t="shared" ref="P35:R35" si="104">IF(H35=0,"",L35/H35)</f>
        <v/>
      </c>
      <c r="Q35" s="46">
        <f t="shared" si="104"/>
        <v>0.1106</v>
      </c>
      <c r="R35" s="46" t="str">
        <f t="shared" si="104"/>
        <v/>
      </c>
      <c r="S35" s="47">
        <f t="shared" si="11"/>
        <v>0.1106</v>
      </c>
      <c r="T35" s="42">
        <f t="shared" ref="T35:V35" si="105">SUM(H$13:H35)</f>
        <v>40000</v>
      </c>
      <c r="U35" s="43">
        <f t="shared" si="105"/>
        <v>610000</v>
      </c>
      <c r="V35" s="43">
        <f t="shared" si="105"/>
        <v>40000</v>
      </c>
      <c r="W35" s="44">
        <f t="shared" si="13"/>
        <v>690000</v>
      </c>
      <c r="X35" s="42">
        <f t="shared" ref="X35:Z35" si="106">SUM(L$13:L35)</f>
        <v>3559</v>
      </c>
      <c r="Y35" s="43">
        <f t="shared" si="106"/>
        <v>67431</v>
      </c>
      <c r="Z35" s="43">
        <f t="shared" si="106"/>
        <v>4009</v>
      </c>
      <c r="AA35" s="44">
        <f t="shared" si="15"/>
        <v>74999</v>
      </c>
      <c r="AB35" s="46">
        <f t="shared" ref="AB35:AD35" si="107">IF(T35=0,"",X35/T35)</f>
        <v>0.088975</v>
      </c>
      <c r="AC35" s="46">
        <f t="shared" si="107"/>
        <v>0.110542623</v>
      </c>
      <c r="AD35" s="46">
        <f t="shared" si="107"/>
        <v>0.100225</v>
      </c>
      <c r="AE35" s="47">
        <f t="shared" si="17"/>
        <v>0.1086942029</v>
      </c>
    </row>
    <row r="36" ht="14.25" customHeight="1">
      <c r="A36" s="102" t="str">
        <f t="shared" si="18"/>
        <v>Exploitation</v>
      </c>
      <c r="B36" s="9" t="str">
        <f t="shared" si="19"/>
        <v>B</v>
      </c>
      <c r="C36" s="9" t="str">
        <f t="shared" si="20"/>
        <v/>
      </c>
      <c r="D36" s="38">
        <v>24.0</v>
      </c>
      <c r="E36" s="39">
        <v>0.52196668971603</v>
      </c>
      <c r="F36" s="103">
        <v>0.7906561204328705</v>
      </c>
      <c r="G36" s="41">
        <v>0.9533035680676298</v>
      </c>
      <c r="H36" s="42">
        <f t="shared" si="21"/>
        <v>0</v>
      </c>
      <c r="I36" s="43">
        <f t="shared" si="22"/>
        <v>30000</v>
      </c>
      <c r="J36" s="43">
        <f t="shared" si="23"/>
        <v>0</v>
      </c>
      <c r="K36" s="44">
        <f t="shared" si="5"/>
        <v>30000</v>
      </c>
      <c r="L36" s="42">
        <f t="shared" si="6"/>
        <v>0</v>
      </c>
      <c r="M36" s="43">
        <f t="shared" si="7"/>
        <v>3344</v>
      </c>
      <c r="N36" s="43">
        <f t="shared" si="8"/>
        <v>0</v>
      </c>
      <c r="O36" s="44">
        <f t="shared" si="9"/>
        <v>3344</v>
      </c>
      <c r="P36" s="45" t="str">
        <f t="shared" ref="P36:R36" si="108">IF(H36=0,"",L36/H36)</f>
        <v/>
      </c>
      <c r="Q36" s="46">
        <f t="shared" si="108"/>
        <v>0.1114666667</v>
      </c>
      <c r="R36" s="46" t="str">
        <f t="shared" si="108"/>
        <v/>
      </c>
      <c r="S36" s="47">
        <f t="shared" si="11"/>
        <v>0.1114666667</v>
      </c>
      <c r="T36" s="42">
        <f t="shared" ref="T36:V36" si="109">SUM(H$13:H36)</f>
        <v>40000</v>
      </c>
      <c r="U36" s="43">
        <f t="shared" si="109"/>
        <v>640000</v>
      </c>
      <c r="V36" s="43">
        <f t="shared" si="109"/>
        <v>40000</v>
      </c>
      <c r="W36" s="44">
        <f t="shared" si="13"/>
        <v>720000</v>
      </c>
      <c r="X36" s="42">
        <f t="shared" ref="X36:Z36" si="110">SUM(L$13:L36)</f>
        <v>3559</v>
      </c>
      <c r="Y36" s="43">
        <f t="shared" si="110"/>
        <v>70775</v>
      </c>
      <c r="Z36" s="43">
        <f t="shared" si="110"/>
        <v>4009</v>
      </c>
      <c r="AA36" s="44">
        <f t="shared" si="15"/>
        <v>78343</v>
      </c>
      <c r="AB36" s="46">
        <f t="shared" ref="AB36:AD36" si="111">IF(T36=0,"",X36/T36)</f>
        <v>0.088975</v>
      </c>
      <c r="AC36" s="46">
        <f t="shared" si="111"/>
        <v>0.1105859375</v>
      </c>
      <c r="AD36" s="46">
        <f t="shared" si="111"/>
        <v>0.100225</v>
      </c>
      <c r="AE36" s="47">
        <f t="shared" si="17"/>
        <v>0.1088097222</v>
      </c>
    </row>
    <row r="37" ht="14.25" customHeight="1">
      <c r="A37" s="102" t="str">
        <f t="shared" si="18"/>
        <v>Exploitation</v>
      </c>
      <c r="B37" s="9" t="str">
        <f t="shared" si="19"/>
        <v>B</v>
      </c>
      <c r="C37" s="9" t="str">
        <f t="shared" si="20"/>
        <v/>
      </c>
      <c r="D37" s="38">
        <v>25.0</v>
      </c>
      <c r="E37" s="39">
        <v>0.04933555335810913</v>
      </c>
      <c r="F37" s="103">
        <v>0.3569751989073565</v>
      </c>
      <c r="G37" s="41">
        <v>0.9740816860755577</v>
      </c>
      <c r="H37" s="42">
        <f t="shared" si="21"/>
        <v>0</v>
      </c>
      <c r="I37" s="43">
        <f t="shared" si="22"/>
        <v>30000</v>
      </c>
      <c r="J37" s="43">
        <f t="shared" si="23"/>
        <v>0</v>
      </c>
      <c r="K37" s="44">
        <f t="shared" si="5"/>
        <v>30000</v>
      </c>
      <c r="L37" s="42">
        <f t="shared" si="6"/>
        <v>0</v>
      </c>
      <c r="M37" s="43">
        <f t="shared" si="7"/>
        <v>3280</v>
      </c>
      <c r="N37" s="43">
        <f t="shared" si="8"/>
        <v>0</v>
      </c>
      <c r="O37" s="44">
        <f t="shared" si="9"/>
        <v>3280</v>
      </c>
      <c r="P37" s="45" t="str">
        <f t="shared" ref="P37:R37" si="112">IF(H37=0,"",L37/H37)</f>
        <v/>
      </c>
      <c r="Q37" s="46">
        <f t="shared" si="112"/>
        <v>0.1093333333</v>
      </c>
      <c r="R37" s="46" t="str">
        <f t="shared" si="112"/>
        <v/>
      </c>
      <c r="S37" s="47">
        <f t="shared" si="11"/>
        <v>0.1093333333</v>
      </c>
      <c r="T37" s="42">
        <f t="shared" ref="T37:V37" si="113">SUM(H$13:H37)</f>
        <v>40000</v>
      </c>
      <c r="U37" s="43">
        <f t="shared" si="113"/>
        <v>670000</v>
      </c>
      <c r="V37" s="43">
        <f t="shared" si="113"/>
        <v>40000</v>
      </c>
      <c r="W37" s="44">
        <f t="shared" si="13"/>
        <v>750000</v>
      </c>
      <c r="X37" s="42">
        <f t="shared" ref="X37:Z37" si="114">SUM(L$13:L37)</f>
        <v>3559</v>
      </c>
      <c r="Y37" s="43">
        <f t="shared" si="114"/>
        <v>74055</v>
      </c>
      <c r="Z37" s="43">
        <f t="shared" si="114"/>
        <v>4009</v>
      </c>
      <c r="AA37" s="44">
        <f t="shared" si="15"/>
        <v>81623</v>
      </c>
      <c r="AB37" s="46">
        <f t="shared" ref="AB37:AD37" si="115">IF(T37=0,"",X37/T37)</f>
        <v>0.088975</v>
      </c>
      <c r="AC37" s="46">
        <f t="shared" si="115"/>
        <v>0.1105298507</v>
      </c>
      <c r="AD37" s="46">
        <f t="shared" si="115"/>
        <v>0.100225</v>
      </c>
      <c r="AE37" s="47">
        <f t="shared" si="17"/>
        <v>0.1088306667</v>
      </c>
    </row>
    <row r="38" ht="14.25" customHeight="1">
      <c r="A38" s="102" t="str">
        <f t="shared" si="18"/>
        <v>Exploitation</v>
      </c>
      <c r="B38" s="9" t="str">
        <f t="shared" si="19"/>
        <v>B</v>
      </c>
      <c r="C38" s="9" t="str">
        <f t="shared" si="20"/>
        <v/>
      </c>
      <c r="D38" s="38">
        <v>26.0</v>
      </c>
      <c r="E38" s="39">
        <v>0.8291789012980286</v>
      </c>
      <c r="F38" s="103">
        <v>0.4786780692503757</v>
      </c>
      <c r="G38" s="41">
        <v>0.7699927107348968</v>
      </c>
      <c r="H38" s="42">
        <f t="shared" si="21"/>
        <v>0</v>
      </c>
      <c r="I38" s="43">
        <f t="shared" si="22"/>
        <v>30000</v>
      </c>
      <c r="J38" s="43">
        <f t="shared" si="23"/>
        <v>0</v>
      </c>
      <c r="K38" s="44">
        <f t="shared" si="5"/>
        <v>30000</v>
      </c>
      <c r="L38" s="42">
        <f t="shared" si="6"/>
        <v>0</v>
      </c>
      <c r="M38" s="43">
        <f t="shared" si="7"/>
        <v>3297</v>
      </c>
      <c r="N38" s="43">
        <f t="shared" si="8"/>
        <v>0</v>
      </c>
      <c r="O38" s="44">
        <f t="shared" si="9"/>
        <v>3297</v>
      </c>
      <c r="P38" s="45" t="str">
        <f t="shared" ref="P38:R38" si="116">IF(H38=0,"",L38/H38)</f>
        <v/>
      </c>
      <c r="Q38" s="46">
        <f t="shared" si="116"/>
        <v>0.1099</v>
      </c>
      <c r="R38" s="46" t="str">
        <f t="shared" si="116"/>
        <v/>
      </c>
      <c r="S38" s="47">
        <f t="shared" si="11"/>
        <v>0.1099</v>
      </c>
      <c r="T38" s="42">
        <f t="shared" ref="T38:V38" si="117">SUM(H$13:H38)</f>
        <v>40000</v>
      </c>
      <c r="U38" s="43">
        <f t="shared" si="117"/>
        <v>700000</v>
      </c>
      <c r="V38" s="43">
        <f t="shared" si="117"/>
        <v>40000</v>
      </c>
      <c r="W38" s="44">
        <f t="shared" si="13"/>
        <v>780000</v>
      </c>
      <c r="X38" s="42">
        <f t="shared" ref="X38:Z38" si="118">SUM(L$13:L38)</f>
        <v>3559</v>
      </c>
      <c r="Y38" s="43">
        <f t="shared" si="118"/>
        <v>77352</v>
      </c>
      <c r="Z38" s="43">
        <f t="shared" si="118"/>
        <v>4009</v>
      </c>
      <c r="AA38" s="44">
        <f t="shared" si="15"/>
        <v>84920</v>
      </c>
      <c r="AB38" s="46">
        <f t="shared" ref="AB38:AD38" si="119">IF(T38=0,"",X38/T38)</f>
        <v>0.088975</v>
      </c>
      <c r="AC38" s="46">
        <f t="shared" si="119"/>
        <v>0.1105028571</v>
      </c>
      <c r="AD38" s="46">
        <f t="shared" si="119"/>
        <v>0.100225</v>
      </c>
      <c r="AE38" s="47">
        <f t="shared" si="17"/>
        <v>0.1088717949</v>
      </c>
    </row>
    <row r="39" ht="14.25" customHeight="1">
      <c r="A39" s="102" t="str">
        <f t="shared" si="18"/>
        <v>Exploration</v>
      </c>
      <c r="B39" s="9" t="str">
        <f t="shared" si="19"/>
        <v>B</v>
      </c>
      <c r="C39" s="9" t="str">
        <f t="shared" si="20"/>
        <v>C</v>
      </c>
      <c r="D39" s="38">
        <v>27.0</v>
      </c>
      <c r="E39" s="39">
        <v>0.8305741265594014</v>
      </c>
      <c r="F39" s="103">
        <v>0.11268826372767071</v>
      </c>
      <c r="G39" s="41">
        <v>0.10136237862120667</v>
      </c>
      <c r="H39" s="42">
        <f t="shared" si="21"/>
        <v>0</v>
      </c>
      <c r="I39" s="43">
        <f t="shared" si="22"/>
        <v>0</v>
      </c>
      <c r="J39" s="43">
        <f t="shared" si="23"/>
        <v>30000</v>
      </c>
      <c r="K39" s="44">
        <f t="shared" si="5"/>
        <v>30000</v>
      </c>
      <c r="L39" s="42">
        <f t="shared" si="6"/>
        <v>0</v>
      </c>
      <c r="M39" s="43">
        <f t="shared" si="7"/>
        <v>0</v>
      </c>
      <c r="N39" s="43">
        <f t="shared" si="8"/>
        <v>2934</v>
      </c>
      <c r="O39" s="44">
        <f t="shared" si="9"/>
        <v>2934</v>
      </c>
      <c r="P39" s="45" t="str">
        <f t="shared" ref="P39:R39" si="120">IF(H39=0,"",L39/H39)</f>
        <v/>
      </c>
      <c r="Q39" s="46" t="str">
        <f t="shared" si="120"/>
        <v/>
      </c>
      <c r="R39" s="46">
        <f t="shared" si="120"/>
        <v>0.0978</v>
      </c>
      <c r="S39" s="47">
        <f t="shared" si="11"/>
        <v>0.0978</v>
      </c>
      <c r="T39" s="42">
        <f t="shared" ref="T39:V39" si="121">SUM(H$13:H39)</f>
        <v>40000</v>
      </c>
      <c r="U39" s="43">
        <f t="shared" si="121"/>
        <v>700000</v>
      </c>
      <c r="V39" s="43">
        <f t="shared" si="121"/>
        <v>70000</v>
      </c>
      <c r="W39" s="44">
        <f t="shared" si="13"/>
        <v>810000</v>
      </c>
      <c r="X39" s="42">
        <f t="shared" ref="X39:Z39" si="122">SUM(L$13:L39)</f>
        <v>3559</v>
      </c>
      <c r="Y39" s="43">
        <f t="shared" si="122"/>
        <v>77352</v>
      </c>
      <c r="Z39" s="43">
        <f t="shared" si="122"/>
        <v>6943</v>
      </c>
      <c r="AA39" s="44">
        <f t="shared" si="15"/>
        <v>87854</v>
      </c>
      <c r="AB39" s="46">
        <f t="shared" ref="AB39:AD39" si="123">IF(T39=0,"",X39/T39)</f>
        <v>0.088975</v>
      </c>
      <c r="AC39" s="46">
        <f t="shared" si="123"/>
        <v>0.1105028571</v>
      </c>
      <c r="AD39" s="46">
        <f t="shared" si="123"/>
        <v>0.09918571429</v>
      </c>
      <c r="AE39" s="47">
        <f t="shared" si="17"/>
        <v>0.1084617284</v>
      </c>
    </row>
    <row r="40" ht="14.25" customHeight="1">
      <c r="A40" s="102" t="str">
        <f t="shared" si="18"/>
        <v>Exploitation</v>
      </c>
      <c r="B40" s="9" t="str">
        <f t="shared" si="19"/>
        <v>B</v>
      </c>
      <c r="C40" s="9" t="str">
        <f t="shared" si="20"/>
        <v/>
      </c>
      <c r="D40" s="38">
        <v>28.0</v>
      </c>
      <c r="E40" s="39">
        <v>0.12541295162440103</v>
      </c>
      <c r="F40" s="103">
        <v>0.5703460115972839</v>
      </c>
      <c r="G40" s="41">
        <v>0.3362596747760356</v>
      </c>
      <c r="H40" s="42">
        <f t="shared" si="21"/>
        <v>0</v>
      </c>
      <c r="I40" s="43">
        <f t="shared" si="22"/>
        <v>30000</v>
      </c>
      <c r="J40" s="43">
        <f t="shared" si="23"/>
        <v>0</v>
      </c>
      <c r="K40" s="44">
        <f t="shared" si="5"/>
        <v>30000</v>
      </c>
      <c r="L40" s="42">
        <f t="shared" si="6"/>
        <v>0</v>
      </c>
      <c r="M40" s="43">
        <f t="shared" si="7"/>
        <v>3309</v>
      </c>
      <c r="N40" s="43">
        <f t="shared" si="8"/>
        <v>0</v>
      </c>
      <c r="O40" s="44">
        <f t="shared" si="9"/>
        <v>3309</v>
      </c>
      <c r="P40" s="45" t="str">
        <f t="shared" ref="P40:R40" si="124">IF(H40=0,"",L40/H40)</f>
        <v/>
      </c>
      <c r="Q40" s="46">
        <f t="shared" si="124"/>
        <v>0.1103</v>
      </c>
      <c r="R40" s="46" t="str">
        <f t="shared" si="124"/>
        <v/>
      </c>
      <c r="S40" s="47">
        <f t="shared" si="11"/>
        <v>0.1103</v>
      </c>
      <c r="T40" s="42">
        <f t="shared" ref="T40:V40" si="125">SUM(H$13:H40)</f>
        <v>40000</v>
      </c>
      <c r="U40" s="43">
        <f t="shared" si="125"/>
        <v>730000</v>
      </c>
      <c r="V40" s="43">
        <f t="shared" si="125"/>
        <v>70000</v>
      </c>
      <c r="W40" s="44">
        <f t="shared" si="13"/>
        <v>840000</v>
      </c>
      <c r="X40" s="42">
        <f t="shared" ref="X40:Z40" si="126">SUM(L$13:L40)</f>
        <v>3559</v>
      </c>
      <c r="Y40" s="43">
        <f t="shared" si="126"/>
        <v>80661</v>
      </c>
      <c r="Z40" s="43">
        <f t="shared" si="126"/>
        <v>6943</v>
      </c>
      <c r="AA40" s="44">
        <f t="shared" si="15"/>
        <v>91163</v>
      </c>
      <c r="AB40" s="46">
        <f t="shared" ref="AB40:AD40" si="127">IF(T40=0,"",X40/T40)</f>
        <v>0.088975</v>
      </c>
      <c r="AC40" s="46">
        <f t="shared" si="127"/>
        <v>0.1104945205</v>
      </c>
      <c r="AD40" s="46">
        <f t="shared" si="127"/>
        <v>0.09918571429</v>
      </c>
      <c r="AE40" s="47">
        <f t="shared" si="17"/>
        <v>0.108527381</v>
      </c>
    </row>
    <row r="41" ht="14.25" customHeight="1">
      <c r="A41" s="102" t="str">
        <f t="shared" si="18"/>
        <v>Exploitation</v>
      </c>
      <c r="B41" s="9" t="str">
        <f t="shared" si="19"/>
        <v>B</v>
      </c>
      <c r="C41" s="9" t="str">
        <f t="shared" si="20"/>
        <v/>
      </c>
      <c r="D41" s="38">
        <v>29.0</v>
      </c>
      <c r="E41" s="39">
        <v>0.8218332230540714</v>
      </c>
      <c r="F41" s="103">
        <v>0.8997463637004632</v>
      </c>
      <c r="G41" s="41">
        <v>0.6302691552505462</v>
      </c>
      <c r="H41" s="42">
        <f t="shared" si="21"/>
        <v>0</v>
      </c>
      <c r="I41" s="43">
        <f t="shared" si="22"/>
        <v>30000</v>
      </c>
      <c r="J41" s="43">
        <f t="shared" si="23"/>
        <v>0</v>
      </c>
      <c r="K41" s="44">
        <f t="shared" si="5"/>
        <v>30000</v>
      </c>
      <c r="L41" s="42">
        <f t="shared" si="6"/>
        <v>0</v>
      </c>
      <c r="M41" s="43">
        <f t="shared" si="7"/>
        <v>3369</v>
      </c>
      <c r="N41" s="43">
        <f t="shared" si="8"/>
        <v>0</v>
      </c>
      <c r="O41" s="44">
        <f t="shared" si="9"/>
        <v>3369</v>
      </c>
      <c r="P41" s="45" t="str">
        <f t="shared" ref="P41:R41" si="128">IF(H41=0,"",L41/H41)</f>
        <v/>
      </c>
      <c r="Q41" s="46">
        <f t="shared" si="128"/>
        <v>0.1123</v>
      </c>
      <c r="R41" s="46" t="str">
        <f t="shared" si="128"/>
        <v/>
      </c>
      <c r="S41" s="47">
        <f t="shared" si="11"/>
        <v>0.1123</v>
      </c>
      <c r="T41" s="42">
        <f t="shared" ref="T41:V41" si="129">SUM(H$13:H41)</f>
        <v>40000</v>
      </c>
      <c r="U41" s="43">
        <f t="shared" si="129"/>
        <v>760000</v>
      </c>
      <c r="V41" s="43">
        <f t="shared" si="129"/>
        <v>70000</v>
      </c>
      <c r="W41" s="44">
        <f t="shared" si="13"/>
        <v>870000</v>
      </c>
      <c r="X41" s="42">
        <f t="shared" ref="X41:Z41" si="130">SUM(L$13:L41)</f>
        <v>3559</v>
      </c>
      <c r="Y41" s="43">
        <f t="shared" si="130"/>
        <v>84030</v>
      </c>
      <c r="Z41" s="43">
        <f t="shared" si="130"/>
        <v>6943</v>
      </c>
      <c r="AA41" s="44">
        <f t="shared" si="15"/>
        <v>94532</v>
      </c>
      <c r="AB41" s="46">
        <f t="shared" ref="AB41:AD41" si="131">IF(T41=0,"",X41/T41)</f>
        <v>0.088975</v>
      </c>
      <c r="AC41" s="46">
        <f t="shared" si="131"/>
        <v>0.1105657895</v>
      </c>
      <c r="AD41" s="46">
        <f t="shared" si="131"/>
        <v>0.09918571429</v>
      </c>
      <c r="AE41" s="47">
        <f t="shared" si="17"/>
        <v>0.1086574713</v>
      </c>
    </row>
    <row r="42" ht="14.25" customHeight="1">
      <c r="A42" s="102" t="str">
        <f t="shared" si="18"/>
        <v>Exploration</v>
      </c>
      <c r="B42" s="9" t="str">
        <f t="shared" si="19"/>
        <v>B</v>
      </c>
      <c r="C42" s="9" t="str">
        <f t="shared" si="20"/>
        <v>B</v>
      </c>
      <c r="D42" s="38">
        <v>30.0</v>
      </c>
      <c r="E42" s="39">
        <v>0.46672346542798115</v>
      </c>
      <c r="F42" s="103">
        <v>0.1378903828320931</v>
      </c>
      <c r="G42" s="41">
        <v>0.6909910422186976</v>
      </c>
      <c r="H42" s="42">
        <f t="shared" si="21"/>
        <v>0</v>
      </c>
      <c r="I42" s="43">
        <f t="shared" si="22"/>
        <v>30000</v>
      </c>
      <c r="J42" s="43">
        <f t="shared" si="23"/>
        <v>0</v>
      </c>
      <c r="K42" s="44">
        <f t="shared" si="5"/>
        <v>30000</v>
      </c>
      <c r="L42" s="42">
        <f t="shared" si="6"/>
        <v>0</v>
      </c>
      <c r="M42" s="43">
        <f t="shared" si="7"/>
        <v>3241</v>
      </c>
      <c r="N42" s="43">
        <f t="shared" si="8"/>
        <v>0</v>
      </c>
      <c r="O42" s="44">
        <f t="shared" si="9"/>
        <v>3241</v>
      </c>
      <c r="P42" s="45" t="str">
        <f t="shared" ref="P42:R42" si="132">IF(H42=0,"",L42/H42)</f>
        <v/>
      </c>
      <c r="Q42" s="46">
        <f t="shared" si="132"/>
        <v>0.1080333333</v>
      </c>
      <c r="R42" s="46" t="str">
        <f t="shared" si="132"/>
        <v/>
      </c>
      <c r="S42" s="47">
        <f t="shared" si="11"/>
        <v>0.1080333333</v>
      </c>
      <c r="T42" s="42">
        <f t="shared" ref="T42:V42" si="133">SUM(H$13:H42)</f>
        <v>40000</v>
      </c>
      <c r="U42" s="43">
        <f t="shared" si="133"/>
        <v>790000</v>
      </c>
      <c r="V42" s="43">
        <f t="shared" si="133"/>
        <v>70000</v>
      </c>
      <c r="W42" s="44">
        <f t="shared" si="13"/>
        <v>900000</v>
      </c>
      <c r="X42" s="42">
        <f t="shared" ref="X42:Z42" si="134">SUM(L$13:L42)</f>
        <v>3559</v>
      </c>
      <c r="Y42" s="43">
        <f t="shared" si="134"/>
        <v>87271</v>
      </c>
      <c r="Z42" s="43">
        <f t="shared" si="134"/>
        <v>6943</v>
      </c>
      <c r="AA42" s="44">
        <f t="shared" si="15"/>
        <v>97773</v>
      </c>
      <c r="AB42" s="46">
        <f t="shared" ref="AB42:AD42" si="135">IF(T42=0,"",X42/T42)</f>
        <v>0.088975</v>
      </c>
      <c r="AC42" s="46">
        <f t="shared" si="135"/>
        <v>0.1104696203</v>
      </c>
      <c r="AD42" s="46">
        <f t="shared" si="135"/>
        <v>0.09918571429</v>
      </c>
      <c r="AE42" s="47">
        <f t="shared" si="17"/>
        <v>0.1086366667</v>
      </c>
    </row>
    <row r="43" ht="14.25" customHeight="1">
      <c r="A43" s="102" t="str">
        <f t="shared" si="18"/>
        <v>Exploitation</v>
      </c>
      <c r="B43" s="9" t="str">
        <f t="shared" si="19"/>
        <v>B</v>
      </c>
      <c r="C43" s="9" t="str">
        <f t="shared" si="20"/>
        <v/>
      </c>
      <c r="D43" s="38">
        <v>31.0</v>
      </c>
      <c r="E43" s="39">
        <v>0.12246731489099971</v>
      </c>
      <c r="F43" s="103">
        <v>0.9564466986600924</v>
      </c>
      <c r="G43" s="41">
        <v>0.5365437114709986</v>
      </c>
      <c r="H43" s="42">
        <f t="shared" si="21"/>
        <v>0</v>
      </c>
      <c r="I43" s="43">
        <f t="shared" si="22"/>
        <v>30000</v>
      </c>
      <c r="J43" s="43">
        <f t="shared" si="23"/>
        <v>0</v>
      </c>
      <c r="K43" s="44">
        <f t="shared" si="5"/>
        <v>30000</v>
      </c>
      <c r="L43" s="42">
        <f t="shared" si="6"/>
        <v>0</v>
      </c>
      <c r="M43" s="43">
        <f t="shared" si="7"/>
        <v>3393</v>
      </c>
      <c r="N43" s="43">
        <f t="shared" si="8"/>
        <v>0</v>
      </c>
      <c r="O43" s="44">
        <f t="shared" si="9"/>
        <v>3393</v>
      </c>
      <c r="P43" s="45" t="str">
        <f t="shared" ref="P43:R43" si="136">IF(H43=0,"",L43/H43)</f>
        <v/>
      </c>
      <c r="Q43" s="46">
        <f t="shared" si="136"/>
        <v>0.1131</v>
      </c>
      <c r="R43" s="46" t="str">
        <f t="shared" si="136"/>
        <v/>
      </c>
      <c r="S43" s="47">
        <f t="shared" si="11"/>
        <v>0.1131</v>
      </c>
      <c r="T43" s="42">
        <f t="shared" ref="T43:V43" si="137">SUM(H$13:H43)</f>
        <v>40000</v>
      </c>
      <c r="U43" s="43">
        <f t="shared" si="137"/>
        <v>820000</v>
      </c>
      <c r="V43" s="43">
        <f t="shared" si="137"/>
        <v>70000</v>
      </c>
      <c r="W43" s="44">
        <f t="shared" si="13"/>
        <v>930000</v>
      </c>
      <c r="X43" s="42">
        <f t="shared" ref="X43:Z43" si="138">SUM(L$13:L43)</f>
        <v>3559</v>
      </c>
      <c r="Y43" s="43">
        <f t="shared" si="138"/>
        <v>90664</v>
      </c>
      <c r="Z43" s="43">
        <f t="shared" si="138"/>
        <v>6943</v>
      </c>
      <c r="AA43" s="44">
        <f t="shared" si="15"/>
        <v>101166</v>
      </c>
      <c r="AB43" s="46">
        <f t="shared" ref="AB43:AD43" si="139">IF(T43=0,"",X43/T43)</f>
        <v>0.088975</v>
      </c>
      <c r="AC43" s="46">
        <f t="shared" si="139"/>
        <v>0.1105658537</v>
      </c>
      <c r="AD43" s="46">
        <f t="shared" si="139"/>
        <v>0.09918571429</v>
      </c>
      <c r="AE43" s="47">
        <f t="shared" si="17"/>
        <v>0.1087806452</v>
      </c>
    </row>
    <row r="44" ht="14.25" customHeight="1">
      <c r="A44" s="102" t="str">
        <f t="shared" si="18"/>
        <v>Exploitation</v>
      </c>
      <c r="B44" s="9" t="str">
        <f t="shared" si="19"/>
        <v>B</v>
      </c>
      <c r="C44" s="9" t="str">
        <f t="shared" si="20"/>
        <v/>
      </c>
      <c r="D44" s="38">
        <v>32.0</v>
      </c>
      <c r="E44" s="39">
        <v>0.7507759120731451</v>
      </c>
      <c r="F44" s="103">
        <v>0.641107482392854</v>
      </c>
      <c r="G44" s="41">
        <v>0.9891358036211504</v>
      </c>
      <c r="H44" s="42">
        <f t="shared" si="21"/>
        <v>0</v>
      </c>
      <c r="I44" s="43">
        <f t="shared" si="22"/>
        <v>30000</v>
      </c>
      <c r="J44" s="43">
        <f t="shared" si="23"/>
        <v>0</v>
      </c>
      <c r="K44" s="44">
        <f t="shared" si="5"/>
        <v>30000</v>
      </c>
      <c r="L44" s="42">
        <f t="shared" si="6"/>
        <v>0</v>
      </c>
      <c r="M44" s="43">
        <f t="shared" si="7"/>
        <v>3319</v>
      </c>
      <c r="N44" s="43">
        <f t="shared" si="8"/>
        <v>0</v>
      </c>
      <c r="O44" s="44">
        <f t="shared" si="9"/>
        <v>3319</v>
      </c>
      <c r="P44" s="45" t="str">
        <f t="shared" ref="P44:R44" si="140">IF(H44=0,"",L44/H44)</f>
        <v/>
      </c>
      <c r="Q44" s="46">
        <f t="shared" si="140"/>
        <v>0.1106333333</v>
      </c>
      <c r="R44" s="46" t="str">
        <f t="shared" si="140"/>
        <v/>
      </c>
      <c r="S44" s="47">
        <f t="shared" si="11"/>
        <v>0.1106333333</v>
      </c>
      <c r="T44" s="42">
        <f t="shared" ref="T44:V44" si="141">SUM(H$13:H44)</f>
        <v>40000</v>
      </c>
      <c r="U44" s="43">
        <f t="shared" si="141"/>
        <v>850000</v>
      </c>
      <c r="V44" s="43">
        <f t="shared" si="141"/>
        <v>70000</v>
      </c>
      <c r="W44" s="44">
        <f t="shared" si="13"/>
        <v>960000</v>
      </c>
      <c r="X44" s="42">
        <f t="shared" ref="X44:Z44" si="142">SUM(L$13:L44)</f>
        <v>3559</v>
      </c>
      <c r="Y44" s="43">
        <f t="shared" si="142"/>
        <v>93983</v>
      </c>
      <c r="Z44" s="43">
        <f t="shared" si="142"/>
        <v>6943</v>
      </c>
      <c r="AA44" s="44">
        <f t="shared" si="15"/>
        <v>104485</v>
      </c>
      <c r="AB44" s="46">
        <f t="shared" ref="AB44:AD44" si="143">IF(T44=0,"",X44/T44)</f>
        <v>0.088975</v>
      </c>
      <c r="AC44" s="46">
        <f t="shared" si="143"/>
        <v>0.1105682353</v>
      </c>
      <c r="AD44" s="46">
        <f t="shared" si="143"/>
        <v>0.09918571429</v>
      </c>
      <c r="AE44" s="47">
        <f t="shared" si="17"/>
        <v>0.1088385417</v>
      </c>
    </row>
    <row r="45" ht="14.25" customHeight="1">
      <c r="A45" s="102" t="str">
        <f t="shared" si="18"/>
        <v>Exploitation</v>
      </c>
      <c r="B45" s="9" t="str">
        <f t="shared" si="19"/>
        <v>B</v>
      </c>
      <c r="C45" s="9" t="str">
        <f t="shared" si="20"/>
        <v/>
      </c>
      <c r="D45" s="38">
        <v>33.0</v>
      </c>
      <c r="E45" s="39">
        <v>0.4408064462937069</v>
      </c>
      <c r="F45" s="103">
        <v>0.7048135118643906</v>
      </c>
      <c r="G45" s="41">
        <v>0.05794418356404807</v>
      </c>
      <c r="H45" s="42">
        <f t="shared" si="21"/>
        <v>0</v>
      </c>
      <c r="I45" s="43">
        <f t="shared" si="22"/>
        <v>30000</v>
      </c>
      <c r="J45" s="43">
        <f t="shared" si="23"/>
        <v>0</v>
      </c>
      <c r="K45" s="44">
        <f t="shared" si="5"/>
        <v>30000</v>
      </c>
      <c r="L45" s="42">
        <f t="shared" si="6"/>
        <v>0</v>
      </c>
      <c r="M45" s="43">
        <f t="shared" si="7"/>
        <v>3329</v>
      </c>
      <c r="N45" s="43">
        <f t="shared" si="8"/>
        <v>0</v>
      </c>
      <c r="O45" s="44">
        <f t="shared" si="9"/>
        <v>3329</v>
      </c>
      <c r="P45" s="45" t="str">
        <f t="shared" ref="P45:R45" si="144">IF(H45=0,"",L45/H45)</f>
        <v/>
      </c>
      <c r="Q45" s="46">
        <f t="shared" si="144"/>
        <v>0.1109666667</v>
      </c>
      <c r="R45" s="46" t="str">
        <f t="shared" si="144"/>
        <v/>
      </c>
      <c r="S45" s="47">
        <f t="shared" si="11"/>
        <v>0.1109666667</v>
      </c>
      <c r="T45" s="42">
        <f t="shared" ref="T45:V45" si="145">SUM(H$13:H45)</f>
        <v>40000</v>
      </c>
      <c r="U45" s="43">
        <f t="shared" si="145"/>
        <v>880000</v>
      </c>
      <c r="V45" s="43">
        <f t="shared" si="145"/>
        <v>70000</v>
      </c>
      <c r="W45" s="44">
        <f t="shared" si="13"/>
        <v>990000</v>
      </c>
      <c r="X45" s="42">
        <f t="shared" ref="X45:Z45" si="146">SUM(L$13:L45)</f>
        <v>3559</v>
      </c>
      <c r="Y45" s="43">
        <f t="shared" si="146"/>
        <v>97312</v>
      </c>
      <c r="Z45" s="43">
        <f t="shared" si="146"/>
        <v>6943</v>
      </c>
      <c r="AA45" s="44">
        <f t="shared" si="15"/>
        <v>107814</v>
      </c>
      <c r="AB45" s="46">
        <f t="shared" ref="AB45:AD45" si="147">IF(T45=0,"",X45/T45)</f>
        <v>0.088975</v>
      </c>
      <c r="AC45" s="46">
        <f t="shared" si="147"/>
        <v>0.1105818182</v>
      </c>
      <c r="AD45" s="46">
        <f t="shared" si="147"/>
        <v>0.09918571429</v>
      </c>
      <c r="AE45" s="47">
        <f t="shared" si="17"/>
        <v>0.1089030303</v>
      </c>
    </row>
    <row r="46" ht="14.25" customHeight="1">
      <c r="A46" s="102" t="str">
        <f t="shared" si="18"/>
        <v>Exploitation</v>
      </c>
      <c r="B46" s="9" t="str">
        <f t="shared" si="19"/>
        <v>B</v>
      </c>
      <c r="C46" s="9" t="str">
        <f t="shared" si="20"/>
        <v/>
      </c>
      <c r="D46" s="38">
        <v>34.0</v>
      </c>
      <c r="E46" s="39">
        <v>0.37928300021913264</v>
      </c>
      <c r="F46" s="103">
        <v>0.5834385090632376</v>
      </c>
      <c r="G46" s="41">
        <v>0.9713856665544085</v>
      </c>
      <c r="H46" s="42">
        <f t="shared" si="21"/>
        <v>0</v>
      </c>
      <c r="I46" s="43">
        <f t="shared" si="22"/>
        <v>30000</v>
      </c>
      <c r="J46" s="43">
        <f t="shared" si="23"/>
        <v>0</v>
      </c>
      <c r="K46" s="44">
        <f t="shared" si="5"/>
        <v>30000</v>
      </c>
      <c r="L46" s="42">
        <f t="shared" si="6"/>
        <v>0</v>
      </c>
      <c r="M46" s="43">
        <f t="shared" si="7"/>
        <v>3311</v>
      </c>
      <c r="N46" s="43">
        <f t="shared" si="8"/>
        <v>0</v>
      </c>
      <c r="O46" s="44">
        <f t="shared" si="9"/>
        <v>3311</v>
      </c>
      <c r="P46" s="45" t="str">
        <f t="shared" ref="P46:R46" si="148">IF(H46=0,"",L46/H46)</f>
        <v/>
      </c>
      <c r="Q46" s="46">
        <f t="shared" si="148"/>
        <v>0.1103666667</v>
      </c>
      <c r="R46" s="46" t="str">
        <f t="shared" si="148"/>
        <v/>
      </c>
      <c r="S46" s="47">
        <f t="shared" si="11"/>
        <v>0.1103666667</v>
      </c>
      <c r="T46" s="42">
        <f t="shared" ref="T46:V46" si="149">SUM(H$13:H46)</f>
        <v>40000</v>
      </c>
      <c r="U46" s="43">
        <f t="shared" si="149"/>
        <v>910000</v>
      </c>
      <c r="V46" s="43">
        <f t="shared" si="149"/>
        <v>70000</v>
      </c>
      <c r="W46" s="44">
        <f t="shared" si="13"/>
        <v>1020000</v>
      </c>
      <c r="X46" s="42">
        <f t="shared" ref="X46:Z46" si="150">SUM(L$13:L46)</f>
        <v>3559</v>
      </c>
      <c r="Y46" s="43">
        <f t="shared" si="150"/>
        <v>100623</v>
      </c>
      <c r="Z46" s="43">
        <f t="shared" si="150"/>
        <v>6943</v>
      </c>
      <c r="AA46" s="44">
        <f t="shared" si="15"/>
        <v>111125</v>
      </c>
      <c r="AB46" s="46">
        <f t="shared" ref="AB46:AD46" si="151">IF(T46=0,"",X46/T46)</f>
        <v>0.088975</v>
      </c>
      <c r="AC46" s="46">
        <f t="shared" si="151"/>
        <v>0.1105747253</v>
      </c>
      <c r="AD46" s="46">
        <f t="shared" si="151"/>
        <v>0.09918571429</v>
      </c>
      <c r="AE46" s="47">
        <f t="shared" si="17"/>
        <v>0.1089460784</v>
      </c>
    </row>
    <row r="47" ht="14.25" customHeight="1">
      <c r="A47" s="102" t="str">
        <f t="shared" si="18"/>
        <v>Exploitation</v>
      </c>
      <c r="B47" s="9" t="str">
        <f t="shared" si="19"/>
        <v>B</v>
      </c>
      <c r="C47" s="9" t="str">
        <f t="shared" si="20"/>
        <v/>
      </c>
      <c r="D47" s="38">
        <v>35.0</v>
      </c>
      <c r="E47" s="39">
        <v>0.16918604551395922</v>
      </c>
      <c r="F47" s="103">
        <v>0.8567287987659171</v>
      </c>
      <c r="G47" s="41">
        <v>0.7902457197350363</v>
      </c>
      <c r="H47" s="42">
        <f t="shared" si="21"/>
        <v>0</v>
      </c>
      <c r="I47" s="43">
        <f t="shared" si="22"/>
        <v>30000</v>
      </c>
      <c r="J47" s="43">
        <f t="shared" si="23"/>
        <v>0</v>
      </c>
      <c r="K47" s="44">
        <f t="shared" si="5"/>
        <v>30000</v>
      </c>
      <c r="L47" s="42">
        <f t="shared" si="6"/>
        <v>0</v>
      </c>
      <c r="M47" s="43">
        <f t="shared" si="7"/>
        <v>3358</v>
      </c>
      <c r="N47" s="43">
        <f t="shared" si="8"/>
        <v>0</v>
      </c>
      <c r="O47" s="44">
        <f t="shared" si="9"/>
        <v>3358</v>
      </c>
      <c r="P47" s="45" t="str">
        <f t="shared" ref="P47:R47" si="152">IF(H47=0,"",L47/H47)</f>
        <v/>
      </c>
      <c r="Q47" s="46">
        <f t="shared" si="152"/>
        <v>0.1119333333</v>
      </c>
      <c r="R47" s="46" t="str">
        <f t="shared" si="152"/>
        <v/>
      </c>
      <c r="S47" s="47">
        <f t="shared" si="11"/>
        <v>0.1119333333</v>
      </c>
      <c r="T47" s="42">
        <f t="shared" ref="T47:V47" si="153">SUM(H$13:H47)</f>
        <v>40000</v>
      </c>
      <c r="U47" s="43">
        <f t="shared" si="153"/>
        <v>940000</v>
      </c>
      <c r="V47" s="43">
        <f t="shared" si="153"/>
        <v>70000</v>
      </c>
      <c r="W47" s="44">
        <f t="shared" si="13"/>
        <v>1050000</v>
      </c>
      <c r="X47" s="42">
        <f t="shared" ref="X47:Z47" si="154">SUM(L$13:L47)</f>
        <v>3559</v>
      </c>
      <c r="Y47" s="43">
        <f t="shared" si="154"/>
        <v>103981</v>
      </c>
      <c r="Z47" s="43">
        <f t="shared" si="154"/>
        <v>6943</v>
      </c>
      <c r="AA47" s="44">
        <f t="shared" si="15"/>
        <v>114483</v>
      </c>
      <c r="AB47" s="46">
        <f t="shared" ref="AB47:AD47" si="155">IF(T47=0,"",X47/T47)</f>
        <v>0.088975</v>
      </c>
      <c r="AC47" s="46">
        <f t="shared" si="155"/>
        <v>0.1106180851</v>
      </c>
      <c r="AD47" s="46">
        <f t="shared" si="155"/>
        <v>0.09918571429</v>
      </c>
      <c r="AE47" s="47">
        <f t="shared" si="17"/>
        <v>0.1090314286</v>
      </c>
    </row>
    <row r="48" ht="14.25" customHeight="1">
      <c r="A48" s="102" t="str">
        <f t="shared" si="18"/>
        <v>Exploitation</v>
      </c>
      <c r="B48" s="9" t="str">
        <f t="shared" si="19"/>
        <v>B</v>
      </c>
      <c r="C48" s="9" t="str">
        <f t="shared" si="20"/>
        <v/>
      </c>
      <c r="D48" s="38">
        <v>36.0</v>
      </c>
      <c r="E48" s="39">
        <v>0.04786515484488807</v>
      </c>
      <c r="F48" s="103">
        <v>0.5254104271699812</v>
      </c>
      <c r="G48" s="41">
        <v>0.4168564642850625</v>
      </c>
      <c r="H48" s="42">
        <f t="shared" si="21"/>
        <v>0</v>
      </c>
      <c r="I48" s="43">
        <f t="shared" si="22"/>
        <v>30000</v>
      </c>
      <c r="J48" s="43">
        <f t="shared" si="23"/>
        <v>0</v>
      </c>
      <c r="K48" s="44">
        <f t="shared" si="5"/>
        <v>30000</v>
      </c>
      <c r="L48" s="42">
        <f t="shared" si="6"/>
        <v>0</v>
      </c>
      <c r="M48" s="43">
        <f t="shared" si="7"/>
        <v>3303</v>
      </c>
      <c r="N48" s="43">
        <f t="shared" si="8"/>
        <v>0</v>
      </c>
      <c r="O48" s="44">
        <f t="shared" si="9"/>
        <v>3303</v>
      </c>
      <c r="P48" s="45" t="str">
        <f t="shared" ref="P48:R48" si="156">IF(H48=0,"",L48/H48)</f>
        <v/>
      </c>
      <c r="Q48" s="46">
        <f t="shared" si="156"/>
        <v>0.1101</v>
      </c>
      <c r="R48" s="46" t="str">
        <f t="shared" si="156"/>
        <v/>
      </c>
      <c r="S48" s="47">
        <f t="shared" si="11"/>
        <v>0.1101</v>
      </c>
      <c r="T48" s="42">
        <f t="shared" ref="T48:V48" si="157">SUM(H$13:H48)</f>
        <v>40000</v>
      </c>
      <c r="U48" s="43">
        <f t="shared" si="157"/>
        <v>970000</v>
      </c>
      <c r="V48" s="43">
        <f t="shared" si="157"/>
        <v>70000</v>
      </c>
      <c r="W48" s="44">
        <f t="shared" si="13"/>
        <v>1080000</v>
      </c>
      <c r="X48" s="42">
        <f t="shared" ref="X48:Z48" si="158">SUM(L$13:L48)</f>
        <v>3559</v>
      </c>
      <c r="Y48" s="43">
        <f t="shared" si="158"/>
        <v>107284</v>
      </c>
      <c r="Z48" s="43">
        <f t="shared" si="158"/>
        <v>6943</v>
      </c>
      <c r="AA48" s="44">
        <f t="shared" si="15"/>
        <v>117786</v>
      </c>
      <c r="AB48" s="46">
        <f t="shared" ref="AB48:AD48" si="159">IF(T48=0,"",X48/T48)</f>
        <v>0.088975</v>
      </c>
      <c r="AC48" s="46">
        <f t="shared" si="159"/>
        <v>0.1106020619</v>
      </c>
      <c r="AD48" s="46">
        <f t="shared" si="159"/>
        <v>0.09918571429</v>
      </c>
      <c r="AE48" s="47">
        <f t="shared" si="17"/>
        <v>0.1090611111</v>
      </c>
    </row>
    <row r="49" ht="14.25" customHeight="1">
      <c r="A49" s="102" t="str">
        <f t="shared" si="18"/>
        <v>Exploitation</v>
      </c>
      <c r="B49" s="9" t="str">
        <f t="shared" si="19"/>
        <v>B</v>
      </c>
      <c r="C49" s="9" t="str">
        <f t="shared" si="20"/>
        <v/>
      </c>
      <c r="D49" s="38">
        <v>37.0</v>
      </c>
      <c r="E49" s="39">
        <v>0.1971644315571225</v>
      </c>
      <c r="F49" s="103">
        <v>0.8858000498385024</v>
      </c>
      <c r="G49" s="41">
        <v>0.030788225974295758</v>
      </c>
      <c r="H49" s="42">
        <f t="shared" si="21"/>
        <v>0</v>
      </c>
      <c r="I49" s="43">
        <f t="shared" si="22"/>
        <v>30000</v>
      </c>
      <c r="J49" s="43">
        <f t="shared" si="23"/>
        <v>0</v>
      </c>
      <c r="K49" s="44">
        <f t="shared" si="5"/>
        <v>30000</v>
      </c>
      <c r="L49" s="42">
        <f t="shared" si="6"/>
        <v>0</v>
      </c>
      <c r="M49" s="43">
        <f t="shared" si="7"/>
        <v>3365</v>
      </c>
      <c r="N49" s="43">
        <f t="shared" si="8"/>
        <v>0</v>
      </c>
      <c r="O49" s="44">
        <f t="shared" si="9"/>
        <v>3365</v>
      </c>
      <c r="P49" s="45" t="str">
        <f t="shared" ref="P49:R49" si="160">IF(H49=0,"",L49/H49)</f>
        <v/>
      </c>
      <c r="Q49" s="46">
        <f t="shared" si="160"/>
        <v>0.1121666667</v>
      </c>
      <c r="R49" s="46" t="str">
        <f t="shared" si="160"/>
        <v/>
      </c>
      <c r="S49" s="47">
        <f t="shared" si="11"/>
        <v>0.1121666667</v>
      </c>
      <c r="T49" s="42">
        <f t="shared" ref="T49:V49" si="161">SUM(H$13:H49)</f>
        <v>40000</v>
      </c>
      <c r="U49" s="43">
        <f t="shared" si="161"/>
        <v>1000000</v>
      </c>
      <c r="V49" s="43">
        <f t="shared" si="161"/>
        <v>70000</v>
      </c>
      <c r="W49" s="44">
        <f t="shared" si="13"/>
        <v>1110000</v>
      </c>
      <c r="X49" s="42">
        <f t="shared" ref="X49:Z49" si="162">SUM(L$13:L49)</f>
        <v>3559</v>
      </c>
      <c r="Y49" s="43">
        <f t="shared" si="162"/>
        <v>110649</v>
      </c>
      <c r="Z49" s="43">
        <f t="shared" si="162"/>
        <v>6943</v>
      </c>
      <c r="AA49" s="44">
        <f t="shared" si="15"/>
        <v>121151</v>
      </c>
      <c r="AB49" s="46">
        <f t="shared" ref="AB49:AD49" si="163">IF(T49=0,"",X49/T49)</f>
        <v>0.088975</v>
      </c>
      <c r="AC49" s="46">
        <f t="shared" si="163"/>
        <v>0.110649</v>
      </c>
      <c r="AD49" s="46">
        <f t="shared" si="163"/>
        <v>0.09918571429</v>
      </c>
      <c r="AE49" s="47">
        <f t="shared" si="17"/>
        <v>0.109145045</v>
      </c>
    </row>
    <row r="50" ht="14.25" customHeight="1">
      <c r="A50" s="102" t="str">
        <f t="shared" si="18"/>
        <v>Exploitation</v>
      </c>
      <c r="B50" s="9" t="str">
        <f t="shared" si="19"/>
        <v>B</v>
      </c>
      <c r="C50" s="9" t="str">
        <f t="shared" si="20"/>
        <v/>
      </c>
      <c r="D50" s="38">
        <v>38.0</v>
      </c>
      <c r="E50" s="39">
        <v>0.48165300113802223</v>
      </c>
      <c r="F50" s="103">
        <v>0.6395725355805936</v>
      </c>
      <c r="G50" s="41">
        <v>0.5657450055327506</v>
      </c>
      <c r="H50" s="42">
        <f t="shared" si="21"/>
        <v>0</v>
      </c>
      <c r="I50" s="43">
        <f t="shared" si="22"/>
        <v>30000</v>
      </c>
      <c r="J50" s="43">
        <f t="shared" si="23"/>
        <v>0</v>
      </c>
      <c r="K50" s="44">
        <f t="shared" si="5"/>
        <v>30000</v>
      </c>
      <c r="L50" s="42">
        <f t="shared" si="6"/>
        <v>0</v>
      </c>
      <c r="M50" s="43">
        <f t="shared" si="7"/>
        <v>3319</v>
      </c>
      <c r="N50" s="43">
        <f t="shared" si="8"/>
        <v>0</v>
      </c>
      <c r="O50" s="44">
        <f t="shared" si="9"/>
        <v>3319</v>
      </c>
      <c r="P50" s="45" t="str">
        <f t="shared" ref="P50:R50" si="164">IF(H50=0,"",L50/H50)</f>
        <v/>
      </c>
      <c r="Q50" s="46">
        <f t="shared" si="164"/>
        <v>0.1106333333</v>
      </c>
      <c r="R50" s="46" t="str">
        <f t="shared" si="164"/>
        <v/>
      </c>
      <c r="S50" s="47">
        <f t="shared" si="11"/>
        <v>0.1106333333</v>
      </c>
      <c r="T50" s="42">
        <f t="shared" ref="T50:V50" si="165">SUM(H$13:H50)</f>
        <v>40000</v>
      </c>
      <c r="U50" s="43">
        <f t="shared" si="165"/>
        <v>1030000</v>
      </c>
      <c r="V50" s="43">
        <f t="shared" si="165"/>
        <v>70000</v>
      </c>
      <c r="W50" s="44">
        <f t="shared" si="13"/>
        <v>1140000</v>
      </c>
      <c r="X50" s="42">
        <f t="shared" ref="X50:Z50" si="166">SUM(L$13:L50)</f>
        <v>3559</v>
      </c>
      <c r="Y50" s="43">
        <f t="shared" si="166"/>
        <v>113968</v>
      </c>
      <c r="Z50" s="43">
        <f t="shared" si="166"/>
        <v>6943</v>
      </c>
      <c r="AA50" s="44">
        <f t="shared" si="15"/>
        <v>124470</v>
      </c>
      <c r="AB50" s="46">
        <f t="shared" ref="AB50:AD50" si="167">IF(T50=0,"",X50/T50)</f>
        <v>0.088975</v>
      </c>
      <c r="AC50" s="46">
        <f t="shared" si="167"/>
        <v>0.1106485437</v>
      </c>
      <c r="AD50" s="46">
        <f t="shared" si="167"/>
        <v>0.09918571429</v>
      </c>
      <c r="AE50" s="47">
        <f t="shared" si="17"/>
        <v>0.1091842105</v>
      </c>
    </row>
    <row r="51" ht="14.25" customHeight="1">
      <c r="A51" s="102" t="str">
        <f t="shared" si="18"/>
        <v>Exploitation</v>
      </c>
      <c r="B51" s="9" t="str">
        <f t="shared" si="19"/>
        <v>B</v>
      </c>
      <c r="C51" s="9" t="str">
        <f t="shared" si="20"/>
        <v/>
      </c>
      <c r="D51" s="38">
        <v>39.0</v>
      </c>
      <c r="E51" s="39">
        <v>0.5325214938976741</v>
      </c>
      <c r="F51" s="103">
        <v>0.26264872583515153</v>
      </c>
      <c r="G51" s="41">
        <v>0.8795596060299781</v>
      </c>
      <c r="H51" s="42">
        <f t="shared" si="21"/>
        <v>0</v>
      </c>
      <c r="I51" s="43">
        <f t="shared" si="22"/>
        <v>30000</v>
      </c>
      <c r="J51" s="43">
        <f t="shared" si="23"/>
        <v>0</v>
      </c>
      <c r="K51" s="44">
        <f t="shared" si="5"/>
        <v>30000</v>
      </c>
      <c r="L51" s="42">
        <f t="shared" si="6"/>
        <v>0</v>
      </c>
      <c r="M51" s="43">
        <f t="shared" si="7"/>
        <v>3265</v>
      </c>
      <c r="N51" s="43">
        <f t="shared" si="8"/>
        <v>0</v>
      </c>
      <c r="O51" s="44">
        <f t="shared" si="9"/>
        <v>3265</v>
      </c>
      <c r="P51" s="45" t="str">
        <f t="shared" ref="P51:R51" si="168">IF(H51=0,"",L51/H51)</f>
        <v/>
      </c>
      <c r="Q51" s="46">
        <f t="shared" si="168"/>
        <v>0.1088333333</v>
      </c>
      <c r="R51" s="46" t="str">
        <f t="shared" si="168"/>
        <v/>
      </c>
      <c r="S51" s="47">
        <f t="shared" si="11"/>
        <v>0.1088333333</v>
      </c>
      <c r="T51" s="42">
        <f t="shared" ref="T51:V51" si="169">SUM(H$13:H51)</f>
        <v>40000</v>
      </c>
      <c r="U51" s="43">
        <f t="shared" si="169"/>
        <v>1060000</v>
      </c>
      <c r="V51" s="43">
        <f t="shared" si="169"/>
        <v>70000</v>
      </c>
      <c r="W51" s="44">
        <f t="shared" si="13"/>
        <v>1170000</v>
      </c>
      <c r="X51" s="42">
        <f t="shared" ref="X51:Z51" si="170">SUM(L$13:L51)</f>
        <v>3559</v>
      </c>
      <c r="Y51" s="43">
        <f t="shared" si="170"/>
        <v>117233</v>
      </c>
      <c r="Z51" s="43">
        <f t="shared" si="170"/>
        <v>6943</v>
      </c>
      <c r="AA51" s="44">
        <f t="shared" si="15"/>
        <v>127735</v>
      </c>
      <c r="AB51" s="46">
        <f t="shared" ref="AB51:AD51" si="171">IF(T51=0,"",X51/T51)</f>
        <v>0.088975</v>
      </c>
      <c r="AC51" s="46">
        <f t="shared" si="171"/>
        <v>0.1105971698</v>
      </c>
      <c r="AD51" s="46">
        <f t="shared" si="171"/>
        <v>0.09918571429</v>
      </c>
      <c r="AE51" s="47">
        <f t="shared" si="17"/>
        <v>0.1091752137</v>
      </c>
    </row>
    <row r="52" ht="14.25" customHeight="1">
      <c r="A52" s="102" t="str">
        <f t="shared" si="18"/>
        <v>Exploitation</v>
      </c>
      <c r="B52" s="9" t="str">
        <f t="shared" si="19"/>
        <v>B</v>
      </c>
      <c r="C52" s="9" t="str">
        <f t="shared" si="20"/>
        <v/>
      </c>
      <c r="D52" s="38">
        <v>40.0</v>
      </c>
      <c r="E52" s="39">
        <v>0.922552955329654</v>
      </c>
      <c r="F52" s="103">
        <v>0.5670472003227135</v>
      </c>
      <c r="G52" s="41">
        <v>0.2863139715017272</v>
      </c>
      <c r="H52" s="42">
        <f t="shared" si="21"/>
        <v>0</v>
      </c>
      <c r="I52" s="43">
        <f t="shared" si="22"/>
        <v>30000</v>
      </c>
      <c r="J52" s="43">
        <f t="shared" si="23"/>
        <v>0</v>
      </c>
      <c r="K52" s="44">
        <f t="shared" si="5"/>
        <v>30000</v>
      </c>
      <c r="L52" s="42">
        <f t="shared" si="6"/>
        <v>0</v>
      </c>
      <c r="M52" s="43">
        <f t="shared" si="7"/>
        <v>3309</v>
      </c>
      <c r="N52" s="43">
        <f t="shared" si="8"/>
        <v>0</v>
      </c>
      <c r="O52" s="44">
        <f t="shared" si="9"/>
        <v>3309</v>
      </c>
      <c r="P52" s="45" t="str">
        <f t="shared" ref="P52:R52" si="172">IF(H52=0,"",L52/H52)</f>
        <v/>
      </c>
      <c r="Q52" s="46">
        <f t="shared" si="172"/>
        <v>0.1103</v>
      </c>
      <c r="R52" s="46" t="str">
        <f t="shared" si="172"/>
        <v/>
      </c>
      <c r="S52" s="47">
        <f t="shared" si="11"/>
        <v>0.1103</v>
      </c>
      <c r="T52" s="42">
        <f t="shared" ref="T52:V52" si="173">SUM(H$13:H52)</f>
        <v>40000</v>
      </c>
      <c r="U52" s="43">
        <f t="shared" si="173"/>
        <v>1090000</v>
      </c>
      <c r="V52" s="43">
        <f t="shared" si="173"/>
        <v>70000</v>
      </c>
      <c r="W52" s="44">
        <f t="shared" si="13"/>
        <v>1200000</v>
      </c>
      <c r="X52" s="42">
        <f t="shared" ref="X52:Z52" si="174">SUM(L$13:L52)</f>
        <v>3559</v>
      </c>
      <c r="Y52" s="43">
        <f t="shared" si="174"/>
        <v>120542</v>
      </c>
      <c r="Z52" s="43">
        <f t="shared" si="174"/>
        <v>6943</v>
      </c>
      <c r="AA52" s="44">
        <f t="shared" si="15"/>
        <v>131044</v>
      </c>
      <c r="AB52" s="46">
        <f t="shared" ref="AB52:AD52" si="175">IF(T52=0,"",X52/T52)</f>
        <v>0.088975</v>
      </c>
      <c r="AC52" s="46">
        <f t="shared" si="175"/>
        <v>0.1105889908</v>
      </c>
      <c r="AD52" s="46">
        <f t="shared" si="175"/>
        <v>0.09918571429</v>
      </c>
      <c r="AE52" s="47">
        <f t="shared" si="17"/>
        <v>0.1092033333</v>
      </c>
    </row>
    <row r="53" ht="14.25" customHeight="1">
      <c r="A53" s="102" t="str">
        <f t="shared" si="18"/>
        <v>Exploitation</v>
      </c>
      <c r="B53" s="9" t="str">
        <f t="shared" si="19"/>
        <v>B</v>
      </c>
      <c r="C53" s="9" t="str">
        <f t="shared" si="20"/>
        <v/>
      </c>
      <c r="D53" s="38">
        <v>41.0</v>
      </c>
      <c r="E53" s="39">
        <v>0.30472102087462405</v>
      </c>
      <c r="F53" s="103">
        <v>0.3239143055263216</v>
      </c>
      <c r="G53" s="41">
        <v>0.9332180369012543</v>
      </c>
      <c r="H53" s="42">
        <f t="shared" si="21"/>
        <v>0</v>
      </c>
      <c r="I53" s="43">
        <f t="shared" si="22"/>
        <v>30000</v>
      </c>
      <c r="J53" s="43">
        <f t="shared" si="23"/>
        <v>0</v>
      </c>
      <c r="K53" s="44">
        <f t="shared" si="5"/>
        <v>30000</v>
      </c>
      <c r="L53" s="42">
        <f t="shared" si="6"/>
        <v>0</v>
      </c>
      <c r="M53" s="43">
        <f t="shared" si="7"/>
        <v>3275</v>
      </c>
      <c r="N53" s="43">
        <f t="shared" si="8"/>
        <v>0</v>
      </c>
      <c r="O53" s="44">
        <f t="shared" si="9"/>
        <v>3275</v>
      </c>
      <c r="P53" s="45" t="str">
        <f t="shared" ref="P53:R53" si="176">IF(H53=0,"",L53/H53)</f>
        <v/>
      </c>
      <c r="Q53" s="46">
        <f t="shared" si="176"/>
        <v>0.1091666667</v>
      </c>
      <c r="R53" s="46" t="str">
        <f t="shared" si="176"/>
        <v/>
      </c>
      <c r="S53" s="47">
        <f t="shared" si="11"/>
        <v>0.1091666667</v>
      </c>
      <c r="T53" s="42">
        <f t="shared" ref="T53:V53" si="177">SUM(H$13:H53)</f>
        <v>40000</v>
      </c>
      <c r="U53" s="43">
        <f t="shared" si="177"/>
        <v>1120000</v>
      </c>
      <c r="V53" s="43">
        <f t="shared" si="177"/>
        <v>70000</v>
      </c>
      <c r="W53" s="44">
        <f t="shared" si="13"/>
        <v>1230000</v>
      </c>
      <c r="X53" s="42">
        <f t="shared" ref="X53:Z53" si="178">SUM(L$13:L53)</f>
        <v>3559</v>
      </c>
      <c r="Y53" s="43">
        <f t="shared" si="178"/>
        <v>123817</v>
      </c>
      <c r="Z53" s="43">
        <f t="shared" si="178"/>
        <v>6943</v>
      </c>
      <c r="AA53" s="44">
        <f t="shared" si="15"/>
        <v>134319</v>
      </c>
      <c r="AB53" s="46">
        <f t="shared" ref="AB53:AD53" si="179">IF(T53=0,"",X53/T53)</f>
        <v>0.088975</v>
      </c>
      <c r="AC53" s="46">
        <f t="shared" si="179"/>
        <v>0.1105508929</v>
      </c>
      <c r="AD53" s="46">
        <f t="shared" si="179"/>
        <v>0.09918571429</v>
      </c>
      <c r="AE53" s="47">
        <f t="shared" si="17"/>
        <v>0.109202439</v>
      </c>
    </row>
    <row r="54" ht="14.25" customHeight="1">
      <c r="A54" s="102" t="str">
        <f t="shared" si="18"/>
        <v>Exploitation</v>
      </c>
      <c r="B54" s="9" t="str">
        <f t="shared" si="19"/>
        <v>B</v>
      </c>
      <c r="C54" s="9" t="str">
        <f t="shared" si="20"/>
        <v/>
      </c>
      <c r="D54" s="38">
        <v>42.0</v>
      </c>
      <c r="E54" s="39">
        <v>0.823455479878511</v>
      </c>
      <c r="F54" s="103">
        <v>0.28873626061197466</v>
      </c>
      <c r="G54" s="41">
        <v>0.5928709333274932</v>
      </c>
      <c r="H54" s="42">
        <f t="shared" si="21"/>
        <v>0</v>
      </c>
      <c r="I54" s="43">
        <f t="shared" si="22"/>
        <v>30000</v>
      </c>
      <c r="J54" s="43">
        <f t="shared" si="23"/>
        <v>0</v>
      </c>
      <c r="K54" s="44">
        <f t="shared" si="5"/>
        <v>30000</v>
      </c>
      <c r="L54" s="42">
        <f t="shared" si="6"/>
        <v>0</v>
      </c>
      <c r="M54" s="43">
        <f t="shared" si="7"/>
        <v>3270</v>
      </c>
      <c r="N54" s="43">
        <f t="shared" si="8"/>
        <v>0</v>
      </c>
      <c r="O54" s="44">
        <f t="shared" si="9"/>
        <v>3270</v>
      </c>
      <c r="P54" s="45" t="str">
        <f t="shared" ref="P54:R54" si="180">IF(H54=0,"",L54/H54)</f>
        <v/>
      </c>
      <c r="Q54" s="46">
        <f t="shared" si="180"/>
        <v>0.109</v>
      </c>
      <c r="R54" s="46" t="str">
        <f t="shared" si="180"/>
        <v/>
      </c>
      <c r="S54" s="47">
        <f t="shared" si="11"/>
        <v>0.109</v>
      </c>
      <c r="T54" s="42">
        <f t="shared" ref="T54:V54" si="181">SUM(H$13:H54)</f>
        <v>40000</v>
      </c>
      <c r="U54" s="43">
        <f t="shared" si="181"/>
        <v>1150000</v>
      </c>
      <c r="V54" s="43">
        <f t="shared" si="181"/>
        <v>70000</v>
      </c>
      <c r="W54" s="44">
        <f t="shared" si="13"/>
        <v>1260000</v>
      </c>
      <c r="X54" s="42">
        <f t="shared" ref="X54:Z54" si="182">SUM(L$13:L54)</f>
        <v>3559</v>
      </c>
      <c r="Y54" s="43">
        <f t="shared" si="182"/>
        <v>127087</v>
      </c>
      <c r="Z54" s="43">
        <f t="shared" si="182"/>
        <v>6943</v>
      </c>
      <c r="AA54" s="44">
        <f t="shared" si="15"/>
        <v>137589</v>
      </c>
      <c r="AB54" s="46">
        <f t="shared" ref="AB54:AD54" si="183">IF(T54=0,"",X54/T54)</f>
        <v>0.088975</v>
      </c>
      <c r="AC54" s="46">
        <f t="shared" si="183"/>
        <v>0.1105104348</v>
      </c>
      <c r="AD54" s="46">
        <f t="shared" si="183"/>
        <v>0.09918571429</v>
      </c>
      <c r="AE54" s="47">
        <f t="shared" si="17"/>
        <v>0.109197619</v>
      </c>
    </row>
    <row r="55" ht="14.25" customHeight="1">
      <c r="A55" s="102" t="str">
        <f t="shared" si="18"/>
        <v>Exploitation</v>
      </c>
      <c r="B55" s="9" t="str">
        <f t="shared" si="19"/>
        <v>B</v>
      </c>
      <c r="C55" s="9" t="str">
        <f t="shared" si="20"/>
        <v/>
      </c>
      <c r="D55" s="38">
        <v>43.0</v>
      </c>
      <c r="E55" s="39">
        <v>0.6967570846376371</v>
      </c>
      <c r="F55" s="103">
        <v>0.33186280995242534</v>
      </c>
      <c r="G55" s="41">
        <v>0.03014615754661054</v>
      </c>
      <c r="H55" s="42">
        <f t="shared" si="21"/>
        <v>0</v>
      </c>
      <c r="I55" s="43">
        <f t="shared" si="22"/>
        <v>30000</v>
      </c>
      <c r="J55" s="43">
        <f t="shared" si="23"/>
        <v>0</v>
      </c>
      <c r="K55" s="44">
        <f t="shared" si="5"/>
        <v>30000</v>
      </c>
      <c r="L55" s="42">
        <f t="shared" si="6"/>
        <v>0</v>
      </c>
      <c r="M55" s="43">
        <f t="shared" si="7"/>
        <v>3276</v>
      </c>
      <c r="N55" s="43">
        <f t="shared" si="8"/>
        <v>0</v>
      </c>
      <c r="O55" s="44">
        <f t="shared" si="9"/>
        <v>3276</v>
      </c>
      <c r="P55" s="45" t="str">
        <f t="shared" ref="P55:R55" si="184">IF(H55=0,"",L55/H55)</f>
        <v/>
      </c>
      <c r="Q55" s="46">
        <f t="shared" si="184"/>
        <v>0.1092</v>
      </c>
      <c r="R55" s="46" t="str">
        <f t="shared" si="184"/>
        <v/>
      </c>
      <c r="S55" s="47">
        <f t="shared" si="11"/>
        <v>0.1092</v>
      </c>
      <c r="T55" s="42">
        <f t="shared" ref="T55:V55" si="185">SUM(H$13:H55)</f>
        <v>40000</v>
      </c>
      <c r="U55" s="43">
        <f t="shared" si="185"/>
        <v>1180000</v>
      </c>
      <c r="V55" s="43">
        <f t="shared" si="185"/>
        <v>70000</v>
      </c>
      <c r="W55" s="44">
        <f t="shared" si="13"/>
        <v>1290000</v>
      </c>
      <c r="X55" s="42">
        <f t="shared" ref="X55:Z55" si="186">SUM(L$13:L55)</f>
        <v>3559</v>
      </c>
      <c r="Y55" s="43">
        <f t="shared" si="186"/>
        <v>130363</v>
      </c>
      <c r="Z55" s="43">
        <f t="shared" si="186"/>
        <v>6943</v>
      </c>
      <c r="AA55" s="44">
        <f t="shared" si="15"/>
        <v>140865</v>
      </c>
      <c r="AB55" s="46">
        <f t="shared" ref="AB55:AD55" si="187">IF(T55=0,"",X55/T55)</f>
        <v>0.088975</v>
      </c>
      <c r="AC55" s="46">
        <f t="shared" si="187"/>
        <v>0.1104771186</v>
      </c>
      <c r="AD55" s="46">
        <f t="shared" si="187"/>
        <v>0.09918571429</v>
      </c>
      <c r="AE55" s="47">
        <f t="shared" si="17"/>
        <v>0.1091976744</v>
      </c>
    </row>
    <row r="56" ht="14.25" customHeight="1">
      <c r="A56" s="102" t="str">
        <f t="shared" si="18"/>
        <v>Exploitation</v>
      </c>
      <c r="B56" s="9" t="str">
        <f t="shared" si="19"/>
        <v>B</v>
      </c>
      <c r="C56" s="9" t="str">
        <f t="shared" si="20"/>
        <v/>
      </c>
      <c r="D56" s="38">
        <v>44.0</v>
      </c>
      <c r="E56" s="39">
        <v>0.5511886175769107</v>
      </c>
      <c r="F56" s="103">
        <v>0.32279980663695784</v>
      </c>
      <c r="G56" s="41">
        <v>0.3024520045410437</v>
      </c>
      <c r="H56" s="42">
        <f t="shared" si="21"/>
        <v>0</v>
      </c>
      <c r="I56" s="43">
        <f t="shared" si="22"/>
        <v>30000</v>
      </c>
      <c r="J56" s="43">
        <f t="shared" si="23"/>
        <v>0</v>
      </c>
      <c r="K56" s="44">
        <f t="shared" si="5"/>
        <v>30000</v>
      </c>
      <c r="L56" s="42">
        <f t="shared" si="6"/>
        <v>0</v>
      </c>
      <c r="M56" s="43">
        <f t="shared" si="7"/>
        <v>3275</v>
      </c>
      <c r="N56" s="43">
        <f t="shared" si="8"/>
        <v>0</v>
      </c>
      <c r="O56" s="44">
        <f t="shared" si="9"/>
        <v>3275</v>
      </c>
      <c r="P56" s="45" t="str">
        <f t="shared" ref="P56:R56" si="188">IF(H56=0,"",L56/H56)</f>
        <v/>
      </c>
      <c r="Q56" s="46">
        <f t="shared" si="188"/>
        <v>0.1091666667</v>
      </c>
      <c r="R56" s="46" t="str">
        <f t="shared" si="188"/>
        <v/>
      </c>
      <c r="S56" s="47">
        <f t="shared" si="11"/>
        <v>0.1091666667</v>
      </c>
      <c r="T56" s="42">
        <f t="shared" ref="T56:V56" si="189">SUM(H$13:H56)</f>
        <v>40000</v>
      </c>
      <c r="U56" s="43">
        <f t="shared" si="189"/>
        <v>1210000</v>
      </c>
      <c r="V56" s="43">
        <f t="shared" si="189"/>
        <v>70000</v>
      </c>
      <c r="W56" s="44">
        <f t="shared" si="13"/>
        <v>1320000</v>
      </c>
      <c r="X56" s="42">
        <f t="shared" ref="X56:Z56" si="190">SUM(L$13:L56)</f>
        <v>3559</v>
      </c>
      <c r="Y56" s="43">
        <f t="shared" si="190"/>
        <v>133638</v>
      </c>
      <c r="Z56" s="43">
        <f t="shared" si="190"/>
        <v>6943</v>
      </c>
      <c r="AA56" s="44">
        <f t="shared" si="15"/>
        <v>144140</v>
      </c>
      <c r="AB56" s="46">
        <f t="shared" ref="AB56:AD56" si="191">IF(T56=0,"",X56/T56)</f>
        <v>0.088975</v>
      </c>
      <c r="AC56" s="46">
        <f t="shared" si="191"/>
        <v>0.1104446281</v>
      </c>
      <c r="AD56" s="46">
        <f t="shared" si="191"/>
        <v>0.09918571429</v>
      </c>
      <c r="AE56" s="47">
        <f t="shared" si="17"/>
        <v>0.1091969697</v>
      </c>
    </row>
    <row r="57" ht="14.25" customHeight="1">
      <c r="A57" s="102" t="str">
        <f t="shared" si="18"/>
        <v>Exploitation</v>
      </c>
      <c r="B57" s="9" t="str">
        <f t="shared" si="19"/>
        <v>B</v>
      </c>
      <c r="C57" s="9" t="str">
        <f t="shared" si="20"/>
        <v/>
      </c>
      <c r="D57" s="38">
        <v>45.0</v>
      </c>
      <c r="E57" s="39">
        <v>0.9712656962143307</v>
      </c>
      <c r="F57" s="103">
        <v>0.2780992230462792</v>
      </c>
      <c r="G57" s="41">
        <v>0.08114693845255216</v>
      </c>
      <c r="H57" s="42">
        <f t="shared" si="21"/>
        <v>0</v>
      </c>
      <c r="I57" s="43">
        <f t="shared" si="22"/>
        <v>30000</v>
      </c>
      <c r="J57" s="43">
        <f t="shared" si="23"/>
        <v>0</v>
      </c>
      <c r="K57" s="44">
        <f t="shared" si="5"/>
        <v>30000</v>
      </c>
      <c r="L57" s="42">
        <f t="shared" si="6"/>
        <v>0</v>
      </c>
      <c r="M57" s="43">
        <f t="shared" si="7"/>
        <v>3268</v>
      </c>
      <c r="N57" s="43">
        <f t="shared" si="8"/>
        <v>0</v>
      </c>
      <c r="O57" s="44">
        <f t="shared" si="9"/>
        <v>3268</v>
      </c>
      <c r="P57" s="45" t="str">
        <f t="shared" ref="P57:R57" si="192">IF(H57=0,"",L57/H57)</f>
        <v/>
      </c>
      <c r="Q57" s="46">
        <f t="shared" si="192"/>
        <v>0.1089333333</v>
      </c>
      <c r="R57" s="46" t="str">
        <f t="shared" si="192"/>
        <v/>
      </c>
      <c r="S57" s="47">
        <f t="shared" si="11"/>
        <v>0.1089333333</v>
      </c>
      <c r="T57" s="42">
        <f t="shared" ref="T57:V57" si="193">SUM(H$13:H57)</f>
        <v>40000</v>
      </c>
      <c r="U57" s="43">
        <f t="shared" si="193"/>
        <v>1240000</v>
      </c>
      <c r="V57" s="43">
        <f t="shared" si="193"/>
        <v>70000</v>
      </c>
      <c r="W57" s="44">
        <f t="shared" si="13"/>
        <v>1350000</v>
      </c>
      <c r="X57" s="42">
        <f t="shared" ref="X57:Z57" si="194">SUM(L$13:L57)</f>
        <v>3559</v>
      </c>
      <c r="Y57" s="43">
        <f t="shared" si="194"/>
        <v>136906</v>
      </c>
      <c r="Z57" s="43">
        <f t="shared" si="194"/>
        <v>6943</v>
      </c>
      <c r="AA57" s="44">
        <f t="shared" si="15"/>
        <v>147408</v>
      </c>
      <c r="AB57" s="46">
        <f t="shared" ref="AB57:AD57" si="195">IF(T57=0,"",X57/T57)</f>
        <v>0.088975</v>
      </c>
      <c r="AC57" s="46">
        <f t="shared" si="195"/>
        <v>0.1104080645</v>
      </c>
      <c r="AD57" s="46">
        <f t="shared" si="195"/>
        <v>0.09918571429</v>
      </c>
      <c r="AE57" s="47">
        <f t="shared" si="17"/>
        <v>0.1091911111</v>
      </c>
    </row>
    <row r="58" ht="14.25" customHeight="1">
      <c r="A58" s="102" t="str">
        <f t="shared" si="18"/>
        <v>Exploitation</v>
      </c>
      <c r="B58" s="9" t="str">
        <f t="shared" si="19"/>
        <v>B</v>
      </c>
      <c r="C58" s="9" t="str">
        <f t="shared" si="20"/>
        <v/>
      </c>
      <c r="D58" s="38">
        <v>46.0</v>
      </c>
      <c r="E58" s="39">
        <v>0.4368309160286993</v>
      </c>
      <c r="F58" s="103">
        <v>0.6515125581941834</v>
      </c>
      <c r="G58" s="41">
        <v>0.43435853801382374</v>
      </c>
      <c r="H58" s="42">
        <f t="shared" si="21"/>
        <v>0</v>
      </c>
      <c r="I58" s="43">
        <f t="shared" si="22"/>
        <v>30000</v>
      </c>
      <c r="J58" s="43">
        <f t="shared" si="23"/>
        <v>0</v>
      </c>
      <c r="K58" s="44">
        <f t="shared" si="5"/>
        <v>30000</v>
      </c>
      <c r="L58" s="42">
        <f t="shared" si="6"/>
        <v>0</v>
      </c>
      <c r="M58" s="43">
        <f t="shared" si="7"/>
        <v>3321</v>
      </c>
      <c r="N58" s="43">
        <f t="shared" si="8"/>
        <v>0</v>
      </c>
      <c r="O58" s="44">
        <f t="shared" si="9"/>
        <v>3321</v>
      </c>
      <c r="P58" s="45" t="str">
        <f t="shared" ref="P58:R58" si="196">IF(H58=0,"",L58/H58)</f>
        <v/>
      </c>
      <c r="Q58" s="46">
        <f t="shared" si="196"/>
        <v>0.1107</v>
      </c>
      <c r="R58" s="46" t="str">
        <f t="shared" si="196"/>
        <v/>
      </c>
      <c r="S58" s="47">
        <f t="shared" si="11"/>
        <v>0.1107</v>
      </c>
      <c r="T58" s="42">
        <f t="shared" ref="T58:V58" si="197">SUM(H$13:H58)</f>
        <v>40000</v>
      </c>
      <c r="U58" s="43">
        <f t="shared" si="197"/>
        <v>1270000</v>
      </c>
      <c r="V58" s="43">
        <f t="shared" si="197"/>
        <v>70000</v>
      </c>
      <c r="W58" s="44">
        <f t="shared" si="13"/>
        <v>1380000</v>
      </c>
      <c r="X58" s="42">
        <f t="shared" ref="X58:Z58" si="198">SUM(L$13:L58)</f>
        <v>3559</v>
      </c>
      <c r="Y58" s="43">
        <f t="shared" si="198"/>
        <v>140227</v>
      </c>
      <c r="Z58" s="43">
        <f t="shared" si="198"/>
        <v>6943</v>
      </c>
      <c r="AA58" s="44">
        <f t="shared" si="15"/>
        <v>150729</v>
      </c>
      <c r="AB58" s="46">
        <f t="shared" ref="AB58:AD58" si="199">IF(T58=0,"",X58/T58)</f>
        <v>0.088975</v>
      </c>
      <c r="AC58" s="46">
        <f t="shared" si="199"/>
        <v>0.1104149606</v>
      </c>
      <c r="AD58" s="46">
        <f t="shared" si="199"/>
        <v>0.09918571429</v>
      </c>
      <c r="AE58" s="47">
        <f t="shared" si="17"/>
        <v>0.109223913</v>
      </c>
    </row>
    <row r="59" ht="14.25" customHeight="1">
      <c r="A59" s="102" t="str">
        <f t="shared" si="18"/>
        <v>Exploitation</v>
      </c>
      <c r="B59" s="9" t="str">
        <f t="shared" si="19"/>
        <v>B</v>
      </c>
      <c r="C59" s="9" t="str">
        <f t="shared" si="20"/>
        <v/>
      </c>
      <c r="D59" s="38">
        <v>47.0</v>
      </c>
      <c r="E59" s="39">
        <v>0.13072269162680195</v>
      </c>
      <c r="F59" s="103">
        <v>0.920903575038848</v>
      </c>
      <c r="G59" s="41">
        <v>0.9380389320414326</v>
      </c>
      <c r="H59" s="42">
        <f t="shared" si="21"/>
        <v>0</v>
      </c>
      <c r="I59" s="43">
        <f t="shared" si="22"/>
        <v>30000</v>
      </c>
      <c r="J59" s="43">
        <f t="shared" si="23"/>
        <v>0</v>
      </c>
      <c r="K59" s="44">
        <f t="shared" si="5"/>
        <v>30000</v>
      </c>
      <c r="L59" s="42">
        <f t="shared" si="6"/>
        <v>0</v>
      </c>
      <c r="M59" s="43">
        <f t="shared" si="7"/>
        <v>3377</v>
      </c>
      <c r="N59" s="43">
        <f t="shared" si="8"/>
        <v>0</v>
      </c>
      <c r="O59" s="44">
        <f t="shared" si="9"/>
        <v>3377</v>
      </c>
      <c r="P59" s="45" t="str">
        <f t="shared" ref="P59:R59" si="200">IF(H59=0,"",L59/H59)</f>
        <v/>
      </c>
      <c r="Q59" s="46">
        <f t="shared" si="200"/>
        <v>0.1125666667</v>
      </c>
      <c r="R59" s="46" t="str">
        <f t="shared" si="200"/>
        <v/>
      </c>
      <c r="S59" s="47">
        <f t="shared" si="11"/>
        <v>0.1125666667</v>
      </c>
      <c r="T59" s="42">
        <f t="shared" ref="T59:V59" si="201">SUM(H$13:H59)</f>
        <v>40000</v>
      </c>
      <c r="U59" s="43">
        <f t="shared" si="201"/>
        <v>1300000</v>
      </c>
      <c r="V59" s="43">
        <f t="shared" si="201"/>
        <v>70000</v>
      </c>
      <c r="W59" s="44">
        <f t="shared" si="13"/>
        <v>1410000</v>
      </c>
      <c r="X59" s="42">
        <f t="shared" ref="X59:Z59" si="202">SUM(L$13:L59)</f>
        <v>3559</v>
      </c>
      <c r="Y59" s="43">
        <f t="shared" si="202"/>
        <v>143604</v>
      </c>
      <c r="Z59" s="43">
        <f t="shared" si="202"/>
        <v>6943</v>
      </c>
      <c r="AA59" s="44">
        <f t="shared" si="15"/>
        <v>154106</v>
      </c>
      <c r="AB59" s="46">
        <f t="shared" ref="AB59:AD59" si="203">IF(T59=0,"",X59/T59)</f>
        <v>0.088975</v>
      </c>
      <c r="AC59" s="46">
        <f t="shared" si="203"/>
        <v>0.1104646154</v>
      </c>
      <c r="AD59" s="46">
        <f t="shared" si="203"/>
        <v>0.09918571429</v>
      </c>
      <c r="AE59" s="47">
        <f t="shared" si="17"/>
        <v>0.1092950355</v>
      </c>
    </row>
    <row r="60" ht="14.25" customHeight="1">
      <c r="A60" s="102" t="str">
        <f t="shared" si="18"/>
        <v>Exploitation</v>
      </c>
      <c r="B60" s="9" t="str">
        <f t="shared" si="19"/>
        <v>B</v>
      </c>
      <c r="C60" s="9" t="str">
        <f t="shared" si="20"/>
        <v/>
      </c>
      <c r="D60" s="38">
        <v>48.0</v>
      </c>
      <c r="E60" s="39">
        <v>0.8147005836164679</v>
      </c>
      <c r="F60" s="103">
        <v>0.2401870960904341</v>
      </c>
      <c r="G60" s="41">
        <v>0.7565594216936706</v>
      </c>
      <c r="H60" s="42">
        <f t="shared" si="21"/>
        <v>0</v>
      </c>
      <c r="I60" s="43">
        <f t="shared" si="22"/>
        <v>30000</v>
      </c>
      <c r="J60" s="43">
        <f t="shared" si="23"/>
        <v>0</v>
      </c>
      <c r="K60" s="44">
        <f t="shared" si="5"/>
        <v>30000</v>
      </c>
      <c r="L60" s="42">
        <f t="shared" si="6"/>
        <v>0</v>
      </c>
      <c r="M60" s="43">
        <f t="shared" si="7"/>
        <v>3262</v>
      </c>
      <c r="N60" s="43">
        <f t="shared" si="8"/>
        <v>0</v>
      </c>
      <c r="O60" s="44">
        <f t="shared" si="9"/>
        <v>3262</v>
      </c>
      <c r="P60" s="45" t="str">
        <f t="shared" ref="P60:R60" si="204">IF(H60=0,"",L60/H60)</f>
        <v/>
      </c>
      <c r="Q60" s="46">
        <f t="shared" si="204"/>
        <v>0.1087333333</v>
      </c>
      <c r="R60" s="46" t="str">
        <f t="shared" si="204"/>
        <v/>
      </c>
      <c r="S60" s="47">
        <f t="shared" si="11"/>
        <v>0.1087333333</v>
      </c>
      <c r="T60" s="42">
        <f t="shared" ref="T60:V60" si="205">SUM(H$13:H60)</f>
        <v>40000</v>
      </c>
      <c r="U60" s="43">
        <f t="shared" si="205"/>
        <v>1330000</v>
      </c>
      <c r="V60" s="43">
        <f t="shared" si="205"/>
        <v>70000</v>
      </c>
      <c r="W60" s="44">
        <f t="shared" si="13"/>
        <v>1440000</v>
      </c>
      <c r="X60" s="42">
        <f t="shared" ref="X60:Z60" si="206">SUM(L$13:L60)</f>
        <v>3559</v>
      </c>
      <c r="Y60" s="43">
        <f t="shared" si="206"/>
        <v>146866</v>
      </c>
      <c r="Z60" s="43">
        <f t="shared" si="206"/>
        <v>6943</v>
      </c>
      <c r="AA60" s="44">
        <f t="shared" si="15"/>
        <v>157368</v>
      </c>
      <c r="AB60" s="46">
        <f t="shared" ref="AB60:AD60" si="207">IF(T60=0,"",X60/T60)</f>
        <v>0.088975</v>
      </c>
      <c r="AC60" s="46">
        <f t="shared" si="207"/>
        <v>0.1104255639</v>
      </c>
      <c r="AD60" s="46">
        <f t="shared" si="207"/>
        <v>0.09918571429</v>
      </c>
      <c r="AE60" s="47">
        <f t="shared" si="17"/>
        <v>0.1092833333</v>
      </c>
    </row>
    <row r="61" ht="14.25" customHeight="1">
      <c r="A61" s="102" t="str">
        <f t="shared" si="18"/>
        <v>Exploitation</v>
      </c>
      <c r="B61" s="9" t="str">
        <f t="shared" si="19"/>
        <v>B</v>
      </c>
      <c r="C61" s="9" t="str">
        <f t="shared" si="20"/>
        <v/>
      </c>
      <c r="D61" s="38">
        <v>49.0</v>
      </c>
      <c r="E61" s="39">
        <v>0.7902675672403576</v>
      </c>
      <c r="F61" s="103">
        <v>0.8254813801714334</v>
      </c>
      <c r="G61" s="41">
        <v>0.057515534179600314</v>
      </c>
      <c r="H61" s="42">
        <f t="shared" si="21"/>
        <v>0</v>
      </c>
      <c r="I61" s="43">
        <f t="shared" si="22"/>
        <v>30000</v>
      </c>
      <c r="J61" s="43">
        <f t="shared" si="23"/>
        <v>0</v>
      </c>
      <c r="K61" s="44">
        <f t="shared" si="5"/>
        <v>30000</v>
      </c>
      <c r="L61" s="42">
        <f t="shared" si="6"/>
        <v>0</v>
      </c>
      <c r="M61" s="43">
        <f t="shared" si="7"/>
        <v>3351</v>
      </c>
      <c r="N61" s="43">
        <f t="shared" si="8"/>
        <v>0</v>
      </c>
      <c r="O61" s="44">
        <f t="shared" si="9"/>
        <v>3351</v>
      </c>
      <c r="P61" s="45" t="str">
        <f t="shared" ref="P61:R61" si="208">IF(H61=0,"",L61/H61)</f>
        <v/>
      </c>
      <c r="Q61" s="46">
        <f t="shared" si="208"/>
        <v>0.1117</v>
      </c>
      <c r="R61" s="46" t="str">
        <f t="shared" si="208"/>
        <v/>
      </c>
      <c r="S61" s="47">
        <f t="shared" si="11"/>
        <v>0.1117</v>
      </c>
      <c r="T61" s="42">
        <f t="shared" ref="T61:V61" si="209">SUM(H$13:H61)</f>
        <v>40000</v>
      </c>
      <c r="U61" s="43">
        <f t="shared" si="209"/>
        <v>1360000</v>
      </c>
      <c r="V61" s="43">
        <f t="shared" si="209"/>
        <v>70000</v>
      </c>
      <c r="W61" s="44">
        <f t="shared" si="13"/>
        <v>1470000</v>
      </c>
      <c r="X61" s="42">
        <f t="shared" ref="X61:Z61" si="210">SUM(L$13:L61)</f>
        <v>3559</v>
      </c>
      <c r="Y61" s="43">
        <f t="shared" si="210"/>
        <v>150217</v>
      </c>
      <c r="Z61" s="43">
        <f t="shared" si="210"/>
        <v>6943</v>
      </c>
      <c r="AA61" s="44">
        <f t="shared" si="15"/>
        <v>160719</v>
      </c>
      <c r="AB61" s="46">
        <f t="shared" ref="AB61:AD61" si="211">IF(T61=0,"",X61/T61)</f>
        <v>0.088975</v>
      </c>
      <c r="AC61" s="46">
        <f t="shared" si="211"/>
        <v>0.1104536765</v>
      </c>
      <c r="AD61" s="46">
        <f t="shared" si="211"/>
        <v>0.09918571429</v>
      </c>
      <c r="AE61" s="47">
        <f t="shared" si="17"/>
        <v>0.1093326531</v>
      </c>
    </row>
    <row r="62" ht="14.25" customHeight="1">
      <c r="A62" s="102" t="str">
        <f t="shared" si="18"/>
        <v>Exploitation</v>
      </c>
      <c r="B62" s="9" t="str">
        <f t="shared" si="19"/>
        <v>B</v>
      </c>
      <c r="C62" s="9" t="str">
        <f t="shared" si="20"/>
        <v/>
      </c>
      <c r="D62" s="38">
        <v>50.0</v>
      </c>
      <c r="E62" s="39">
        <v>0.42758733201812404</v>
      </c>
      <c r="F62" s="103">
        <v>0.9534966232350622</v>
      </c>
      <c r="G62" s="41">
        <v>0.944659084546319</v>
      </c>
      <c r="H62" s="42">
        <f t="shared" si="21"/>
        <v>0</v>
      </c>
      <c r="I62" s="43">
        <f t="shared" si="22"/>
        <v>30000</v>
      </c>
      <c r="J62" s="43">
        <f t="shared" si="23"/>
        <v>0</v>
      </c>
      <c r="K62" s="44">
        <f t="shared" si="5"/>
        <v>30000</v>
      </c>
      <c r="L62" s="42">
        <f t="shared" si="6"/>
        <v>0</v>
      </c>
      <c r="M62" s="43">
        <f t="shared" si="7"/>
        <v>3391</v>
      </c>
      <c r="N62" s="43">
        <f t="shared" si="8"/>
        <v>0</v>
      </c>
      <c r="O62" s="44">
        <f t="shared" si="9"/>
        <v>3391</v>
      </c>
      <c r="P62" s="45" t="str">
        <f t="shared" ref="P62:R62" si="212">IF(H62=0,"",L62/H62)</f>
        <v/>
      </c>
      <c r="Q62" s="46">
        <f t="shared" si="212"/>
        <v>0.1130333333</v>
      </c>
      <c r="R62" s="46" t="str">
        <f t="shared" si="212"/>
        <v/>
      </c>
      <c r="S62" s="47">
        <f t="shared" si="11"/>
        <v>0.1130333333</v>
      </c>
      <c r="T62" s="42">
        <f t="shared" ref="T62:V62" si="213">SUM(H$13:H62)</f>
        <v>40000</v>
      </c>
      <c r="U62" s="43">
        <f t="shared" si="213"/>
        <v>1390000</v>
      </c>
      <c r="V62" s="43">
        <f t="shared" si="213"/>
        <v>70000</v>
      </c>
      <c r="W62" s="44">
        <f t="shared" si="13"/>
        <v>1500000</v>
      </c>
      <c r="X62" s="42">
        <f t="shared" ref="X62:Z62" si="214">SUM(L$13:L62)</f>
        <v>3559</v>
      </c>
      <c r="Y62" s="43">
        <f t="shared" si="214"/>
        <v>153608</v>
      </c>
      <c r="Z62" s="43">
        <f t="shared" si="214"/>
        <v>6943</v>
      </c>
      <c r="AA62" s="44">
        <f t="shared" si="15"/>
        <v>164110</v>
      </c>
      <c r="AB62" s="46">
        <f t="shared" ref="AB62:AD62" si="215">IF(T62=0,"",X62/T62)</f>
        <v>0.088975</v>
      </c>
      <c r="AC62" s="46">
        <f t="shared" si="215"/>
        <v>0.1105093525</v>
      </c>
      <c r="AD62" s="46">
        <f t="shared" si="215"/>
        <v>0.09918571429</v>
      </c>
      <c r="AE62" s="47">
        <f t="shared" si="17"/>
        <v>0.1094066667</v>
      </c>
    </row>
    <row r="63" ht="14.25" customHeight="1">
      <c r="A63" s="102" t="str">
        <f t="shared" si="18"/>
        <v>Exploitation</v>
      </c>
      <c r="B63" s="9" t="str">
        <f t="shared" si="19"/>
        <v>B</v>
      </c>
      <c r="C63" s="9" t="str">
        <f t="shared" si="20"/>
        <v/>
      </c>
      <c r="D63" s="38">
        <v>51.0</v>
      </c>
      <c r="E63" s="39">
        <v>0.6594346530802818</v>
      </c>
      <c r="F63" s="103">
        <v>0.5768738906716419</v>
      </c>
      <c r="G63" s="41">
        <v>0.9808843217416283</v>
      </c>
      <c r="H63" s="42">
        <f t="shared" si="21"/>
        <v>0</v>
      </c>
      <c r="I63" s="43">
        <f t="shared" si="22"/>
        <v>30000</v>
      </c>
      <c r="J63" s="43">
        <f t="shared" si="23"/>
        <v>0</v>
      </c>
      <c r="K63" s="44">
        <f t="shared" si="5"/>
        <v>30000</v>
      </c>
      <c r="L63" s="42">
        <f t="shared" si="6"/>
        <v>0</v>
      </c>
      <c r="M63" s="43">
        <f t="shared" si="7"/>
        <v>3310</v>
      </c>
      <c r="N63" s="43">
        <f t="shared" si="8"/>
        <v>0</v>
      </c>
      <c r="O63" s="44">
        <f t="shared" si="9"/>
        <v>3310</v>
      </c>
      <c r="P63" s="45" t="str">
        <f t="shared" ref="P63:R63" si="216">IF(H63=0,"",L63/H63)</f>
        <v/>
      </c>
      <c r="Q63" s="46">
        <f t="shared" si="216"/>
        <v>0.1103333333</v>
      </c>
      <c r="R63" s="46" t="str">
        <f t="shared" si="216"/>
        <v/>
      </c>
      <c r="S63" s="47">
        <f t="shared" si="11"/>
        <v>0.1103333333</v>
      </c>
      <c r="T63" s="42">
        <f t="shared" ref="T63:V63" si="217">SUM(H$13:H63)</f>
        <v>40000</v>
      </c>
      <c r="U63" s="43">
        <f t="shared" si="217"/>
        <v>1420000</v>
      </c>
      <c r="V63" s="43">
        <f t="shared" si="217"/>
        <v>70000</v>
      </c>
      <c r="W63" s="44">
        <f t="shared" si="13"/>
        <v>1530000</v>
      </c>
      <c r="X63" s="42">
        <f t="shared" ref="X63:Z63" si="218">SUM(L$13:L63)</f>
        <v>3559</v>
      </c>
      <c r="Y63" s="43">
        <f t="shared" si="218"/>
        <v>156918</v>
      </c>
      <c r="Z63" s="43">
        <f t="shared" si="218"/>
        <v>6943</v>
      </c>
      <c r="AA63" s="44">
        <f t="shared" si="15"/>
        <v>167420</v>
      </c>
      <c r="AB63" s="46">
        <f t="shared" ref="AB63:AD63" si="219">IF(T63=0,"",X63/T63)</f>
        <v>0.088975</v>
      </c>
      <c r="AC63" s="46">
        <f t="shared" si="219"/>
        <v>0.1105056338</v>
      </c>
      <c r="AD63" s="46">
        <f t="shared" si="219"/>
        <v>0.09918571429</v>
      </c>
      <c r="AE63" s="47">
        <f t="shared" si="17"/>
        <v>0.1094248366</v>
      </c>
    </row>
    <row r="64" ht="14.25" customHeight="1">
      <c r="A64" s="102" t="str">
        <f t="shared" si="18"/>
        <v>Exploitation</v>
      </c>
      <c r="B64" s="9" t="str">
        <f t="shared" si="19"/>
        <v>B</v>
      </c>
      <c r="C64" s="9" t="str">
        <f t="shared" si="20"/>
        <v/>
      </c>
      <c r="D64" s="38">
        <v>52.0</v>
      </c>
      <c r="E64" s="39">
        <v>0.42883399079216966</v>
      </c>
      <c r="F64" s="103">
        <v>0.3671863077522485</v>
      </c>
      <c r="G64" s="41">
        <v>0.44067449123700475</v>
      </c>
      <c r="H64" s="42">
        <f t="shared" si="21"/>
        <v>0</v>
      </c>
      <c r="I64" s="43">
        <f t="shared" si="22"/>
        <v>30000</v>
      </c>
      <c r="J64" s="43">
        <f t="shared" si="23"/>
        <v>0</v>
      </c>
      <c r="K64" s="44">
        <f t="shared" si="5"/>
        <v>30000</v>
      </c>
      <c r="L64" s="42">
        <f t="shared" si="6"/>
        <v>0</v>
      </c>
      <c r="M64" s="43">
        <f t="shared" si="7"/>
        <v>3281</v>
      </c>
      <c r="N64" s="43">
        <f t="shared" si="8"/>
        <v>0</v>
      </c>
      <c r="O64" s="44">
        <f t="shared" si="9"/>
        <v>3281</v>
      </c>
      <c r="P64" s="45" t="str">
        <f t="shared" ref="P64:R64" si="220">IF(H64=0,"",L64/H64)</f>
        <v/>
      </c>
      <c r="Q64" s="46">
        <f t="shared" si="220"/>
        <v>0.1093666667</v>
      </c>
      <c r="R64" s="46" t="str">
        <f t="shared" si="220"/>
        <v/>
      </c>
      <c r="S64" s="47">
        <f t="shared" si="11"/>
        <v>0.1093666667</v>
      </c>
      <c r="T64" s="42">
        <f t="shared" ref="T64:V64" si="221">SUM(H$13:H64)</f>
        <v>40000</v>
      </c>
      <c r="U64" s="43">
        <f t="shared" si="221"/>
        <v>1450000</v>
      </c>
      <c r="V64" s="43">
        <f t="shared" si="221"/>
        <v>70000</v>
      </c>
      <c r="W64" s="44">
        <f t="shared" si="13"/>
        <v>1560000</v>
      </c>
      <c r="X64" s="42">
        <f t="shared" ref="X64:Z64" si="222">SUM(L$13:L64)</f>
        <v>3559</v>
      </c>
      <c r="Y64" s="43">
        <f t="shared" si="222"/>
        <v>160199</v>
      </c>
      <c r="Z64" s="43">
        <f t="shared" si="222"/>
        <v>6943</v>
      </c>
      <c r="AA64" s="44">
        <f t="shared" si="15"/>
        <v>170701</v>
      </c>
      <c r="AB64" s="46">
        <f t="shared" ref="AB64:AD64" si="223">IF(T64=0,"",X64/T64)</f>
        <v>0.088975</v>
      </c>
      <c r="AC64" s="46">
        <f t="shared" si="223"/>
        <v>0.110482069</v>
      </c>
      <c r="AD64" s="46">
        <f t="shared" si="223"/>
        <v>0.09918571429</v>
      </c>
      <c r="AE64" s="47">
        <f t="shared" si="17"/>
        <v>0.1094237179</v>
      </c>
    </row>
    <row r="65" ht="14.25" customHeight="1">
      <c r="A65" s="102" t="str">
        <f t="shared" si="18"/>
        <v>Exploration</v>
      </c>
      <c r="B65" s="9" t="str">
        <f t="shared" si="19"/>
        <v>B</v>
      </c>
      <c r="C65" s="9" t="str">
        <f t="shared" si="20"/>
        <v>C</v>
      </c>
      <c r="D65" s="38">
        <v>53.0</v>
      </c>
      <c r="E65" s="39">
        <v>0.7962500473750127</v>
      </c>
      <c r="F65" s="103">
        <v>0.19777003374874824</v>
      </c>
      <c r="G65" s="41">
        <v>0.9929028708081605</v>
      </c>
      <c r="H65" s="42">
        <f t="shared" si="21"/>
        <v>0</v>
      </c>
      <c r="I65" s="43">
        <f t="shared" si="22"/>
        <v>0</v>
      </c>
      <c r="J65" s="43">
        <f t="shared" si="23"/>
        <v>30000</v>
      </c>
      <c r="K65" s="44">
        <f t="shared" si="5"/>
        <v>30000</v>
      </c>
      <c r="L65" s="42">
        <f t="shared" si="6"/>
        <v>0</v>
      </c>
      <c r="M65" s="43">
        <f t="shared" si="7"/>
        <v>0</v>
      </c>
      <c r="N65" s="43">
        <f t="shared" si="8"/>
        <v>3128</v>
      </c>
      <c r="O65" s="44">
        <f t="shared" si="9"/>
        <v>3128</v>
      </c>
      <c r="P65" s="45" t="str">
        <f t="shared" ref="P65:R65" si="224">IF(H65=0,"",L65/H65)</f>
        <v/>
      </c>
      <c r="Q65" s="46" t="str">
        <f t="shared" si="224"/>
        <v/>
      </c>
      <c r="R65" s="46">
        <f t="shared" si="224"/>
        <v>0.1042666667</v>
      </c>
      <c r="S65" s="47">
        <f t="shared" si="11"/>
        <v>0.1042666667</v>
      </c>
      <c r="T65" s="42">
        <f t="shared" ref="T65:V65" si="225">SUM(H$13:H65)</f>
        <v>40000</v>
      </c>
      <c r="U65" s="43">
        <f t="shared" si="225"/>
        <v>1450000</v>
      </c>
      <c r="V65" s="43">
        <f t="shared" si="225"/>
        <v>100000</v>
      </c>
      <c r="W65" s="44">
        <f t="shared" si="13"/>
        <v>1590000</v>
      </c>
      <c r="X65" s="42">
        <f t="shared" ref="X65:Z65" si="226">SUM(L$13:L65)</f>
        <v>3559</v>
      </c>
      <c r="Y65" s="43">
        <f t="shared" si="226"/>
        <v>160199</v>
      </c>
      <c r="Z65" s="43">
        <f t="shared" si="226"/>
        <v>10071</v>
      </c>
      <c r="AA65" s="44">
        <f t="shared" si="15"/>
        <v>173829</v>
      </c>
      <c r="AB65" s="46">
        <f t="shared" ref="AB65:AD65" si="227">IF(T65=0,"",X65/T65)</f>
        <v>0.088975</v>
      </c>
      <c r="AC65" s="46">
        <f t="shared" si="227"/>
        <v>0.110482069</v>
      </c>
      <c r="AD65" s="46">
        <f t="shared" si="227"/>
        <v>0.10071</v>
      </c>
      <c r="AE65" s="47">
        <f t="shared" si="17"/>
        <v>0.1093264151</v>
      </c>
    </row>
    <row r="66" ht="14.25" customHeight="1">
      <c r="A66" s="102" t="str">
        <f t="shared" si="18"/>
        <v>Exploitation</v>
      </c>
      <c r="B66" s="9" t="str">
        <f t="shared" si="19"/>
        <v>B</v>
      </c>
      <c r="C66" s="9" t="str">
        <f t="shared" si="20"/>
        <v/>
      </c>
      <c r="D66" s="38">
        <v>54.0</v>
      </c>
      <c r="E66" s="39">
        <v>0.7040349554223396</v>
      </c>
      <c r="F66" s="103">
        <v>0.682295742119415</v>
      </c>
      <c r="G66" s="41">
        <v>0.5970933827249247</v>
      </c>
      <c r="H66" s="42">
        <f t="shared" si="21"/>
        <v>0</v>
      </c>
      <c r="I66" s="43">
        <f t="shared" si="22"/>
        <v>30000</v>
      </c>
      <c r="J66" s="43">
        <f t="shared" si="23"/>
        <v>0</v>
      </c>
      <c r="K66" s="44">
        <f t="shared" si="5"/>
        <v>30000</v>
      </c>
      <c r="L66" s="42">
        <f t="shared" si="6"/>
        <v>0</v>
      </c>
      <c r="M66" s="43">
        <f t="shared" si="7"/>
        <v>3326</v>
      </c>
      <c r="N66" s="43">
        <f t="shared" si="8"/>
        <v>0</v>
      </c>
      <c r="O66" s="44">
        <f t="shared" si="9"/>
        <v>3326</v>
      </c>
      <c r="P66" s="45" t="str">
        <f t="shared" ref="P66:R66" si="228">IF(H66=0,"",L66/H66)</f>
        <v/>
      </c>
      <c r="Q66" s="46">
        <f t="shared" si="228"/>
        <v>0.1108666667</v>
      </c>
      <c r="R66" s="46" t="str">
        <f t="shared" si="228"/>
        <v/>
      </c>
      <c r="S66" s="47">
        <f t="shared" si="11"/>
        <v>0.1108666667</v>
      </c>
      <c r="T66" s="42">
        <f t="shared" ref="T66:V66" si="229">SUM(H$13:H66)</f>
        <v>40000</v>
      </c>
      <c r="U66" s="43">
        <f t="shared" si="229"/>
        <v>1480000</v>
      </c>
      <c r="V66" s="43">
        <f t="shared" si="229"/>
        <v>100000</v>
      </c>
      <c r="W66" s="44">
        <f t="shared" si="13"/>
        <v>1620000</v>
      </c>
      <c r="X66" s="42">
        <f t="shared" ref="X66:Z66" si="230">SUM(L$13:L66)</f>
        <v>3559</v>
      </c>
      <c r="Y66" s="43">
        <f t="shared" si="230"/>
        <v>163525</v>
      </c>
      <c r="Z66" s="43">
        <f t="shared" si="230"/>
        <v>10071</v>
      </c>
      <c r="AA66" s="44">
        <f t="shared" si="15"/>
        <v>177155</v>
      </c>
      <c r="AB66" s="46">
        <f t="shared" ref="AB66:AD66" si="231">IF(T66=0,"",X66/T66)</f>
        <v>0.088975</v>
      </c>
      <c r="AC66" s="46">
        <f t="shared" si="231"/>
        <v>0.1104898649</v>
      </c>
      <c r="AD66" s="46">
        <f t="shared" si="231"/>
        <v>0.10071</v>
      </c>
      <c r="AE66" s="47">
        <f t="shared" si="17"/>
        <v>0.1093549383</v>
      </c>
    </row>
    <row r="67" ht="14.25" customHeight="1">
      <c r="A67" s="102" t="str">
        <f t="shared" si="18"/>
        <v>Exploitation</v>
      </c>
      <c r="B67" s="9" t="str">
        <f t="shared" si="19"/>
        <v>B</v>
      </c>
      <c r="C67" s="9" t="str">
        <f t="shared" si="20"/>
        <v/>
      </c>
      <c r="D67" s="38">
        <v>55.0</v>
      </c>
      <c r="E67" s="39">
        <v>0.013340648779700648</v>
      </c>
      <c r="F67" s="103">
        <v>0.49982915942260175</v>
      </c>
      <c r="G67" s="41">
        <v>0.1440601078158471</v>
      </c>
      <c r="H67" s="42">
        <f t="shared" si="21"/>
        <v>0</v>
      </c>
      <c r="I67" s="43">
        <f t="shared" si="22"/>
        <v>30000</v>
      </c>
      <c r="J67" s="43">
        <f t="shared" si="23"/>
        <v>0</v>
      </c>
      <c r="K67" s="44">
        <f t="shared" si="5"/>
        <v>30000</v>
      </c>
      <c r="L67" s="42">
        <f t="shared" si="6"/>
        <v>0</v>
      </c>
      <c r="M67" s="43">
        <f t="shared" si="7"/>
        <v>3300</v>
      </c>
      <c r="N67" s="43">
        <f t="shared" si="8"/>
        <v>0</v>
      </c>
      <c r="O67" s="44">
        <f t="shared" si="9"/>
        <v>3300</v>
      </c>
      <c r="P67" s="45" t="str">
        <f t="shared" ref="P67:R67" si="232">IF(H67=0,"",L67/H67)</f>
        <v/>
      </c>
      <c r="Q67" s="46">
        <f t="shared" si="232"/>
        <v>0.11</v>
      </c>
      <c r="R67" s="46" t="str">
        <f t="shared" si="232"/>
        <v/>
      </c>
      <c r="S67" s="47">
        <f t="shared" si="11"/>
        <v>0.11</v>
      </c>
      <c r="T67" s="42">
        <f t="shared" ref="T67:V67" si="233">SUM(H$13:H67)</f>
        <v>40000</v>
      </c>
      <c r="U67" s="43">
        <f t="shared" si="233"/>
        <v>1510000</v>
      </c>
      <c r="V67" s="43">
        <f t="shared" si="233"/>
        <v>100000</v>
      </c>
      <c r="W67" s="44">
        <f t="shared" si="13"/>
        <v>1650000</v>
      </c>
      <c r="X67" s="42">
        <f t="shared" ref="X67:Z67" si="234">SUM(L$13:L67)</f>
        <v>3559</v>
      </c>
      <c r="Y67" s="43">
        <f t="shared" si="234"/>
        <v>166825</v>
      </c>
      <c r="Z67" s="43">
        <f t="shared" si="234"/>
        <v>10071</v>
      </c>
      <c r="AA67" s="44">
        <f t="shared" si="15"/>
        <v>180455</v>
      </c>
      <c r="AB67" s="46">
        <f t="shared" ref="AB67:AD67" si="235">IF(T67=0,"",X67/T67)</f>
        <v>0.088975</v>
      </c>
      <c r="AC67" s="46">
        <f t="shared" si="235"/>
        <v>0.1104801325</v>
      </c>
      <c r="AD67" s="46">
        <f t="shared" si="235"/>
        <v>0.10071</v>
      </c>
      <c r="AE67" s="47">
        <f t="shared" si="17"/>
        <v>0.1093666667</v>
      </c>
    </row>
    <row r="68" ht="14.25" customHeight="1">
      <c r="A68" s="102" t="str">
        <f t="shared" si="18"/>
        <v>Exploitation</v>
      </c>
      <c r="B68" s="9" t="str">
        <f t="shared" si="19"/>
        <v>B</v>
      </c>
      <c r="C68" s="9" t="str">
        <f t="shared" si="20"/>
        <v/>
      </c>
      <c r="D68" s="38">
        <v>56.0</v>
      </c>
      <c r="E68" s="39">
        <v>0.1236542602056504</v>
      </c>
      <c r="F68" s="103">
        <v>0.4914285913961153</v>
      </c>
      <c r="G68" s="41">
        <v>0.11963361925312777</v>
      </c>
      <c r="H68" s="42">
        <f t="shared" si="21"/>
        <v>0</v>
      </c>
      <c r="I68" s="43">
        <f t="shared" si="22"/>
        <v>30000</v>
      </c>
      <c r="J68" s="43">
        <f t="shared" si="23"/>
        <v>0</v>
      </c>
      <c r="K68" s="44">
        <f t="shared" si="5"/>
        <v>30000</v>
      </c>
      <c r="L68" s="42">
        <f t="shared" si="6"/>
        <v>0</v>
      </c>
      <c r="M68" s="43">
        <f t="shared" si="7"/>
        <v>3299</v>
      </c>
      <c r="N68" s="43">
        <f t="shared" si="8"/>
        <v>0</v>
      </c>
      <c r="O68" s="44">
        <f t="shared" si="9"/>
        <v>3299</v>
      </c>
      <c r="P68" s="45" t="str">
        <f t="shared" ref="P68:R68" si="236">IF(H68=0,"",L68/H68)</f>
        <v/>
      </c>
      <c r="Q68" s="46">
        <f t="shared" si="236"/>
        <v>0.1099666667</v>
      </c>
      <c r="R68" s="46" t="str">
        <f t="shared" si="236"/>
        <v/>
      </c>
      <c r="S68" s="47">
        <f t="shared" si="11"/>
        <v>0.1099666667</v>
      </c>
      <c r="T68" s="42">
        <f t="shared" ref="T68:V68" si="237">SUM(H$13:H68)</f>
        <v>40000</v>
      </c>
      <c r="U68" s="43">
        <f t="shared" si="237"/>
        <v>1540000</v>
      </c>
      <c r="V68" s="43">
        <f t="shared" si="237"/>
        <v>100000</v>
      </c>
      <c r="W68" s="44">
        <f t="shared" si="13"/>
        <v>1680000</v>
      </c>
      <c r="X68" s="42">
        <f t="shared" ref="X68:Z68" si="238">SUM(L$13:L68)</f>
        <v>3559</v>
      </c>
      <c r="Y68" s="43">
        <f t="shared" si="238"/>
        <v>170124</v>
      </c>
      <c r="Z68" s="43">
        <f t="shared" si="238"/>
        <v>10071</v>
      </c>
      <c r="AA68" s="44">
        <f t="shared" si="15"/>
        <v>183754</v>
      </c>
      <c r="AB68" s="46">
        <f t="shared" ref="AB68:AD68" si="239">IF(T68=0,"",X68/T68)</f>
        <v>0.088975</v>
      </c>
      <c r="AC68" s="46">
        <f t="shared" si="239"/>
        <v>0.1104701299</v>
      </c>
      <c r="AD68" s="46">
        <f t="shared" si="239"/>
        <v>0.10071</v>
      </c>
      <c r="AE68" s="47">
        <f t="shared" si="17"/>
        <v>0.109377381</v>
      </c>
    </row>
    <row r="69" ht="14.25" customHeight="1">
      <c r="A69" s="102" t="str">
        <f t="shared" si="18"/>
        <v>Exploitation</v>
      </c>
      <c r="B69" s="9" t="str">
        <f t="shared" si="19"/>
        <v>B</v>
      </c>
      <c r="C69" s="9" t="str">
        <f t="shared" si="20"/>
        <v/>
      </c>
      <c r="D69" s="38">
        <v>57.0</v>
      </c>
      <c r="E69" s="39">
        <v>0.1068913172375765</v>
      </c>
      <c r="F69" s="103">
        <v>0.7502011571520147</v>
      </c>
      <c r="G69" s="41">
        <v>0.333982227482281</v>
      </c>
      <c r="H69" s="42">
        <f t="shared" si="21"/>
        <v>0</v>
      </c>
      <c r="I69" s="43">
        <f t="shared" si="22"/>
        <v>30000</v>
      </c>
      <c r="J69" s="43">
        <f t="shared" si="23"/>
        <v>0</v>
      </c>
      <c r="K69" s="44">
        <f t="shared" si="5"/>
        <v>30000</v>
      </c>
      <c r="L69" s="42">
        <f t="shared" si="6"/>
        <v>0</v>
      </c>
      <c r="M69" s="43">
        <f t="shared" si="7"/>
        <v>3337</v>
      </c>
      <c r="N69" s="43">
        <f t="shared" si="8"/>
        <v>0</v>
      </c>
      <c r="O69" s="44">
        <f t="shared" si="9"/>
        <v>3337</v>
      </c>
      <c r="P69" s="45" t="str">
        <f t="shared" ref="P69:R69" si="240">IF(H69=0,"",L69/H69)</f>
        <v/>
      </c>
      <c r="Q69" s="46">
        <f t="shared" si="240"/>
        <v>0.1112333333</v>
      </c>
      <c r="R69" s="46" t="str">
        <f t="shared" si="240"/>
        <v/>
      </c>
      <c r="S69" s="47">
        <f t="shared" si="11"/>
        <v>0.1112333333</v>
      </c>
      <c r="T69" s="42">
        <f t="shared" ref="T69:V69" si="241">SUM(H$13:H69)</f>
        <v>40000</v>
      </c>
      <c r="U69" s="43">
        <f t="shared" si="241"/>
        <v>1570000</v>
      </c>
      <c r="V69" s="43">
        <f t="shared" si="241"/>
        <v>100000</v>
      </c>
      <c r="W69" s="44">
        <f t="shared" si="13"/>
        <v>1710000</v>
      </c>
      <c r="X69" s="42">
        <f t="shared" ref="X69:Z69" si="242">SUM(L$13:L69)</f>
        <v>3559</v>
      </c>
      <c r="Y69" s="43">
        <f t="shared" si="242"/>
        <v>173461</v>
      </c>
      <c r="Z69" s="43">
        <f t="shared" si="242"/>
        <v>10071</v>
      </c>
      <c r="AA69" s="44">
        <f t="shared" si="15"/>
        <v>187091</v>
      </c>
      <c r="AB69" s="46">
        <f t="shared" ref="AB69:AD69" si="243">IF(T69=0,"",X69/T69)</f>
        <v>0.088975</v>
      </c>
      <c r="AC69" s="46">
        <f t="shared" si="243"/>
        <v>0.1104847134</v>
      </c>
      <c r="AD69" s="46">
        <f t="shared" si="243"/>
        <v>0.10071</v>
      </c>
      <c r="AE69" s="47">
        <f t="shared" si="17"/>
        <v>0.1094099415</v>
      </c>
    </row>
    <row r="70" ht="14.25" customHeight="1">
      <c r="A70" s="102" t="str">
        <f t="shared" si="18"/>
        <v>Exploitation</v>
      </c>
      <c r="B70" s="9" t="str">
        <f t="shared" si="19"/>
        <v>B</v>
      </c>
      <c r="C70" s="9" t="str">
        <f t="shared" si="20"/>
        <v/>
      </c>
      <c r="D70" s="38">
        <v>58.0</v>
      </c>
      <c r="E70" s="39">
        <v>0.1035172787283326</v>
      </c>
      <c r="F70" s="103">
        <v>0.23134266036686824</v>
      </c>
      <c r="G70" s="41">
        <v>0.9569557807963893</v>
      </c>
      <c r="H70" s="42">
        <f t="shared" si="21"/>
        <v>0</v>
      </c>
      <c r="I70" s="43">
        <f t="shared" si="22"/>
        <v>30000</v>
      </c>
      <c r="J70" s="43">
        <f t="shared" si="23"/>
        <v>0</v>
      </c>
      <c r="K70" s="44">
        <f t="shared" si="5"/>
        <v>30000</v>
      </c>
      <c r="L70" s="42">
        <f t="shared" si="6"/>
        <v>0</v>
      </c>
      <c r="M70" s="43">
        <f t="shared" si="7"/>
        <v>3260</v>
      </c>
      <c r="N70" s="43">
        <f t="shared" si="8"/>
        <v>0</v>
      </c>
      <c r="O70" s="44">
        <f t="shared" si="9"/>
        <v>3260</v>
      </c>
      <c r="P70" s="45" t="str">
        <f t="shared" ref="P70:R70" si="244">IF(H70=0,"",L70/H70)</f>
        <v/>
      </c>
      <c r="Q70" s="46">
        <f t="shared" si="244"/>
        <v>0.1086666667</v>
      </c>
      <c r="R70" s="46" t="str">
        <f t="shared" si="244"/>
        <v/>
      </c>
      <c r="S70" s="47">
        <f t="shared" si="11"/>
        <v>0.1086666667</v>
      </c>
      <c r="T70" s="42">
        <f t="shared" ref="T70:V70" si="245">SUM(H$13:H70)</f>
        <v>40000</v>
      </c>
      <c r="U70" s="43">
        <f t="shared" si="245"/>
        <v>1600000</v>
      </c>
      <c r="V70" s="43">
        <f t="shared" si="245"/>
        <v>100000</v>
      </c>
      <c r="W70" s="44">
        <f t="shared" si="13"/>
        <v>1740000</v>
      </c>
      <c r="X70" s="42">
        <f t="shared" ref="X70:Z70" si="246">SUM(L$13:L70)</f>
        <v>3559</v>
      </c>
      <c r="Y70" s="43">
        <f t="shared" si="246"/>
        <v>176721</v>
      </c>
      <c r="Z70" s="43">
        <f t="shared" si="246"/>
        <v>10071</v>
      </c>
      <c r="AA70" s="44">
        <f t="shared" si="15"/>
        <v>190351</v>
      </c>
      <c r="AB70" s="46">
        <f t="shared" ref="AB70:AD70" si="247">IF(T70=0,"",X70/T70)</f>
        <v>0.088975</v>
      </c>
      <c r="AC70" s="46">
        <f t="shared" si="247"/>
        <v>0.110450625</v>
      </c>
      <c r="AD70" s="46">
        <f t="shared" si="247"/>
        <v>0.10071</v>
      </c>
      <c r="AE70" s="47">
        <f t="shared" si="17"/>
        <v>0.1093971264</v>
      </c>
    </row>
    <row r="71" ht="14.25" customHeight="1">
      <c r="A71" s="102" t="str">
        <f t="shared" si="18"/>
        <v>Exploitation</v>
      </c>
      <c r="B71" s="9" t="str">
        <f t="shared" si="19"/>
        <v>B</v>
      </c>
      <c r="C71" s="9" t="str">
        <f t="shared" si="20"/>
        <v/>
      </c>
      <c r="D71" s="38">
        <v>59.0</v>
      </c>
      <c r="E71" s="39">
        <v>0.4804902732606352</v>
      </c>
      <c r="F71" s="103">
        <v>0.5137663061763984</v>
      </c>
      <c r="G71" s="41">
        <v>0.4530556501391858</v>
      </c>
      <c r="H71" s="42">
        <f t="shared" si="21"/>
        <v>0</v>
      </c>
      <c r="I71" s="43">
        <f t="shared" si="22"/>
        <v>30000</v>
      </c>
      <c r="J71" s="43">
        <f t="shared" si="23"/>
        <v>0</v>
      </c>
      <c r="K71" s="44">
        <f t="shared" si="5"/>
        <v>30000</v>
      </c>
      <c r="L71" s="42">
        <f t="shared" si="6"/>
        <v>0</v>
      </c>
      <c r="M71" s="43">
        <f t="shared" si="7"/>
        <v>3302</v>
      </c>
      <c r="N71" s="43">
        <f t="shared" si="8"/>
        <v>0</v>
      </c>
      <c r="O71" s="44">
        <f t="shared" si="9"/>
        <v>3302</v>
      </c>
      <c r="P71" s="45" t="str">
        <f t="shared" ref="P71:R71" si="248">IF(H71=0,"",L71/H71)</f>
        <v/>
      </c>
      <c r="Q71" s="46">
        <f t="shared" si="248"/>
        <v>0.1100666667</v>
      </c>
      <c r="R71" s="46" t="str">
        <f t="shared" si="248"/>
        <v/>
      </c>
      <c r="S71" s="47">
        <f t="shared" si="11"/>
        <v>0.1100666667</v>
      </c>
      <c r="T71" s="42">
        <f t="shared" ref="T71:V71" si="249">SUM(H$13:H71)</f>
        <v>40000</v>
      </c>
      <c r="U71" s="43">
        <f t="shared" si="249"/>
        <v>1630000</v>
      </c>
      <c r="V71" s="43">
        <f t="shared" si="249"/>
        <v>100000</v>
      </c>
      <c r="W71" s="44">
        <f t="shared" si="13"/>
        <v>1770000</v>
      </c>
      <c r="X71" s="42">
        <f t="shared" ref="X71:Z71" si="250">SUM(L$13:L71)</f>
        <v>3559</v>
      </c>
      <c r="Y71" s="43">
        <f t="shared" si="250"/>
        <v>180023</v>
      </c>
      <c r="Z71" s="43">
        <f t="shared" si="250"/>
        <v>10071</v>
      </c>
      <c r="AA71" s="44">
        <f t="shared" si="15"/>
        <v>193653</v>
      </c>
      <c r="AB71" s="46">
        <f t="shared" ref="AB71:AD71" si="251">IF(T71=0,"",X71/T71)</f>
        <v>0.088975</v>
      </c>
      <c r="AC71" s="46">
        <f t="shared" si="251"/>
        <v>0.1104435583</v>
      </c>
      <c r="AD71" s="46">
        <f t="shared" si="251"/>
        <v>0.10071</v>
      </c>
      <c r="AE71" s="47">
        <f t="shared" si="17"/>
        <v>0.1094084746</v>
      </c>
    </row>
    <row r="72" ht="14.25" customHeight="1">
      <c r="A72" s="102" t="str">
        <f t="shared" si="18"/>
        <v>Exploitation</v>
      </c>
      <c r="B72" s="9" t="str">
        <f t="shared" si="19"/>
        <v>B</v>
      </c>
      <c r="C72" s="9" t="str">
        <f t="shared" si="20"/>
        <v/>
      </c>
      <c r="D72" s="38">
        <v>60.0</v>
      </c>
      <c r="E72" s="39">
        <v>0.06231772853416995</v>
      </c>
      <c r="F72" s="103">
        <v>0.6010548777536038</v>
      </c>
      <c r="G72" s="41">
        <v>0.3315854579555686</v>
      </c>
      <c r="H72" s="42">
        <f t="shared" si="21"/>
        <v>0</v>
      </c>
      <c r="I72" s="43">
        <f t="shared" si="22"/>
        <v>30000</v>
      </c>
      <c r="J72" s="43">
        <f t="shared" si="23"/>
        <v>0</v>
      </c>
      <c r="K72" s="44">
        <f t="shared" si="5"/>
        <v>30000</v>
      </c>
      <c r="L72" s="42">
        <f t="shared" si="6"/>
        <v>0</v>
      </c>
      <c r="M72" s="43">
        <f t="shared" si="7"/>
        <v>3314</v>
      </c>
      <c r="N72" s="43">
        <f t="shared" si="8"/>
        <v>0</v>
      </c>
      <c r="O72" s="44">
        <f t="shared" si="9"/>
        <v>3314</v>
      </c>
      <c r="P72" s="45" t="str">
        <f t="shared" ref="P72:R72" si="252">IF(H72=0,"",L72/H72)</f>
        <v/>
      </c>
      <c r="Q72" s="46">
        <f t="shared" si="252"/>
        <v>0.1104666667</v>
      </c>
      <c r="R72" s="46" t="str">
        <f t="shared" si="252"/>
        <v/>
      </c>
      <c r="S72" s="47">
        <f t="shared" si="11"/>
        <v>0.1104666667</v>
      </c>
      <c r="T72" s="42">
        <f t="shared" ref="T72:V72" si="253">SUM(H$13:H72)</f>
        <v>40000</v>
      </c>
      <c r="U72" s="43">
        <f t="shared" si="253"/>
        <v>1660000</v>
      </c>
      <c r="V72" s="43">
        <f t="shared" si="253"/>
        <v>100000</v>
      </c>
      <c r="W72" s="44">
        <f t="shared" si="13"/>
        <v>1800000</v>
      </c>
      <c r="X72" s="42">
        <f t="shared" ref="X72:Z72" si="254">SUM(L$13:L72)</f>
        <v>3559</v>
      </c>
      <c r="Y72" s="43">
        <f t="shared" si="254"/>
        <v>183337</v>
      </c>
      <c r="Z72" s="43">
        <f t="shared" si="254"/>
        <v>10071</v>
      </c>
      <c r="AA72" s="44">
        <f t="shared" si="15"/>
        <v>196967</v>
      </c>
      <c r="AB72" s="46">
        <f t="shared" ref="AB72:AD72" si="255">IF(T72=0,"",X72/T72)</f>
        <v>0.088975</v>
      </c>
      <c r="AC72" s="46">
        <f t="shared" si="255"/>
        <v>0.1104439759</v>
      </c>
      <c r="AD72" s="46">
        <f t="shared" si="255"/>
        <v>0.10071</v>
      </c>
      <c r="AE72" s="47">
        <f t="shared" si="17"/>
        <v>0.1094261111</v>
      </c>
    </row>
    <row r="73" ht="14.25" customHeight="1">
      <c r="A73" s="102" t="str">
        <f t="shared" si="18"/>
        <v>Exploitation</v>
      </c>
      <c r="B73" s="9" t="str">
        <f t="shared" si="19"/>
        <v>B</v>
      </c>
      <c r="C73" s="9" t="str">
        <f t="shared" si="20"/>
        <v/>
      </c>
      <c r="D73" s="38">
        <v>61.0</v>
      </c>
      <c r="E73" s="39">
        <v>0.30040763454036046</v>
      </c>
      <c r="F73" s="103">
        <v>0.7822150592476252</v>
      </c>
      <c r="G73" s="41">
        <v>0.0248736075771403</v>
      </c>
      <c r="H73" s="42">
        <f t="shared" si="21"/>
        <v>0</v>
      </c>
      <c r="I73" s="43">
        <f t="shared" si="22"/>
        <v>30000</v>
      </c>
      <c r="J73" s="43">
        <f t="shared" si="23"/>
        <v>0</v>
      </c>
      <c r="K73" s="44">
        <f t="shared" si="5"/>
        <v>30000</v>
      </c>
      <c r="L73" s="42">
        <f t="shared" si="6"/>
        <v>0</v>
      </c>
      <c r="M73" s="43">
        <f t="shared" si="7"/>
        <v>3342</v>
      </c>
      <c r="N73" s="43">
        <f t="shared" si="8"/>
        <v>0</v>
      </c>
      <c r="O73" s="44">
        <f t="shared" si="9"/>
        <v>3342</v>
      </c>
      <c r="P73" s="45" t="str">
        <f t="shared" ref="P73:R73" si="256">IF(H73=0,"",L73/H73)</f>
        <v/>
      </c>
      <c r="Q73" s="46">
        <f t="shared" si="256"/>
        <v>0.1114</v>
      </c>
      <c r="R73" s="46" t="str">
        <f t="shared" si="256"/>
        <v/>
      </c>
      <c r="S73" s="47">
        <f t="shared" si="11"/>
        <v>0.1114</v>
      </c>
      <c r="T73" s="42">
        <f t="shared" ref="T73:V73" si="257">SUM(H$13:H73)</f>
        <v>40000</v>
      </c>
      <c r="U73" s="43">
        <f t="shared" si="257"/>
        <v>1690000</v>
      </c>
      <c r="V73" s="43">
        <f t="shared" si="257"/>
        <v>100000</v>
      </c>
      <c r="W73" s="44">
        <f t="shared" si="13"/>
        <v>1830000</v>
      </c>
      <c r="X73" s="42">
        <f t="shared" ref="X73:Z73" si="258">SUM(L$13:L73)</f>
        <v>3559</v>
      </c>
      <c r="Y73" s="43">
        <f t="shared" si="258"/>
        <v>186679</v>
      </c>
      <c r="Z73" s="43">
        <f t="shared" si="258"/>
        <v>10071</v>
      </c>
      <c r="AA73" s="44">
        <f t="shared" si="15"/>
        <v>200309</v>
      </c>
      <c r="AB73" s="46">
        <f t="shared" ref="AB73:AD73" si="259">IF(T73=0,"",X73/T73)</f>
        <v>0.088975</v>
      </c>
      <c r="AC73" s="46">
        <f t="shared" si="259"/>
        <v>0.1104609467</v>
      </c>
      <c r="AD73" s="46">
        <f t="shared" si="259"/>
        <v>0.10071</v>
      </c>
      <c r="AE73" s="47">
        <f t="shared" si="17"/>
        <v>0.1094584699</v>
      </c>
    </row>
    <row r="74" ht="14.25" customHeight="1">
      <c r="A74" s="102" t="str">
        <f t="shared" si="18"/>
        <v>Exploitation</v>
      </c>
      <c r="B74" s="9" t="str">
        <f t="shared" si="19"/>
        <v>B</v>
      </c>
      <c r="C74" s="9" t="str">
        <f t="shared" si="20"/>
        <v/>
      </c>
      <c r="D74" s="38">
        <v>62.0</v>
      </c>
      <c r="E74" s="39">
        <v>0.9835777043705373</v>
      </c>
      <c r="F74" s="103">
        <v>0.8760488939401204</v>
      </c>
      <c r="G74" s="41">
        <v>0.6798892823793622</v>
      </c>
      <c r="H74" s="42">
        <f t="shared" si="21"/>
        <v>0</v>
      </c>
      <c r="I74" s="43">
        <f t="shared" si="22"/>
        <v>30000</v>
      </c>
      <c r="J74" s="43">
        <f t="shared" si="23"/>
        <v>0</v>
      </c>
      <c r="K74" s="44">
        <f t="shared" si="5"/>
        <v>30000</v>
      </c>
      <c r="L74" s="42">
        <f t="shared" si="6"/>
        <v>0</v>
      </c>
      <c r="M74" s="43">
        <f t="shared" si="7"/>
        <v>3363</v>
      </c>
      <c r="N74" s="43">
        <f t="shared" si="8"/>
        <v>0</v>
      </c>
      <c r="O74" s="44">
        <f t="shared" si="9"/>
        <v>3363</v>
      </c>
      <c r="P74" s="45" t="str">
        <f t="shared" ref="P74:R74" si="260">IF(H74=0,"",L74/H74)</f>
        <v/>
      </c>
      <c r="Q74" s="46">
        <f t="shared" si="260"/>
        <v>0.1121</v>
      </c>
      <c r="R74" s="46" t="str">
        <f t="shared" si="260"/>
        <v/>
      </c>
      <c r="S74" s="47">
        <f t="shared" si="11"/>
        <v>0.1121</v>
      </c>
      <c r="T74" s="42">
        <f t="shared" ref="T74:V74" si="261">SUM(H$13:H74)</f>
        <v>40000</v>
      </c>
      <c r="U74" s="43">
        <f t="shared" si="261"/>
        <v>1720000</v>
      </c>
      <c r="V74" s="43">
        <f t="shared" si="261"/>
        <v>100000</v>
      </c>
      <c r="W74" s="44">
        <f t="shared" si="13"/>
        <v>1860000</v>
      </c>
      <c r="X74" s="42">
        <f t="shared" ref="X74:Z74" si="262">SUM(L$13:L74)</f>
        <v>3559</v>
      </c>
      <c r="Y74" s="43">
        <f t="shared" si="262"/>
        <v>190042</v>
      </c>
      <c r="Z74" s="43">
        <f t="shared" si="262"/>
        <v>10071</v>
      </c>
      <c r="AA74" s="44">
        <f t="shared" si="15"/>
        <v>203672</v>
      </c>
      <c r="AB74" s="46">
        <f t="shared" ref="AB74:AD74" si="263">IF(T74=0,"",X74/T74)</f>
        <v>0.088975</v>
      </c>
      <c r="AC74" s="46">
        <f t="shared" si="263"/>
        <v>0.1104895349</v>
      </c>
      <c r="AD74" s="46">
        <f t="shared" si="263"/>
        <v>0.10071</v>
      </c>
      <c r="AE74" s="47">
        <f t="shared" si="17"/>
        <v>0.1095010753</v>
      </c>
    </row>
    <row r="75" ht="14.25" customHeight="1">
      <c r="A75" s="102" t="str">
        <f t="shared" si="18"/>
        <v>Exploitation</v>
      </c>
      <c r="B75" s="9" t="str">
        <f t="shared" si="19"/>
        <v>B</v>
      </c>
      <c r="C75" s="9" t="str">
        <f t="shared" si="20"/>
        <v/>
      </c>
      <c r="D75" s="38">
        <v>63.0</v>
      </c>
      <c r="E75" s="39">
        <v>0.831594799744468</v>
      </c>
      <c r="F75" s="103">
        <v>0.27598501331487124</v>
      </c>
      <c r="G75" s="41">
        <v>0.13111658002056636</v>
      </c>
      <c r="H75" s="42">
        <f t="shared" si="21"/>
        <v>0</v>
      </c>
      <c r="I75" s="43">
        <f t="shared" si="22"/>
        <v>30000</v>
      </c>
      <c r="J75" s="43">
        <f t="shared" si="23"/>
        <v>0</v>
      </c>
      <c r="K75" s="44">
        <f t="shared" si="5"/>
        <v>30000</v>
      </c>
      <c r="L75" s="42">
        <f t="shared" si="6"/>
        <v>0</v>
      </c>
      <c r="M75" s="43">
        <f t="shared" si="7"/>
        <v>3268</v>
      </c>
      <c r="N75" s="43">
        <f t="shared" si="8"/>
        <v>0</v>
      </c>
      <c r="O75" s="44">
        <f t="shared" si="9"/>
        <v>3268</v>
      </c>
      <c r="P75" s="45" t="str">
        <f t="shared" ref="P75:R75" si="264">IF(H75=0,"",L75/H75)</f>
        <v/>
      </c>
      <c r="Q75" s="46">
        <f t="shared" si="264"/>
        <v>0.1089333333</v>
      </c>
      <c r="R75" s="46" t="str">
        <f t="shared" si="264"/>
        <v/>
      </c>
      <c r="S75" s="47">
        <f t="shared" si="11"/>
        <v>0.1089333333</v>
      </c>
      <c r="T75" s="42">
        <f t="shared" ref="T75:V75" si="265">SUM(H$13:H75)</f>
        <v>40000</v>
      </c>
      <c r="U75" s="43">
        <f t="shared" si="265"/>
        <v>1750000</v>
      </c>
      <c r="V75" s="43">
        <f t="shared" si="265"/>
        <v>100000</v>
      </c>
      <c r="W75" s="44">
        <f t="shared" si="13"/>
        <v>1890000</v>
      </c>
      <c r="X75" s="42">
        <f t="shared" ref="X75:Z75" si="266">SUM(L$13:L75)</f>
        <v>3559</v>
      </c>
      <c r="Y75" s="43">
        <f t="shared" si="266"/>
        <v>193310</v>
      </c>
      <c r="Z75" s="43">
        <f t="shared" si="266"/>
        <v>10071</v>
      </c>
      <c r="AA75" s="44">
        <f t="shared" si="15"/>
        <v>206940</v>
      </c>
      <c r="AB75" s="46">
        <f t="shared" ref="AB75:AD75" si="267">IF(T75=0,"",X75/T75)</f>
        <v>0.088975</v>
      </c>
      <c r="AC75" s="46">
        <f t="shared" si="267"/>
        <v>0.1104628571</v>
      </c>
      <c r="AD75" s="46">
        <f t="shared" si="267"/>
        <v>0.10071</v>
      </c>
      <c r="AE75" s="47">
        <f t="shared" si="17"/>
        <v>0.1094920635</v>
      </c>
    </row>
    <row r="76" ht="14.25" customHeight="1">
      <c r="A76" s="102" t="str">
        <f t="shared" si="18"/>
        <v>Exploitation</v>
      </c>
      <c r="B76" s="9" t="str">
        <f t="shared" si="19"/>
        <v>B</v>
      </c>
      <c r="C76" s="9" t="str">
        <f t="shared" si="20"/>
        <v/>
      </c>
      <c r="D76" s="38">
        <v>64.0</v>
      </c>
      <c r="E76" s="39">
        <v>0.3215603864423917</v>
      </c>
      <c r="F76" s="103">
        <v>0.4021655331796714</v>
      </c>
      <c r="G76" s="41">
        <v>0.3889124103330005</v>
      </c>
      <c r="H76" s="42">
        <f t="shared" si="21"/>
        <v>0</v>
      </c>
      <c r="I76" s="43">
        <f t="shared" si="22"/>
        <v>30000</v>
      </c>
      <c r="J76" s="43">
        <f t="shared" si="23"/>
        <v>0</v>
      </c>
      <c r="K76" s="44">
        <f t="shared" si="5"/>
        <v>30000</v>
      </c>
      <c r="L76" s="42">
        <f t="shared" si="6"/>
        <v>0</v>
      </c>
      <c r="M76" s="43">
        <f t="shared" si="7"/>
        <v>3286</v>
      </c>
      <c r="N76" s="43">
        <f t="shared" si="8"/>
        <v>0</v>
      </c>
      <c r="O76" s="44">
        <f t="shared" si="9"/>
        <v>3286</v>
      </c>
      <c r="P76" s="45" t="str">
        <f t="shared" ref="P76:R76" si="268">IF(H76=0,"",L76/H76)</f>
        <v/>
      </c>
      <c r="Q76" s="46">
        <f t="shared" si="268"/>
        <v>0.1095333333</v>
      </c>
      <c r="R76" s="46" t="str">
        <f t="shared" si="268"/>
        <v/>
      </c>
      <c r="S76" s="47">
        <f t="shared" si="11"/>
        <v>0.1095333333</v>
      </c>
      <c r="T76" s="42">
        <f t="shared" ref="T76:V76" si="269">SUM(H$13:H76)</f>
        <v>40000</v>
      </c>
      <c r="U76" s="43">
        <f t="shared" si="269"/>
        <v>1780000</v>
      </c>
      <c r="V76" s="43">
        <f t="shared" si="269"/>
        <v>100000</v>
      </c>
      <c r="W76" s="44">
        <f t="shared" si="13"/>
        <v>1920000</v>
      </c>
      <c r="X76" s="42">
        <f t="shared" ref="X76:Z76" si="270">SUM(L$13:L76)</f>
        <v>3559</v>
      </c>
      <c r="Y76" s="43">
        <f t="shared" si="270"/>
        <v>196596</v>
      </c>
      <c r="Z76" s="43">
        <f t="shared" si="270"/>
        <v>10071</v>
      </c>
      <c r="AA76" s="44">
        <f t="shared" si="15"/>
        <v>210226</v>
      </c>
      <c r="AB76" s="46">
        <f t="shared" ref="AB76:AD76" si="271">IF(T76=0,"",X76/T76)</f>
        <v>0.088975</v>
      </c>
      <c r="AC76" s="46">
        <f t="shared" si="271"/>
        <v>0.110447191</v>
      </c>
      <c r="AD76" s="46">
        <f t="shared" si="271"/>
        <v>0.10071</v>
      </c>
      <c r="AE76" s="47">
        <f t="shared" si="17"/>
        <v>0.1094927083</v>
      </c>
    </row>
    <row r="77" ht="14.25" customHeight="1">
      <c r="A77" s="102" t="str">
        <f t="shared" si="18"/>
        <v>Exploration</v>
      </c>
      <c r="B77" s="9" t="str">
        <f t="shared" si="19"/>
        <v>B</v>
      </c>
      <c r="C77" s="9" t="str">
        <f t="shared" si="20"/>
        <v>B</v>
      </c>
      <c r="D77" s="38">
        <v>65.0</v>
      </c>
      <c r="E77" s="39">
        <v>0.7209499255529659</v>
      </c>
      <c r="F77" s="103">
        <v>0.15903684958592934</v>
      </c>
      <c r="G77" s="41">
        <v>0.14706596914284165</v>
      </c>
      <c r="H77" s="42">
        <f t="shared" si="21"/>
        <v>0</v>
      </c>
      <c r="I77" s="43">
        <f t="shared" si="22"/>
        <v>30000</v>
      </c>
      <c r="J77" s="43">
        <f t="shared" si="23"/>
        <v>0</v>
      </c>
      <c r="K77" s="44">
        <f t="shared" si="5"/>
        <v>30000</v>
      </c>
      <c r="L77" s="42">
        <f t="shared" si="6"/>
        <v>0</v>
      </c>
      <c r="M77" s="43">
        <f t="shared" si="7"/>
        <v>3246</v>
      </c>
      <c r="N77" s="43">
        <f t="shared" si="8"/>
        <v>0</v>
      </c>
      <c r="O77" s="44">
        <f t="shared" si="9"/>
        <v>3246</v>
      </c>
      <c r="P77" s="45" t="str">
        <f t="shared" ref="P77:R77" si="272">IF(H77=0,"",L77/H77)</f>
        <v/>
      </c>
      <c r="Q77" s="46">
        <f t="shared" si="272"/>
        <v>0.1082</v>
      </c>
      <c r="R77" s="46" t="str">
        <f t="shared" si="272"/>
        <v/>
      </c>
      <c r="S77" s="47">
        <f t="shared" si="11"/>
        <v>0.1082</v>
      </c>
      <c r="T77" s="42">
        <f t="shared" ref="T77:V77" si="273">SUM(H$13:H77)</f>
        <v>40000</v>
      </c>
      <c r="U77" s="43">
        <f t="shared" si="273"/>
        <v>1810000</v>
      </c>
      <c r="V77" s="43">
        <f t="shared" si="273"/>
        <v>100000</v>
      </c>
      <c r="W77" s="44">
        <f t="shared" si="13"/>
        <v>1950000</v>
      </c>
      <c r="X77" s="42">
        <f t="shared" ref="X77:Z77" si="274">SUM(L$13:L77)</f>
        <v>3559</v>
      </c>
      <c r="Y77" s="43">
        <f t="shared" si="274"/>
        <v>199842</v>
      </c>
      <c r="Z77" s="43">
        <f t="shared" si="274"/>
        <v>10071</v>
      </c>
      <c r="AA77" s="44">
        <f t="shared" si="15"/>
        <v>213472</v>
      </c>
      <c r="AB77" s="46">
        <f t="shared" ref="AB77:AD77" si="275">IF(T77=0,"",X77/T77)</f>
        <v>0.088975</v>
      </c>
      <c r="AC77" s="46">
        <f t="shared" si="275"/>
        <v>0.1104099448</v>
      </c>
      <c r="AD77" s="46">
        <f t="shared" si="275"/>
        <v>0.10071</v>
      </c>
      <c r="AE77" s="47">
        <f t="shared" si="17"/>
        <v>0.1094728205</v>
      </c>
    </row>
    <row r="78" ht="14.25" customHeight="1">
      <c r="A78" s="102" t="str">
        <f t="shared" si="18"/>
        <v>Exploration</v>
      </c>
      <c r="B78" s="9" t="str">
        <f t="shared" si="19"/>
        <v>B</v>
      </c>
      <c r="C78" s="9" t="str">
        <f t="shared" si="20"/>
        <v>C</v>
      </c>
      <c r="D78" s="38">
        <v>66.0</v>
      </c>
      <c r="E78" s="39">
        <v>0.4348611950843516</v>
      </c>
      <c r="F78" s="103">
        <v>0.09238915923123958</v>
      </c>
      <c r="G78" s="41">
        <v>0.1278941396424369</v>
      </c>
      <c r="H78" s="42">
        <f t="shared" si="21"/>
        <v>0</v>
      </c>
      <c r="I78" s="43">
        <f t="shared" si="22"/>
        <v>0</v>
      </c>
      <c r="J78" s="43">
        <f t="shared" si="23"/>
        <v>30000</v>
      </c>
      <c r="K78" s="44">
        <f t="shared" si="5"/>
        <v>30000</v>
      </c>
      <c r="L78" s="42">
        <f t="shared" si="6"/>
        <v>0</v>
      </c>
      <c r="M78" s="43">
        <f t="shared" si="7"/>
        <v>0</v>
      </c>
      <c r="N78" s="43">
        <f t="shared" si="8"/>
        <v>2941</v>
      </c>
      <c r="O78" s="44">
        <f t="shared" si="9"/>
        <v>2941</v>
      </c>
      <c r="P78" s="45" t="str">
        <f t="shared" ref="P78:R78" si="276">IF(H78=0,"",L78/H78)</f>
        <v/>
      </c>
      <c r="Q78" s="46" t="str">
        <f t="shared" si="276"/>
        <v/>
      </c>
      <c r="R78" s="46">
        <f t="shared" si="276"/>
        <v>0.09803333333</v>
      </c>
      <c r="S78" s="47">
        <f t="shared" si="11"/>
        <v>0.09803333333</v>
      </c>
      <c r="T78" s="42">
        <f t="shared" ref="T78:V78" si="277">SUM(H$13:H78)</f>
        <v>40000</v>
      </c>
      <c r="U78" s="43">
        <f t="shared" si="277"/>
        <v>1810000</v>
      </c>
      <c r="V78" s="43">
        <f t="shared" si="277"/>
        <v>130000</v>
      </c>
      <c r="W78" s="44">
        <f t="shared" si="13"/>
        <v>1980000</v>
      </c>
      <c r="X78" s="42">
        <f t="shared" ref="X78:Z78" si="278">SUM(L$13:L78)</f>
        <v>3559</v>
      </c>
      <c r="Y78" s="43">
        <f t="shared" si="278"/>
        <v>199842</v>
      </c>
      <c r="Z78" s="43">
        <f t="shared" si="278"/>
        <v>13012</v>
      </c>
      <c r="AA78" s="44">
        <f t="shared" si="15"/>
        <v>216413</v>
      </c>
      <c r="AB78" s="46">
        <f t="shared" ref="AB78:AD78" si="279">IF(T78=0,"",X78/T78)</f>
        <v>0.088975</v>
      </c>
      <c r="AC78" s="46">
        <f t="shared" si="279"/>
        <v>0.1104099448</v>
      </c>
      <c r="AD78" s="46">
        <f t="shared" si="279"/>
        <v>0.1000923077</v>
      </c>
      <c r="AE78" s="47">
        <f t="shared" si="17"/>
        <v>0.1092994949</v>
      </c>
    </row>
    <row r="79" ht="14.25" customHeight="1">
      <c r="A79" s="102" t="str">
        <f t="shared" si="18"/>
        <v>Exploitation</v>
      </c>
      <c r="B79" s="9" t="str">
        <f t="shared" si="19"/>
        <v>B</v>
      </c>
      <c r="C79" s="9" t="str">
        <f t="shared" si="20"/>
        <v/>
      </c>
      <c r="D79" s="38">
        <v>67.0</v>
      </c>
      <c r="E79" s="39">
        <v>0.7625941793183313</v>
      </c>
      <c r="F79" s="103">
        <v>0.5442003564761905</v>
      </c>
      <c r="G79" s="41">
        <v>0.8038646462077546</v>
      </c>
      <c r="H79" s="42">
        <f t="shared" si="21"/>
        <v>0</v>
      </c>
      <c r="I79" s="43">
        <f t="shared" si="22"/>
        <v>30000</v>
      </c>
      <c r="J79" s="43">
        <f t="shared" si="23"/>
        <v>0</v>
      </c>
      <c r="K79" s="44">
        <f t="shared" si="5"/>
        <v>30000</v>
      </c>
      <c r="L79" s="42">
        <f t="shared" si="6"/>
        <v>0</v>
      </c>
      <c r="M79" s="43">
        <f t="shared" si="7"/>
        <v>3306</v>
      </c>
      <c r="N79" s="43">
        <f t="shared" si="8"/>
        <v>0</v>
      </c>
      <c r="O79" s="44">
        <f t="shared" si="9"/>
        <v>3306</v>
      </c>
      <c r="P79" s="45" t="str">
        <f t="shared" ref="P79:R79" si="280">IF(H79=0,"",L79/H79)</f>
        <v/>
      </c>
      <c r="Q79" s="46">
        <f t="shared" si="280"/>
        <v>0.1102</v>
      </c>
      <c r="R79" s="46" t="str">
        <f t="shared" si="280"/>
        <v/>
      </c>
      <c r="S79" s="47">
        <f t="shared" si="11"/>
        <v>0.1102</v>
      </c>
      <c r="T79" s="42">
        <f t="shared" ref="T79:V79" si="281">SUM(H$13:H79)</f>
        <v>40000</v>
      </c>
      <c r="U79" s="43">
        <f t="shared" si="281"/>
        <v>1840000</v>
      </c>
      <c r="V79" s="43">
        <f t="shared" si="281"/>
        <v>130000</v>
      </c>
      <c r="W79" s="44">
        <f t="shared" si="13"/>
        <v>2010000</v>
      </c>
      <c r="X79" s="42">
        <f t="shared" ref="X79:Z79" si="282">SUM(L$13:L79)</f>
        <v>3559</v>
      </c>
      <c r="Y79" s="43">
        <f t="shared" si="282"/>
        <v>203148</v>
      </c>
      <c r="Z79" s="43">
        <f t="shared" si="282"/>
        <v>13012</v>
      </c>
      <c r="AA79" s="44">
        <f t="shared" si="15"/>
        <v>219719</v>
      </c>
      <c r="AB79" s="46">
        <f t="shared" ref="AB79:AD79" si="283">IF(T79=0,"",X79/T79)</f>
        <v>0.088975</v>
      </c>
      <c r="AC79" s="46">
        <f t="shared" si="283"/>
        <v>0.1104065217</v>
      </c>
      <c r="AD79" s="46">
        <f t="shared" si="283"/>
        <v>0.1000923077</v>
      </c>
      <c r="AE79" s="47">
        <f t="shared" si="17"/>
        <v>0.1093129353</v>
      </c>
    </row>
    <row r="80" ht="14.25" customHeight="1">
      <c r="A80" s="102" t="str">
        <f t="shared" si="18"/>
        <v>Exploration</v>
      </c>
      <c r="B80" s="9" t="str">
        <f t="shared" si="19"/>
        <v>B</v>
      </c>
      <c r="C80" s="9" t="str">
        <f t="shared" si="20"/>
        <v>B</v>
      </c>
      <c r="D80" s="38">
        <v>68.0</v>
      </c>
      <c r="E80" s="39">
        <v>0.9188914639977601</v>
      </c>
      <c r="F80" s="103">
        <v>0.05965515463271254</v>
      </c>
      <c r="G80" s="41">
        <v>0.06348212944296971</v>
      </c>
      <c r="H80" s="42">
        <f t="shared" si="21"/>
        <v>0</v>
      </c>
      <c r="I80" s="43">
        <f t="shared" si="22"/>
        <v>30000</v>
      </c>
      <c r="J80" s="43">
        <f t="shared" si="23"/>
        <v>0</v>
      </c>
      <c r="K80" s="44">
        <f t="shared" si="5"/>
        <v>30000</v>
      </c>
      <c r="L80" s="42">
        <f t="shared" si="6"/>
        <v>0</v>
      </c>
      <c r="M80" s="43">
        <f t="shared" si="7"/>
        <v>3216</v>
      </c>
      <c r="N80" s="43">
        <f t="shared" si="8"/>
        <v>0</v>
      </c>
      <c r="O80" s="44">
        <f t="shared" si="9"/>
        <v>3216</v>
      </c>
      <c r="P80" s="45" t="str">
        <f t="shared" ref="P80:R80" si="284">IF(H80=0,"",L80/H80)</f>
        <v/>
      </c>
      <c r="Q80" s="46">
        <f t="shared" si="284"/>
        <v>0.1072</v>
      </c>
      <c r="R80" s="46" t="str">
        <f t="shared" si="284"/>
        <v/>
      </c>
      <c r="S80" s="47">
        <f t="shared" si="11"/>
        <v>0.1072</v>
      </c>
      <c r="T80" s="42">
        <f t="shared" ref="T80:V80" si="285">SUM(H$13:H80)</f>
        <v>40000</v>
      </c>
      <c r="U80" s="43">
        <f t="shared" si="285"/>
        <v>1870000</v>
      </c>
      <c r="V80" s="43">
        <f t="shared" si="285"/>
        <v>130000</v>
      </c>
      <c r="W80" s="44">
        <f t="shared" si="13"/>
        <v>2040000</v>
      </c>
      <c r="X80" s="42">
        <f t="shared" ref="X80:Z80" si="286">SUM(L$13:L80)</f>
        <v>3559</v>
      </c>
      <c r="Y80" s="43">
        <f t="shared" si="286"/>
        <v>206364</v>
      </c>
      <c r="Z80" s="43">
        <f t="shared" si="286"/>
        <v>13012</v>
      </c>
      <c r="AA80" s="44">
        <f t="shared" si="15"/>
        <v>222935</v>
      </c>
      <c r="AB80" s="46">
        <f t="shared" ref="AB80:AD80" si="287">IF(T80=0,"",X80/T80)</f>
        <v>0.088975</v>
      </c>
      <c r="AC80" s="46">
        <f t="shared" si="287"/>
        <v>0.1103550802</v>
      </c>
      <c r="AD80" s="46">
        <f t="shared" si="287"/>
        <v>0.1000923077</v>
      </c>
      <c r="AE80" s="47">
        <f t="shared" si="17"/>
        <v>0.1092818627</v>
      </c>
    </row>
    <row r="81" ht="14.25" customHeight="1">
      <c r="A81" s="102" t="str">
        <f t="shared" si="18"/>
        <v>Exploitation</v>
      </c>
      <c r="B81" s="9" t="str">
        <f t="shared" si="19"/>
        <v>B</v>
      </c>
      <c r="C81" s="9" t="str">
        <f t="shared" si="20"/>
        <v/>
      </c>
      <c r="D81" s="38">
        <v>69.0</v>
      </c>
      <c r="E81" s="39">
        <v>0.4470724792911973</v>
      </c>
      <c r="F81" s="103">
        <v>0.3764961772408515</v>
      </c>
      <c r="G81" s="41">
        <v>0.9323025222748664</v>
      </c>
      <c r="H81" s="42">
        <f t="shared" si="21"/>
        <v>0</v>
      </c>
      <c r="I81" s="43">
        <f t="shared" si="22"/>
        <v>30000</v>
      </c>
      <c r="J81" s="43">
        <f t="shared" si="23"/>
        <v>0</v>
      </c>
      <c r="K81" s="44">
        <f t="shared" si="5"/>
        <v>30000</v>
      </c>
      <c r="L81" s="42">
        <f t="shared" si="6"/>
        <v>0</v>
      </c>
      <c r="M81" s="43">
        <f t="shared" si="7"/>
        <v>3283</v>
      </c>
      <c r="N81" s="43">
        <f t="shared" si="8"/>
        <v>0</v>
      </c>
      <c r="O81" s="44">
        <f t="shared" si="9"/>
        <v>3283</v>
      </c>
      <c r="P81" s="45" t="str">
        <f t="shared" ref="P81:R81" si="288">IF(H81=0,"",L81/H81)</f>
        <v/>
      </c>
      <c r="Q81" s="46">
        <f t="shared" si="288"/>
        <v>0.1094333333</v>
      </c>
      <c r="R81" s="46" t="str">
        <f t="shared" si="288"/>
        <v/>
      </c>
      <c r="S81" s="47">
        <f t="shared" si="11"/>
        <v>0.1094333333</v>
      </c>
      <c r="T81" s="42">
        <f t="shared" ref="T81:V81" si="289">SUM(H$13:H81)</f>
        <v>40000</v>
      </c>
      <c r="U81" s="43">
        <f t="shared" si="289"/>
        <v>1900000</v>
      </c>
      <c r="V81" s="43">
        <f t="shared" si="289"/>
        <v>130000</v>
      </c>
      <c r="W81" s="44">
        <f t="shared" si="13"/>
        <v>2070000</v>
      </c>
      <c r="X81" s="42">
        <f t="shared" ref="X81:Z81" si="290">SUM(L$13:L81)</f>
        <v>3559</v>
      </c>
      <c r="Y81" s="43">
        <f t="shared" si="290"/>
        <v>209647</v>
      </c>
      <c r="Z81" s="43">
        <f t="shared" si="290"/>
        <v>13012</v>
      </c>
      <c r="AA81" s="44">
        <f t="shared" si="15"/>
        <v>226218</v>
      </c>
      <c r="AB81" s="46">
        <f t="shared" ref="AB81:AD81" si="291">IF(T81=0,"",X81/T81)</f>
        <v>0.088975</v>
      </c>
      <c r="AC81" s="46">
        <f t="shared" si="291"/>
        <v>0.1103405263</v>
      </c>
      <c r="AD81" s="46">
        <f t="shared" si="291"/>
        <v>0.1000923077</v>
      </c>
      <c r="AE81" s="47">
        <f t="shared" si="17"/>
        <v>0.109284058</v>
      </c>
    </row>
    <row r="82" ht="14.25" customHeight="1">
      <c r="A82" s="102" t="str">
        <f t="shared" si="18"/>
        <v>Exploitation</v>
      </c>
      <c r="B82" s="9" t="str">
        <f t="shared" si="19"/>
        <v>B</v>
      </c>
      <c r="C82" s="9" t="str">
        <f t="shared" si="20"/>
        <v/>
      </c>
      <c r="D82" s="38">
        <v>70.0</v>
      </c>
      <c r="E82" s="39">
        <v>0.28690392077845417</v>
      </c>
      <c r="F82" s="103">
        <v>0.28563895088705793</v>
      </c>
      <c r="G82" s="41">
        <v>0.007956121685617101</v>
      </c>
      <c r="H82" s="42">
        <f t="shared" si="21"/>
        <v>0</v>
      </c>
      <c r="I82" s="43">
        <f t="shared" si="22"/>
        <v>30000</v>
      </c>
      <c r="J82" s="43">
        <f t="shared" si="23"/>
        <v>0</v>
      </c>
      <c r="K82" s="44">
        <f t="shared" si="5"/>
        <v>30000</v>
      </c>
      <c r="L82" s="42">
        <f t="shared" si="6"/>
        <v>0</v>
      </c>
      <c r="M82" s="43">
        <f t="shared" si="7"/>
        <v>3269</v>
      </c>
      <c r="N82" s="43">
        <f t="shared" si="8"/>
        <v>0</v>
      </c>
      <c r="O82" s="44">
        <f t="shared" si="9"/>
        <v>3269</v>
      </c>
      <c r="P82" s="45" t="str">
        <f t="shared" ref="P82:R82" si="292">IF(H82=0,"",L82/H82)</f>
        <v/>
      </c>
      <c r="Q82" s="46">
        <f t="shared" si="292"/>
        <v>0.1089666667</v>
      </c>
      <c r="R82" s="46" t="str">
        <f t="shared" si="292"/>
        <v/>
      </c>
      <c r="S82" s="47">
        <f t="shared" si="11"/>
        <v>0.1089666667</v>
      </c>
      <c r="T82" s="42">
        <f t="shared" ref="T82:V82" si="293">SUM(H$13:H82)</f>
        <v>40000</v>
      </c>
      <c r="U82" s="43">
        <f t="shared" si="293"/>
        <v>1930000</v>
      </c>
      <c r="V82" s="43">
        <f t="shared" si="293"/>
        <v>130000</v>
      </c>
      <c r="W82" s="44">
        <f t="shared" si="13"/>
        <v>2100000</v>
      </c>
      <c r="X82" s="42">
        <f t="shared" ref="X82:Z82" si="294">SUM(L$13:L82)</f>
        <v>3559</v>
      </c>
      <c r="Y82" s="43">
        <f t="shared" si="294"/>
        <v>212916</v>
      </c>
      <c r="Z82" s="43">
        <f t="shared" si="294"/>
        <v>13012</v>
      </c>
      <c r="AA82" s="44">
        <f t="shared" si="15"/>
        <v>229487</v>
      </c>
      <c r="AB82" s="46">
        <f t="shared" ref="AB82:AD82" si="295">IF(T82=0,"",X82/T82)</f>
        <v>0.088975</v>
      </c>
      <c r="AC82" s="46">
        <f t="shared" si="295"/>
        <v>0.110319171</v>
      </c>
      <c r="AD82" s="46">
        <f t="shared" si="295"/>
        <v>0.1000923077</v>
      </c>
      <c r="AE82" s="47">
        <f t="shared" si="17"/>
        <v>0.1092795238</v>
      </c>
    </row>
    <row r="83" ht="14.25" customHeight="1">
      <c r="A83" s="102" t="str">
        <f t="shared" si="18"/>
        <v>Exploitation</v>
      </c>
      <c r="B83" s="9" t="str">
        <f t="shared" si="19"/>
        <v>B</v>
      </c>
      <c r="C83" s="9" t="str">
        <f t="shared" si="20"/>
        <v/>
      </c>
      <c r="D83" s="38">
        <v>71.0</v>
      </c>
      <c r="E83" s="39">
        <v>0.7691213527431149</v>
      </c>
      <c r="F83" s="103">
        <v>0.9760032019919544</v>
      </c>
      <c r="G83" s="41">
        <v>0.5845156527878</v>
      </c>
      <c r="H83" s="42">
        <f t="shared" si="21"/>
        <v>0</v>
      </c>
      <c r="I83" s="43">
        <f t="shared" si="22"/>
        <v>30000</v>
      </c>
      <c r="J83" s="43">
        <f t="shared" si="23"/>
        <v>0</v>
      </c>
      <c r="K83" s="44">
        <f t="shared" si="5"/>
        <v>30000</v>
      </c>
      <c r="L83" s="42">
        <f t="shared" si="6"/>
        <v>0</v>
      </c>
      <c r="M83" s="43">
        <f t="shared" si="7"/>
        <v>3408</v>
      </c>
      <c r="N83" s="43">
        <f t="shared" si="8"/>
        <v>0</v>
      </c>
      <c r="O83" s="44">
        <f t="shared" si="9"/>
        <v>3408</v>
      </c>
      <c r="P83" s="45" t="str">
        <f t="shared" ref="P83:R83" si="296">IF(H83=0,"",L83/H83)</f>
        <v/>
      </c>
      <c r="Q83" s="46">
        <f t="shared" si="296"/>
        <v>0.1136</v>
      </c>
      <c r="R83" s="46" t="str">
        <f t="shared" si="296"/>
        <v/>
      </c>
      <c r="S83" s="47">
        <f t="shared" si="11"/>
        <v>0.1136</v>
      </c>
      <c r="T83" s="42">
        <f t="shared" ref="T83:V83" si="297">SUM(H$13:H83)</f>
        <v>40000</v>
      </c>
      <c r="U83" s="43">
        <f t="shared" si="297"/>
        <v>1960000</v>
      </c>
      <c r="V83" s="43">
        <f t="shared" si="297"/>
        <v>130000</v>
      </c>
      <c r="W83" s="44">
        <f t="shared" si="13"/>
        <v>2130000</v>
      </c>
      <c r="X83" s="42">
        <f t="shared" ref="X83:Z83" si="298">SUM(L$13:L83)</f>
        <v>3559</v>
      </c>
      <c r="Y83" s="43">
        <f t="shared" si="298"/>
        <v>216324</v>
      </c>
      <c r="Z83" s="43">
        <f t="shared" si="298"/>
        <v>13012</v>
      </c>
      <c r="AA83" s="44">
        <f t="shared" si="15"/>
        <v>232895</v>
      </c>
      <c r="AB83" s="46">
        <f t="shared" ref="AB83:AD83" si="299">IF(T83=0,"",X83/T83)</f>
        <v>0.088975</v>
      </c>
      <c r="AC83" s="46">
        <f t="shared" si="299"/>
        <v>0.1103693878</v>
      </c>
      <c r="AD83" s="46">
        <f t="shared" si="299"/>
        <v>0.1000923077</v>
      </c>
      <c r="AE83" s="47">
        <f t="shared" si="17"/>
        <v>0.1093403756</v>
      </c>
    </row>
    <row r="84" ht="14.25" customHeight="1">
      <c r="A84" s="102" t="str">
        <f t="shared" si="18"/>
        <v>Exploitation</v>
      </c>
      <c r="B84" s="9" t="str">
        <f t="shared" si="19"/>
        <v>B</v>
      </c>
      <c r="C84" s="9" t="str">
        <f t="shared" si="20"/>
        <v/>
      </c>
      <c r="D84" s="38">
        <v>72.0</v>
      </c>
      <c r="E84" s="39">
        <v>0.5914840869932004</v>
      </c>
      <c r="F84" s="103">
        <v>0.8857365428599546</v>
      </c>
      <c r="G84" s="41">
        <v>0.20147625269824476</v>
      </c>
      <c r="H84" s="42">
        <f t="shared" si="21"/>
        <v>0</v>
      </c>
      <c r="I84" s="43">
        <f t="shared" si="22"/>
        <v>30000</v>
      </c>
      <c r="J84" s="43">
        <f t="shared" si="23"/>
        <v>0</v>
      </c>
      <c r="K84" s="44">
        <f t="shared" si="5"/>
        <v>30000</v>
      </c>
      <c r="L84" s="42">
        <f t="shared" si="6"/>
        <v>0</v>
      </c>
      <c r="M84" s="43">
        <f t="shared" si="7"/>
        <v>3365</v>
      </c>
      <c r="N84" s="43">
        <f t="shared" si="8"/>
        <v>0</v>
      </c>
      <c r="O84" s="44">
        <f t="shared" si="9"/>
        <v>3365</v>
      </c>
      <c r="P84" s="45" t="str">
        <f t="shared" ref="P84:R84" si="300">IF(H84=0,"",L84/H84)</f>
        <v/>
      </c>
      <c r="Q84" s="46">
        <f t="shared" si="300"/>
        <v>0.1121666667</v>
      </c>
      <c r="R84" s="46" t="str">
        <f t="shared" si="300"/>
        <v/>
      </c>
      <c r="S84" s="47">
        <f t="shared" si="11"/>
        <v>0.1121666667</v>
      </c>
      <c r="T84" s="42">
        <f t="shared" ref="T84:V84" si="301">SUM(H$13:H84)</f>
        <v>40000</v>
      </c>
      <c r="U84" s="43">
        <f t="shared" si="301"/>
        <v>1990000</v>
      </c>
      <c r="V84" s="43">
        <f t="shared" si="301"/>
        <v>130000</v>
      </c>
      <c r="W84" s="44">
        <f t="shared" si="13"/>
        <v>2160000</v>
      </c>
      <c r="X84" s="42">
        <f t="shared" ref="X84:Z84" si="302">SUM(L$13:L84)</f>
        <v>3559</v>
      </c>
      <c r="Y84" s="43">
        <f t="shared" si="302"/>
        <v>219689</v>
      </c>
      <c r="Z84" s="43">
        <f t="shared" si="302"/>
        <v>13012</v>
      </c>
      <c r="AA84" s="44">
        <f t="shared" si="15"/>
        <v>236260</v>
      </c>
      <c r="AB84" s="46">
        <f t="shared" ref="AB84:AD84" si="303">IF(T84=0,"",X84/T84)</f>
        <v>0.088975</v>
      </c>
      <c r="AC84" s="46">
        <f t="shared" si="303"/>
        <v>0.1103964824</v>
      </c>
      <c r="AD84" s="46">
        <f t="shared" si="303"/>
        <v>0.1000923077</v>
      </c>
      <c r="AE84" s="47">
        <f t="shared" si="17"/>
        <v>0.1093796296</v>
      </c>
    </row>
    <row r="85" ht="14.25" customHeight="1">
      <c r="A85" s="102" t="str">
        <f t="shared" si="18"/>
        <v>Exploitation</v>
      </c>
      <c r="B85" s="9" t="str">
        <f t="shared" si="19"/>
        <v>B</v>
      </c>
      <c r="C85" s="9" t="str">
        <f t="shared" si="20"/>
        <v/>
      </c>
      <c r="D85" s="38">
        <v>73.0</v>
      </c>
      <c r="E85" s="39">
        <v>0.7750420686607433</v>
      </c>
      <c r="F85" s="103">
        <v>0.3345936294382724</v>
      </c>
      <c r="G85" s="41">
        <v>0.0027230057953294695</v>
      </c>
      <c r="H85" s="42">
        <f t="shared" si="21"/>
        <v>0</v>
      </c>
      <c r="I85" s="43">
        <f t="shared" si="22"/>
        <v>30000</v>
      </c>
      <c r="J85" s="43">
        <f t="shared" si="23"/>
        <v>0</v>
      </c>
      <c r="K85" s="44">
        <f t="shared" si="5"/>
        <v>30000</v>
      </c>
      <c r="L85" s="42">
        <f t="shared" si="6"/>
        <v>0</v>
      </c>
      <c r="M85" s="43">
        <f t="shared" si="7"/>
        <v>3277</v>
      </c>
      <c r="N85" s="43">
        <f t="shared" si="8"/>
        <v>0</v>
      </c>
      <c r="O85" s="44">
        <f t="shared" si="9"/>
        <v>3277</v>
      </c>
      <c r="P85" s="45" t="str">
        <f t="shared" ref="P85:R85" si="304">IF(H85=0,"",L85/H85)</f>
        <v/>
      </c>
      <c r="Q85" s="46">
        <f t="shared" si="304"/>
        <v>0.1092333333</v>
      </c>
      <c r="R85" s="46" t="str">
        <f t="shared" si="304"/>
        <v/>
      </c>
      <c r="S85" s="47">
        <f t="shared" si="11"/>
        <v>0.1092333333</v>
      </c>
      <c r="T85" s="42">
        <f t="shared" ref="T85:V85" si="305">SUM(H$13:H85)</f>
        <v>40000</v>
      </c>
      <c r="U85" s="43">
        <f t="shared" si="305"/>
        <v>2020000</v>
      </c>
      <c r="V85" s="43">
        <f t="shared" si="305"/>
        <v>130000</v>
      </c>
      <c r="W85" s="44">
        <f t="shared" si="13"/>
        <v>2190000</v>
      </c>
      <c r="X85" s="42">
        <f t="shared" ref="X85:Z85" si="306">SUM(L$13:L85)</f>
        <v>3559</v>
      </c>
      <c r="Y85" s="43">
        <f t="shared" si="306"/>
        <v>222966</v>
      </c>
      <c r="Z85" s="43">
        <f t="shared" si="306"/>
        <v>13012</v>
      </c>
      <c r="AA85" s="44">
        <f t="shared" si="15"/>
        <v>239537</v>
      </c>
      <c r="AB85" s="46">
        <f t="shared" ref="AB85:AD85" si="307">IF(T85=0,"",X85/T85)</f>
        <v>0.088975</v>
      </c>
      <c r="AC85" s="46">
        <f t="shared" si="307"/>
        <v>0.1103792079</v>
      </c>
      <c r="AD85" s="46">
        <f t="shared" si="307"/>
        <v>0.1000923077</v>
      </c>
      <c r="AE85" s="47">
        <f t="shared" si="17"/>
        <v>0.1093776256</v>
      </c>
    </row>
    <row r="86" ht="14.25" customHeight="1">
      <c r="A86" s="102" t="str">
        <f t="shared" si="18"/>
        <v>Exploitation</v>
      </c>
      <c r="B86" s="9" t="str">
        <f t="shared" si="19"/>
        <v>B</v>
      </c>
      <c r="C86" s="9" t="str">
        <f t="shared" si="20"/>
        <v/>
      </c>
      <c r="D86" s="38">
        <v>74.0</v>
      </c>
      <c r="E86" s="39">
        <v>0.030755585543528752</v>
      </c>
      <c r="F86" s="103">
        <v>0.39571796271561144</v>
      </c>
      <c r="G86" s="41">
        <v>0.2865256321571824</v>
      </c>
      <c r="H86" s="42">
        <f t="shared" si="21"/>
        <v>0</v>
      </c>
      <c r="I86" s="43">
        <f t="shared" si="22"/>
        <v>30000</v>
      </c>
      <c r="J86" s="43">
        <f t="shared" si="23"/>
        <v>0</v>
      </c>
      <c r="K86" s="44">
        <f t="shared" si="5"/>
        <v>30000</v>
      </c>
      <c r="L86" s="42">
        <f t="shared" si="6"/>
        <v>0</v>
      </c>
      <c r="M86" s="43">
        <f t="shared" si="7"/>
        <v>3286</v>
      </c>
      <c r="N86" s="43">
        <f t="shared" si="8"/>
        <v>0</v>
      </c>
      <c r="O86" s="44">
        <f t="shared" si="9"/>
        <v>3286</v>
      </c>
      <c r="P86" s="45" t="str">
        <f t="shared" ref="P86:R86" si="308">IF(H86=0,"",L86/H86)</f>
        <v/>
      </c>
      <c r="Q86" s="46">
        <f t="shared" si="308"/>
        <v>0.1095333333</v>
      </c>
      <c r="R86" s="46" t="str">
        <f t="shared" si="308"/>
        <v/>
      </c>
      <c r="S86" s="47">
        <f t="shared" si="11"/>
        <v>0.1095333333</v>
      </c>
      <c r="T86" s="42">
        <f t="shared" ref="T86:V86" si="309">SUM(H$13:H86)</f>
        <v>40000</v>
      </c>
      <c r="U86" s="43">
        <f t="shared" si="309"/>
        <v>2050000</v>
      </c>
      <c r="V86" s="43">
        <f t="shared" si="309"/>
        <v>130000</v>
      </c>
      <c r="W86" s="44">
        <f t="shared" si="13"/>
        <v>2220000</v>
      </c>
      <c r="X86" s="42">
        <f t="shared" ref="X86:Z86" si="310">SUM(L$13:L86)</f>
        <v>3559</v>
      </c>
      <c r="Y86" s="43">
        <f t="shared" si="310"/>
        <v>226252</v>
      </c>
      <c r="Z86" s="43">
        <f t="shared" si="310"/>
        <v>13012</v>
      </c>
      <c r="AA86" s="44">
        <f t="shared" si="15"/>
        <v>242823</v>
      </c>
      <c r="AB86" s="46">
        <f t="shared" ref="AB86:AD86" si="311">IF(T86=0,"",X86/T86)</f>
        <v>0.088975</v>
      </c>
      <c r="AC86" s="46">
        <f t="shared" si="311"/>
        <v>0.1103668293</v>
      </c>
      <c r="AD86" s="46">
        <f t="shared" si="311"/>
        <v>0.1000923077</v>
      </c>
      <c r="AE86" s="47">
        <f t="shared" si="17"/>
        <v>0.1093797297</v>
      </c>
    </row>
    <row r="87" ht="14.25" customHeight="1">
      <c r="A87" s="102" t="str">
        <f t="shared" si="18"/>
        <v>Exploitation</v>
      </c>
      <c r="B87" s="9" t="str">
        <f t="shared" si="19"/>
        <v>B</v>
      </c>
      <c r="C87" s="9" t="str">
        <f t="shared" si="20"/>
        <v/>
      </c>
      <c r="D87" s="38">
        <v>75.0</v>
      </c>
      <c r="E87" s="39">
        <v>0.9302776812386134</v>
      </c>
      <c r="F87" s="103">
        <v>0.9428551914183632</v>
      </c>
      <c r="G87" s="41">
        <v>0.3351762103211616</v>
      </c>
      <c r="H87" s="42">
        <f t="shared" si="21"/>
        <v>0</v>
      </c>
      <c r="I87" s="43">
        <f t="shared" si="22"/>
        <v>30000</v>
      </c>
      <c r="J87" s="43">
        <f t="shared" si="23"/>
        <v>0</v>
      </c>
      <c r="K87" s="44">
        <f t="shared" si="5"/>
        <v>30000</v>
      </c>
      <c r="L87" s="42">
        <f t="shared" si="6"/>
        <v>0</v>
      </c>
      <c r="M87" s="43">
        <f t="shared" si="7"/>
        <v>3386</v>
      </c>
      <c r="N87" s="43">
        <f t="shared" si="8"/>
        <v>0</v>
      </c>
      <c r="O87" s="44">
        <f t="shared" si="9"/>
        <v>3386</v>
      </c>
      <c r="P87" s="45" t="str">
        <f t="shared" ref="P87:R87" si="312">IF(H87=0,"",L87/H87)</f>
        <v/>
      </c>
      <c r="Q87" s="46">
        <f t="shared" si="312"/>
        <v>0.1128666667</v>
      </c>
      <c r="R87" s="46" t="str">
        <f t="shared" si="312"/>
        <v/>
      </c>
      <c r="S87" s="47">
        <f t="shared" si="11"/>
        <v>0.1128666667</v>
      </c>
      <c r="T87" s="42">
        <f t="shared" ref="T87:V87" si="313">SUM(H$13:H87)</f>
        <v>40000</v>
      </c>
      <c r="U87" s="43">
        <f t="shared" si="313"/>
        <v>2080000</v>
      </c>
      <c r="V87" s="43">
        <f t="shared" si="313"/>
        <v>130000</v>
      </c>
      <c r="W87" s="44">
        <f t="shared" si="13"/>
        <v>2250000</v>
      </c>
      <c r="X87" s="42">
        <f t="shared" ref="X87:Z87" si="314">SUM(L$13:L87)</f>
        <v>3559</v>
      </c>
      <c r="Y87" s="43">
        <f t="shared" si="314"/>
        <v>229638</v>
      </c>
      <c r="Z87" s="43">
        <f t="shared" si="314"/>
        <v>13012</v>
      </c>
      <c r="AA87" s="44">
        <f t="shared" si="15"/>
        <v>246209</v>
      </c>
      <c r="AB87" s="46">
        <f t="shared" ref="AB87:AD87" si="315">IF(T87=0,"",X87/T87)</f>
        <v>0.088975</v>
      </c>
      <c r="AC87" s="46">
        <f t="shared" si="315"/>
        <v>0.1104028846</v>
      </c>
      <c r="AD87" s="46">
        <f t="shared" si="315"/>
        <v>0.1000923077</v>
      </c>
      <c r="AE87" s="47">
        <f t="shared" si="17"/>
        <v>0.1094262222</v>
      </c>
    </row>
    <row r="88" ht="14.25" customHeight="1">
      <c r="A88" s="102" t="str">
        <f t="shared" si="18"/>
        <v>Exploitation</v>
      </c>
      <c r="B88" s="9" t="str">
        <f t="shared" si="19"/>
        <v>B</v>
      </c>
      <c r="C88" s="9" t="str">
        <f t="shared" si="20"/>
        <v/>
      </c>
      <c r="D88" s="38">
        <v>76.0</v>
      </c>
      <c r="E88" s="39">
        <v>0.05862788760377635</v>
      </c>
      <c r="F88" s="103">
        <v>0.21280194718457168</v>
      </c>
      <c r="G88" s="41">
        <v>0.7997929825278602</v>
      </c>
      <c r="H88" s="42">
        <f t="shared" si="21"/>
        <v>0</v>
      </c>
      <c r="I88" s="43">
        <f t="shared" si="22"/>
        <v>30000</v>
      </c>
      <c r="J88" s="43">
        <f t="shared" si="23"/>
        <v>0</v>
      </c>
      <c r="K88" s="44">
        <f t="shared" si="5"/>
        <v>30000</v>
      </c>
      <c r="L88" s="42">
        <f t="shared" si="6"/>
        <v>0</v>
      </c>
      <c r="M88" s="43">
        <f t="shared" si="7"/>
        <v>3257</v>
      </c>
      <c r="N88" s="43">
        <f t="shared" si="8"/>
        <v>0</v>
      </c>
      <c r="O88" s="44">
        <f t="shared" si="9"/>
        <v>3257</v>
      </c>
      <c r="P88" s="45" t="str">
        <f t="shared" ref="P88:R88" si="316">IF(H88=0,"",L88/H88)</f>
        <v/>
      </c>
      <c r="Q88" s="46">
        <f t="shared" si="316"/>
        <v>0.1085666667</v>
      </c>
      <c r="R88" s="46" t="str">
        <f t="shared" si="316"/>
        <v/>
      </c>
      <c r="S88" s="47">
        <f t="shared" si="11"/>
        <v>0.1085666667</v>
      </c>
      <c r="T88" s="42">
        <f t="shared" ref="T88:V88" si="317">SUM(H$13:H88)</f>
        <v>40000</v>
      </c>
      <c r="U88" s="43">
        <f t="shared" si="317"/>
        <v>2110000</v>
      </c>
      <c r="V88" s="43">
        <f t="shared" si="317"/>
        <v>130000</v>
      </c>
      <c r="W88" s="44">
        <f t="shared" si="13"/>
        <v>2280000</v>
      </c>
      <c r="X88" s="42">
        <f t="shared" ref="X88:Z88" si="318">SUM(L$13:L88)</f>
        <v>3559</v>
      </c>
      <c r="Y88" s="43">
        <f t="shared" si="318"/>
        <v>232895</v>
      </c>
      <c r="Z88" s="43">
        <f t="shared" si="318"/>
        <v>13012</v>
      </c>
      <c r="AA88" s="44">
        <f t="shared" si="15"/>
        <v>249466</v>
      </c>
      <c r="AB88" s="46">
        <f t="shared" ref="AB88:AD88" si="319">IF(T88=0,"",X88/T88)</f>
        <v>0.088975</v>
      </c>
      <c r="AC88" s="46">
        <f t="shared" si="319"/>
        <v>0.1103767773</v>
      </c>
      <c r="AD88" s="46">
        <f t="shared" si="319"/>
        <v>0.1000923077</v>
      </c>
      <c r="AE88" s="47">
        <f t="shared" si="17"/>
        <v>0.1094149123</v>
      </c>
    </row>
    <row r="89" ht="14.25" customHeight="1">
      <c r="A89" s="102" t="str">
        <f t="shared" si="18"/>
        <v>Exploitation</v>
      </c>
      <c r="B89" s="9" t="str">
        <f t="shared" si="19"/>
        <v>B</v>
      </c>
      <c r="C89" s="9" t="str">
        <f t="shared" si="20"/>
        <v/>
      </c>
      <c r="D89" s="38">
        <v>77.0</v>
      </c>
      <c r="E89" s="39">
        <v>0.729004441743013</v>
      </c>
      <c r="F89" s="103">
        <v>0.7405598646373969</v>
      </c>
      <c r="G89" s="41">
        <v>0.9667856050832465</v>
      </c>
      <c r="H89" s="42">
        <f t="shared" si="21"/>
        <v>0</v>
      </c>
      <c r="I89" s="43">
        <f t="shared" si="22"/>
        <v>30000</v>
      </c>
      <c r="J89" s="43">
        <f t="shared" si="23"/>
        <v>0</v>
      </c>
      <c r="K89" s="44">
        <f t="shared" si="5"/>
        <v>30000</v>
      </c>
      <c r="L89" s="42">
        <f t="shared" si="6"/>
        <v>0</v>
      </c>
      <c r="M89" s="43">
        <f t="shared" si="7"/>
        <v>3335</v>
      </c>
      <c r="N89" s="43">
        <f t="shared" si="8"/>
        <v>0</v>
      </c>
      <c r="O89" s="44">
        <f t="shared" si="9"/>
        <v>3335</v>
      </c>
      <c r="P89" s="45" t="str">
        <f t="shared" ref="P89:R89" si="320">IF(H89=0,"",L89/H89)</f>
        <v/>
      </c>
      <c r="Q89" s="46">
        <f t="shared" si="320"/>
        <v>0.1111666667</v>
      </c>
      <c r="R89" s="46" t="str">
        <f t="shared" si="320"/>
        <v/>
      </c>
      <c r="S89" s="47">
        <f t="shared" si="11"/>
        <v>0.1111666667</v>
      </c>
      <c r="T89" s="42">
        <f t="shared" ref="T89:V89" si="321">SUM(H$13:H89)</f>
        <v>40000</v>
      </c>
      <c r="U89" s="43">
        <f t="shared" si="321"/>
        <v>2140000</v>
      </c>
      <c r="V89" s="43">
        <f t="shared" si="321"/>
        <v>130000</v>
      </c>
      <c r="W89" s="44">
        <f t="shared" si="13"/>
        <v>2310000</v>
      </c>
      <c r="X89" s="42">
        <f t="shared" ref="X89:Z89" si="322">SUM(L$13:L89)</f>
        <v>3559</v>
      </c>
      <c r="Y89" s="43">
        <f t="shared" si="322"/>
        <v>236230</v>
      </c>
      <c r="Z89" s="43">
        <f t="shared" si="322"/>
        <v>13012</v>
      </c>
      <c r="AA89" s="44">
        <f t="shared" si="15"/>
        <v>252801</v>
      </c>
      <c r="AB89" s="46">
        <f t="shared" ref="AB89:AD89" si="323">IF(T89=0,"",X89/T89)</f>
        <v>0.088975</v>
      </c>
      <c r="AC89" s="46">
        <f t="shared" si="323"/>
        <v>0.1103878505</v>
      </c>
      <c r="AD89" s="46">
        <f t="shared" si="323"/>
        <v>0.1000923077</v>
      </c>
      <c r="AE89" s="47">
        <f t="shared" si="17"/>
        <v>0.1094376623</v>
      </c>
    </row>
    <row r="90" ht="14.25" customHeight="1">
      <c r="A90" s="102" t="str">
        <f t="shared" si="18"/>
        <v>Exploitation</v>
      </c>
      <c r="B90" s="9" t="str">
        <f t="shared" si="19"/>
        <v>B</v>
      </c>
      <c r="C90" s="9" t="str">
        <f t="shared" si="20"/>
        <v/>
      </c>
      <c r="D90" s="38">
        <v>78.0</v>
      </c>
      <c r="E90" s="39">
        <v>0.3463101017834438</v>
      </c>
      <c r="F90" s="103">
        <v>0.3006129387091636</v>
      </c>
      <c r="G90" s="41">
        <v>0.4547583111761614</v>
      </c>
      <c r="H90" s="42">
        <f t="shared" si="21"/>
        <v>0</v>
      </c>
      <c r="I90" s="43">
        <f t="shared" si="22"/>
        <v>30000</v>
      </c>
      <c r="J90" s="43">
        <f t="shared" si="23"/>
        <v>0</v>
      </c>
      <c r="K90" s="44">
        <f t="shared" si="5"/>
        <v>30000</v>
      </c>
      <c r="L90" s="42">
        <f t="shared" si="6"/>
        <v>0</v>
      </c>
      <c r="M90" s="43">
        <f t="shared" si="7"/>
        <v>3272</v>
      </c>
      <c r="N90" s="43">
        <f t="shared" si="8"/>
        <v>0</v>
      </c>
      <c r="O90" s="44">
        <f t="shared" si="9"/>
        <v>3272</v>
      </c>
      <c r="P90" s="45" t="str">
        <f t="shared" ref="P90:R90" si="324">IF(H90=0,"",L90/H90)</f>
        <v/>
      </c>
      <c r="Q90" s="46">
        <f t="shared" si="324"/>
        <v>0.1090666667</v>
      </c>
      <c r="R90" s="46" t="str">
        <f t="shared" si="324"/>
        <v/>
      </c>
      <c r="S90" s="47">
        <f t="shared" si="11"/>
        <v>0.1090666667</v>
      </c>
      <c r="T90" s="42">
        <f t="shared" ref="T90:V90" si="325">SUM(H$13:H90)</f>
        <v>40000</v>
      </c>
      <c r="U90" s="43">
        <f t="shared" si="325"/>
        <v>2170000</v>
      </c>
      <c r="V90" s="43">
        <f t="shared" si="325"/>
        <v>130000</v>
      </c>
      <c r="W90" s="44">
        <f t="shared" si="13"/>
        <v>2340000</v>
      </c>
      <c r="X90" s="42">
        <f t="shared" ref="X90:Z90" si="326">SUM(L$13:L90)</f>
        <v>3559</v>
      </c>
      <c r="Y90" s="43">
        <f t="shared" si="326"/>
        <v>239502</v>
      </c>
      <c r="Z90" s="43">
        <f t="shared" si="326"/>
        <v>13012</v>
      </c>
      <c r="AA90" s="44">
        <f t="shared" si="15"/>
        <v>256073</v>
      </c>
      <c r="AB90" s="46">
        <f t="shared" ref="AB90:AD90" si="327">IF(T90=0,"",X90/T90)</f>
        <v>0.088975</v>
      </c>
      <c r="AC90" s="46">
        <f t="shared" si="327"/>
        <v>0.1103695853</v>
      </c>
      <c r="AD90" s="46">
        <f t="shared" si="327"/>
        <v>0.1000923077</v>
      </c>
      <c r="AE90" s="47">
        <f t="shared" si="17"/>
        <v>0.109432906</v>
      </c>
    </row>
    <row r="91" ht="14.25" customHeight="1">
      <c r="A91" s="102" t="str">
        <f t="shared" si="18"/>
        <v>Exploitation</v>
      </c>
      <c r="B91" s="9" t="str">
        <f t="shared" si="19"/>
        <v>B</v>
      </c>
      <c r="C91" s="9" t="str">
        <f t="shared" si="20"/>
        <v/>
      </c>
      <c r="D91" s="38">
        <v>79.0</v>
      </c>
      <c r="E91" s="39">
        <v>0.9783490568034963</v>
      </c>
      <c r="F91" s="103">
        <v>0.8097442875590116</v>
      </c>
      <c r="G91" s="41">
        <v>0.7831396403165001</v>
      </c>
      <c r="H91" s="42">
        <f t="shared" si="21"/>
        <v>0</v>
      </c>
      <c r="I91" s="43">
        <f t="shared" si="22"/>
        <v>30000</v>
      </c>
      <c r="J91" s="43">
        <f t="shared" si="23"/>
        <v>0</v>
      </c>
      <c r="K91" s="44">
        <f t="shared" si="5"/>
        <v>30000</v>
      </c>
      <c r="L91" s="42">
        <f t="shared" si="6"/>
        <v>0</v>
      </c>
      <c r="M91" s="43">
        <f t="shared" si="7"/>
        <v>3347</v>
      </c>
      <c r="N91" s="43">
        <f t="shared" si="8"/>
        <v>0</v>
      </c>
      <c r="O91" s="44">
        <f t="shared" si="9"/>
        <v>3347</v>
      </c>
      <c r="P91" s="45" t="str">
        <f t="shared" ref="P91:R91" si="328">IF(H91=0,"",L91/H91)</f>
        <v/>
      </c>
      <c r="Q91" s="46">
        <f t="shared" si="328"/>
        <v>0.1115666667</v>
      </c>
      <c r="R91" s="46" t="str">
        <f t="shared" si="328"/>
        <v/>
      </c>
      <c r="S91" s="47">
        <f t="shared" si="11"/>
        <v>0.1115666667</v>
      </c>
      <c r="T91" s="42">
        <f t="shared" ref="T91:V91" si="329">SUM(H$13:H91)</f>
        <v>40000</v>
      </c>
      <c r="U91" s="43">
        <f t="shared" si="329"/>
        <v>2200000</v>
      </c>
      <c r="V91" s="43">
        <f t="shared" si="329"/>
        <v>130000</v>
      </c>
      <c r="W91" s="44">
        <f t="shared" si="13"/>
        <v>2370000</v>
      </c>
      <c r="X91" s="42">
        <f t="shared" ref="X91:Z91" si="330">SUM(L$13:L91)</f>
        <v>3559</v>
      </c>
      <c r="Y91" s="43">
        <f t="shared" si="330"/>
        <v>242849</v>
      </c>
      <c r="Z91" s="43">
        <f t="shared" si="330"/>
        <v>13012</v>
      </c>
      <c r="AA91" s="44">
        <f t="shared" si="15"/>
        <v>259420</v>
      </c>
      <c r="AB91" s="46">
        <f t="shared" ref="AB91:AD91" si="331">IF(T91=0,"",X91/T91)</f>
        <v>0.088975</v>
      </c>
      <c r="AC91" s="46">
        <f t="shared" si="331"/>
        <v>0.1103859091</v>
      </c>
      <c r="AD91" s="46">
        <f t="shared" si="331"/>
        <v>0.1000923077</v>
      </c>
      <c r="AE91" s="47">
        <f t="shared" si="17"/>
        <v>0.1094599156</v>
      </c>
    </row>
    <row r="92" ht="14.25" customHeight="1">
      <c r="A92" s="102" t="str">
        <f t="shared" si="18"/>
        <v>Exploitation</v>
      </c>
      <c r="B92" s="9" t="str">
        <f t="shared" si="19"/>
        <v>B</v>
      </c>
      <c r="C92" s="9" t="str">
        <f t="shared" si="20"/>
        <v/>
      </c>
      <c r="D92" s="38">
        <v>80.0</v>
      </c>
      <c r="E92" s="39">
        <v>0.48597469435809215</v>
      </c>
      <c r="F92" s="103">
        <v>0.603973455323388</v>
      </c>
      <c r="G92" s="41">
        <v>0.6503377239467175</v>
      </c>
      <c r="H92" s="42">
        <f t="shared" si="21"/>
        <v>0</v>
      </c>
      <c r="I92" s="43">
        <f t="shared" si="22"/>
        <v>30000</v>
      </c>
      <c r="J92" s="43">
        <f t="shared" si="23"/>
        <v>0</v>
      </c>
      <c r="K92" s="44">
        <f t="shared" si="5"/>
        <v>30000</v>
      </c>
      <c r="L92" s="42">
        <f t="shared" si="6"/>
        <v>0</v>
      </c>
      <c r="M92" s="43">
        <f t="shared" si="7"/>
        <v>3314</v>
      </c>
      <c r="N92" s="43">
        <f t="shared" si="8"/>
        <v>0</v>
      </c>
      <c r="O92" s="44">
        <f t="shared" si="9"/>
        <v>3314</v>
      </c>
      <c r="P92" s="45" t="str">
        <f t="shared" ref="P92:R92" si="332">IF(H92=0,"",L92/H92)</f>
        <v/>
      </c>
      <c r="Q92" s="46">
        <f t="shared" si="332"/>
        <v>0.1104666667</v>
      </c>
      <c r="R92" s="46" t="str">
        <f t="shared" si="332"/>
        <v/>
      </c>
      <c r="S92" s="47">
        <f t="shared" si="11"/>
        <v>0.1104666667</v>
      </c>
      <c r="T92" s="42">
        <f t="shared" ref="T92:V92" si="333">SUM(H$13:H92)</f>
        <v>40000</v>
      </c>
      <c r="U92" s="43">
        <f t="shared" si="333"/>
        <v>2230000</v>
      </c>
      <c r="V92" s="43">
        <f t="shared" si="333"/>
        <v>130000</v>
      </c>
      <c r="W92" s="44">
        <f t="shared" si="13"/>
        <v>2400000</v>
      </c>
      <c r="X92" s="42">
        <f t="shared" ref="X92:Z92" si="334">SUM(L$13:L92)</f>
        <v>3559</v>
      </c>
      <c r="Y92" s="43">
        <f t="shared" si="334"/>
        <v>246163</v>
      </c>
      <c r="Z92" s="43">
        <f t="shared" si="334"/>
        <v>13012</v>
      </c>
      <c r="AA92" s="44">
        <f t="shared" si="15"/>
        <v>262734</v>
      </c>
      <c r="AB92" s="46">
        <f t="shared" ref="AB92:AD92" si="335">IF(T92=0,"",X92/T92)</f>
        <v>0.088975</v>
      </c>
      <c r="AC92" s="46">
        <f t="shared" si="335"/>
        <v>0.1103869955</v>
      </c>
      <c r="AD92" s="46">
        <f t="shared" si="335"/>
        <v>0.1000923077</v>
      </c>
      <c r="AE92" s="47">
        <f t="shared" si="17"/>
        <v>0.1094725</v>
      </c>
    </row>
    <row r="93" ht="14.25" customHeight="1">
      <c r="A93" s="102" t="str">
        <f t="shared" si="18"/>
        <v>Exploitation</v>
      </c>
      <c r="B93" s="9" t="str">
        <f t="shared" si="19"/>
        <v>B</v>
      </c>
      <c r="C93" s="9" t="str">
        <f t="shared" si="20"/>
        <v/>
      </c>
      <c r="D93" s="38">
        <v>81.0</v>
      </c>
      <c r="E93" s="39">
        <v>0.26995315516255525</v>
      </c>
      <c r="F93" s="103">
        <v>0.8172372800555963</v>
      </c>
      <c r="G93" s="41">
        <v>0.6921976638657823</v>
      </c>
      <c r="H93" s="42">
        <f t="shared" si="21"/>
        <v>0</v>
      </c>
      <c r="I93" s="43">
        <f t="shared" si="22"/>
        <v>30000</v>
      </c>
      <c r="J93" s="43">
        <f t="shared" si="23"/>
        <v>0</v>
      </c>
      <c r="K93" s="44">
        <f t="shared" si="5"/>
        <v>30000</v>
      </c>
      <c r="L93" s="42">
        <f t="shared" si="6"/>
        <v>0</v>
      </c>
      <c r="M93" s="43">
        <f t="shared" si="7"/>
        <v>3349</v>
      </c>
      <c r="N93" s="43">
        <f t="shared" si="8"/>
        <v>0</v>
      </c>
      <c r="O93" s="44">
        <f t="shared" si="9"/>
        <v>3349</v>
      </c>
      <c r="P93" s="45" t="str">
        <f t="shared" ref="P93:R93" si="336">IF(H93=0,"",L93/H93)</f>
        <v/>
      </c>
      <c r="Q93" s="46">
        <f t="shared" si="336"/>
        <v>0.1116333333</v>
      </c>
      <c r="R93" s="46" t="str">
        <f t="shared" si="336"/>
        <v/>
      </c>
      <c r="S93" s="47">
        <f t="shared" si="11"/>
        <v>0.1116333333</v>
      </c>
      <c r="T93" s="42">
        <f t="shared" ref="T93:V93" si="337">SUM(H$13:H93)</f>
        <v>40000</v>
      </c>
      <c r="U93" s="43">
        <f t="shared" si="337"/>
        <v>2260000</v>
      </c>
      <c r="V93" s="43">
        <f t="shared" si="337"/>
        <v>130000</v>
      </c>
      <c r="W93" s="44">
        <f t="shared" si="13"/>
        <v>2430000</v>
      </c>
      <c r="X93" s="42">
        <f t="shared" ref="X93:Z93" si="338">SUM(L$13:L93)</f>
        <v>3559</v>
      </c>
      <c r="Y93" s="43">
        <f t="shared" si="338"/>
        <v>249512</v>
      </c>
      <c r="Z93" s="43">
        <f t="shared" si="338"/>
        <v>13012</v>
      </c>
      <c r="AA93" s="44">
        <f t="shared" si="15"/>
        <v>266083</v>
      </c>
      <c r="AB93" s="46">
        <f t="shared" ref="AB93:AD93" si="339">IF(T93=0,"",X93/T93)</f>
        <v>0.088975</v>
      </c>
      <c r="AC93" s="46">
        <f t="shared" si="339"/>
        <v>0.1104035398</v>
      </c>
      <c r="AD93" s="46">
        <f t="shared" si="339"/>
        <v>0.1000923077</v>
      </c>
      <c r="AE93" s="47">
        <f t="shared" si="17"/>
        <v>0.109499177</v>
      </c>
    </row>
    <row r="94" ht="14.25" customHeight="1">
      <c r="A94" s="102" t="str">
        <f t="shared" si="18"/>
        <v>Exploitation</v>
      </c>
      <c r="B94" s="9" t="str">
        <f t="shared" si="19"/>
        <v>B</v>
      </c>
      <c r="C94" s="9" t="str">
        <f t="shared" si="20"/>
        <v/>
      </c>
      <c r="D94" s="38">
        <v>82.0</v>
      </c>
      <c r="E94" s="39">
        <v>0.006028274373808595</v>
      </c>
      <c r="F94" s="103">
        <v>0.2509300471073196</v>
      </c>
      <c r="G94" s="41">
        <v>0.20751681311193138</v>
      </c>
      <c r="H94" s="42">
        <f t="shared" si="21"/>
        <v>0</v>
      </c>
      <c r="I94" s="43">
        <f t="shared" si="22"/>
        <v>30000</v>
      </c>
      <c r="J94" s="43">
        <f t="shared" si="23"/>
        <v>0</v>
      </c>
      <c r="K94" s="44">
        <f t="shared" si="5"/>
        <v>30000</v>
      </c>
      <c r="L94" s="42">
        <f t="shared" si="6"/>
        <v>0</v>
      </c>
      <c r="M94" s="43">
        <f t="shared" si="7"/>
        <v>3264</v>
      </c>
      <c r="N94" s="43">
        <f t="shared" si="8"/>
        <v>0</v>
      </c>
      <c r="O94" s="44">
        <f t="shared" si="9"/>
        <v>3264</v>
      </c>
      <c r="P94" s="45" t="str">
        <f t="shared" ref="P94:R94" si="340">IF(H94=0,"",L94/H94)</f>
        <v/>
      </c>
      <c r="Q94" s="46">
        <f t="shared" si="340"/>
        <v>0.1088</v>
      </c>
      <c r="R94" s="46" t="str">
        <f t="shared" si="340"/>
        <v/>
      </c>
      <c r="S94" s="47">
        <f t="shared" si="11"/>
        <v>0.1088</v>
      </c>
      <c r="T94" s="42">
        <f t="shared" ref="T94:V94" si="341">SUM(H$13:H94)</f>
        <v>40000</v>
      </c>
      <c r="U94" s="43">
        <f t="shared" si="341"/>
        <v>2290000</v>
      </c>
      <c r="V94" s="43">
        <f t="shared" si="341"/>
        <v>130000</v>
      </c>
      <c r="W94" s="44">
        <f t="shared" si="13"/>
        <v>2460000</v>
      </c>
      <c r="X94" s="42">
        <f t="shared" ref="X94:Z94" si="342">SUM(L$13:L94)</f>
        <v>3559</v>
      </c>
      <c r="Y94" s="43">
        <f t="shared" si="342"/>
        <v>252776</v>
      </c>
      <c r="Z94" s="43">
        <f t="shared" si="342"/>
        <v>13012</v>
      </c>
      <c r="AA94" s="44">
        <f t="shared" si="15"/>
        <v>269347</v>
      </c>
      <c r="AB94" s="46">
        <f t="shared" ref="AB94:AD94" si="343">IF(T94=0,"",X94/T94)</f>
        <v>0.088975</v>
      </c>
      <c r="AC94" s="46">
        <f t="shared" si="343"/>
        <v>0.1103825328</v>
      </c>
      <c r="AD94" s="46">
        <f t="shared" si="343"/>
        <v>0.1000923077</v>
      </c>
      <c r="AE94" s="47">
        <f t="shared" si="17"/>
        <v>0.1094906504</v>
      </c>
    </row>
    <row r="95" ht="14.25" customHeight="1">
      <c r="A95" s="102" t="str">
        <f t="shared" si="18"/>
        <v>Exploitation</v>
      </c>
      <c r="B95" s="9" t="str">
        <f t="shared" si="19"/>
        <v>B</v>
      </c>
      <c r="C95" s="9" t="str">
        <f t="shared" si="20"/>
        <v/>
      </c>
      <c r="D95" s="38">
        <v>83.0</v>
      </c>
      <c r="E95" s="39">
        <v>0.30816333775697613</v>
      </c>
      <c r="F95" s="103">
        <v>0.5374489513926297</v>
      </c>
      <c r="G95" s="41">
        <v>0.764998448707744</v>
      </c>
      <c r="H95" s="42">
        <f t="shared" si="21"/>
        <v>0</v>
      </c>
      <c r="I95" s="43">
        <f t="shared" si="22"/>
        <v>30000</v>
      </c>
      <c r="J95" s="43">
        <f t="shared" si="23"/>
        <v>0</v>
      </c>
      <c r="K95" s="44">
        <f t="shared" si="5"/>
        <v>30000</v>
      </c>
      <c r="L95" s="42">
        <f t="shared" si="6"/>
        <v>0</v>
      </c>
      <c r="M95" s="43">
        <f t="shared" si="7"/>
        <v>3305</v>
      </c>
      <c r="N95" s="43">
        <f t="shared" si="8"/>
        <v>0</v>
      </c>
      <c r="O95" s="44">
        <f t="shared" si="9"/>
        <v>3305</v>
      </c>
      <c r="P95" s="45" t="str">
        <f t="shared" ref="P95:R95" si="344">IF(H95=0,"",L95/H95)</f>
        <v/>
      </c>
      <c r="Q95" s="46">
        <f t="shared" si="344"/>
        <v>0.1101666667</v>
      </c>
      <c r="R95" s="46" t="str">
        <f t="shared" si="344"/>
        <v/>
      </c>
      <c r="S95" s="47">
        <f t="shared" si="11"/>
        <v>0.1101666667</v>
      </c>
      <c r="T95" s="42">
        <f t="shared" ref="T95:V95" si="345">SUM(H$13:H95)</f>
        <v>40000</v>
      </c>
      <c r="U95" s="43">
        <f t="shared" si="345"/>
        <v>2320000</v>
      </c>
      <c r="V95" s="43">
        <f t="shared" si="345"/>
        <v>130000</v>
      </c>
      <c r="W95" s="44">
        <f t="shared" si="13"/>
        <v>2490000</v>
      </c>
      <c r="X95" s="42">
        <f t="shared" ref="X95:Z95" si="346">SUM(L$13:L95)</f>
        <v>3559</v>
      </c>
      <c r="Y95" s="43">
        <f t="shared" si="346"/>
        <v>256081</v>
      </c>
      <c r="Z95" s="43">
        <f t="shared" si="346"/>
        <v>13012</v>
      </c>
      <c r="AA95" s="44">
        <f t="shared" si="15"/>
        <v>272652</v>
      </c>
      <c r="AB95" s="46">
        <f t="shared" ref="AB95:AD95" si="347">IF(T95=0,"",X95/T95)</f>
        <v>0.088975</v>
      </c>
      <c r="AC95" s="46">
        <f t="shared" si="347"/>
        <v>0.1103797414</v>
      </c>
      <c r="AD95" s="46">
        <f t="shared" si="347"/>
        <v>0.1000923077</v>
      </c>
      <c r="AE95" s="47">
        <f t="shared" si="17"/>
        <v>0.1094987952</v>
      </c>
    </row>
    <row r="96" ht="14.25" customHeight="1">
      <c r="A96" s="102" t="str">
        <f t="shared" si="18"/>
        <v>Exploration</v>
      </c>
      <c r="B96" s="9" t="str">
        <f t="shared" si="19"/>
        <v>B</v>
      </c>
      <c r="C96" s="9" t="str">
        <f t="shared" si="20"/>
        <v>A</v>
      </c>
      <c r="D96" s="38">
        <v>84.0</v>
      </c>
      <c r="E96" s="39">
        <v>0.024018343509170204</v>
      </c>
      <c r="F96" s="103">
        <v>0.1392857603966262</v>
      </c>
      <c r="G96" s="41">
        <v>0.835601419464208</v>
      </c>
      <c r="H96" s="42">
        <f t="shared" si="21"/>
        <v>30000</v>
      </c>
      <c r="I96" s="43">
        <f t="shared" si="22"/>
        <v>0</v>
      </c>
      <c r="J96" s="43">
        <f t="shared" si="23"/>
        <v>0</v>
      </c>
      <c r="K96" s="44">
        <f t="shared" si="5"/>
        <v>30000</v>
      </c>
      <c r="L96" s="42">
        <f t="shared" si="6"/>
        <v>2602</v>
      </c>
      <c r="M96" s="43">
        <f t="shared" si="7"/>
        <v>0</v>
      </c>
      <c r="N96" s="43">
        <f t="shared" si="8"/>
        <v>0</v>
      </c>
      <c r="O96" s="44">
        <f t="shared" si="9"/>
        <v>2602</v>
      </c>
      <c r="P96" s="45">
        <f t="shared" ref="P96:R96" si="348">IF(H96=0,"",L96/H96)</f>
        <v>0.08673333333</v>
      </c>
      <c r="Q96" s="46" t="str">
        <f t="shared" si="348"/>
        <v/>
      </c>
      <c r="R96" s="46" t="str">
        <f t="shared" si="348"/>
        <v/>
      </c>
      <c r="S96" s="47">
        <f t="shared" si="11"/>
        <v>0.08673333333</v>
      </c>
      <c r="T96" s="42">
        <f t="shared" ref="T96:V96" si="349">SUM(H$13:H96)</f>
        <v>70000</v>
      </c>
      <c r="U96" s="43">
        <f t="shared" si="349"/>
        <v>2320000</v>
      </c>
      <c r="V96" s="43">
        <f t="shared" si="349"/>
        <v>130000</v>
      </c>
      <c r="W96" s="44">
        <f t="shared" si="13"/>
        <v>2520000</v>
      </c>
      <c r="X96" s="42">
        <f t="shared" ref="X96:Z96" si="350">SUM(L$13:L96)</f>
        <v>6161</v>
      </c>
      <c r="Y96" s="43">
        <f t="shared" si="350"/>
        <v>256081</v>
      </c>
      <c r="Z96" s="43">
        <f t="shared" si="350"/>
        <v>13012</v>
      </c>
      <c r="AA96" s="44">
        <f t="shared" si="15"/>
        <v>275254</v>
      </c>
      <c r="AB96" s="46">
        <f t="shared" ref="AB96:AD96" si="351">IF(T96=0,"",X96/T96)</f>
        <v>0.08801428571</v>
      </c>
      <c r="AC96" s="46">
        <f t="shared" si="351"/>
        <v>0.1103797414</v>
      </c>
      <c r="AD96" s="46">
        <f t="shared" si="351"/>
        <v>0.1000923077</v>
      </c>
      <c r="AE96" s="47">
        <f t="shared" si="17"/>
        <v>0.1092277778</v>
      </c>
    </row>
    <row r="97" ht="14.25" customHeight="1">
      <c r="A97" s="102" t="str">
        <f t="shared" si="18"/>
        <v>Exploitation</v>
      </c>
      <c r="B97" s="9" t="str">
        <f t="shared" si="19"/>
        <v>B</v>
      </c>
      <c r="C97" s="9" t="str">
        <f t="shared" si="20"/>
        <v/>
      </c>
      <c r="D97" s="38">
        <v>85.0</v>
      </c>
      <c r="E97" s="39">
        <v>0.3181416917428195</v>
      </c>
      <c r="F97" s="103">
        <v>0.2351072569789161</v>
      </c>
      <c r="G97" s="41">
        <v>0.029852004744422178</v>
      </c>
      <c r="H97" s="42">
        <f t="shared" si="21"/>
        <v>0</v>
      </c>
      <c r="I97" s="43">
        <f t="shared" si="22"/>
        <v>30000</v>
      </c>
      <c r="J97" s="43">
        <f t="shared" si="23"/>
        <v>0</v>
      </c>
      <c r="K97" s="44">
        <f t="shared" si="5"/>
        <v>30000</v>
      </c>
      <c r="L97" s="42">
        <f t="shared" si="6"/>
        <v>0</v>
      </c>
      <c r="M97" s="43">
        <f t="shared" si="7"/>
        <v>3261</v>
      </c>
      <c r="N97" s="43">
        <f t="shared" si="8"/>
        <v>0</v>
      </c>
      <c r="O97" s="44">
        <f t="shared" si="9"/>
        <v>3261</v>
      </c>
      <c r="P97" s="45" t="str">
        <f t="shared" ref="P97:R97" si="352">IF(H97=0,"",L97/H97)</f>
        <v/>
      </c>
      <c r="Q97" s="46">
        <f t="shared" si="352"/>
        <v>0.1087</v>
      </c>
      <c r="R97" s="46" t="str">
        <f t="shared" si="352"/>
        <v/>
      </c>
      <c r="S97" s="47">
        <f t="shared" si="11"/>
        <v>0.1087</v>
      </c>
      <c r="T97" s="42">
        <f t="shared" ref="T97:V97" si="353">SUM(H$13:H97)</f>
        <v>70000</v>
      </c>
      <c r="U97" s="43">
        <f t="shared" si="353"/>
        <v>2350000</v>
      </c>
      <c r="V97" s="43">
        <f t="shared" si="353"/>
        <v>130000</v>
      </c>
      <c r="W97" s="44">
        <f t="shared" si="13"/>
        <v>2550000</v>
      </c>
      <c r="X97" s="42">
        <f t="shared" ref="X97:Z97" si="354">SUM(L$13:L97)</f>
        <v>6161</v>
      </c>
      <c r="Y97" s="43">
        <f t="shared" si="354"/>
        <v>259342</v>
      </c>
      <c r="Z97" s="43">
        <f t="shared" si="354"/>
        <v>13012</v>
      </c>
      <c r="AA97" s="44">
        <f t="shared" si="15"/>
        <v>278515</v>
      </c>
      <c r="AB97" s="46">
        <f t="shared" ref="AB97:AD97" si="355">IF(T97=0,"",X97/T97)</f>
        <v>0.08801428571</v>
      </c>
      <c r="AC97" s="46">
        <f t="shared" si="355"/>
        <v>0.1103582979</v>
      </c>
      <c r="AD97" s="46">
        <f t="shared" si="355"/>
        <v>0.1000923077</v>
      </c>
      <c r="AE97" s="47">
        <f t="shared" si="17"/>
        <v>0.1092215686</v>
      </c>
    </row>
    <row r="98" ht="14.25" customHeight="1">
      <c r="A98" s="102" t="str">
        <f t="shared" si="18"/>
        <v>Exploitation</v>
      </c>
      <c r="B98" s="9" t="str">
        <f t="shared" si="19"/>
        <v>B</v>
      </c>
      <c r="C98" s="9" t="str">
        <f t="shared" si="20"/>
        <v/>
      </c>
      <c r="D98" s="38">
        <v>86.0</v>
      </c>
      <c r="E98" s="39">
        <v>0.8885010343526113</v>
      </c>
      <c r="F98" s="103">
        <v>0.5167547738215845</v>
      </c>
      <c r="G98" s="41">
        <v>0.23468028359458015</v>
      </c>
      <c r="H98" s="42">
        <f t="shared" si="21"/>
        <v>0</v>
      </c>
      <c r="I98" s="43">
        <f t="shared" si="22"/>
        <v>30000</v>
      </c>
      <c r="J98" s="43">
        <f t="shared" si="23"/>
        <v>0</v>
      </c>
      <c r="K98" s="44">
        <f t="shared" si="5"/>
        <v>30000</v>
      </c>
      <c r="L98" s="42">
        <f t="shared" si="6"/>
        <v>0</v>
      </c>
      <c r="M98" s="43">
        <f t="shared" si="7"/>
        <v>3302</v>
      </c>
      <c r="N98" s="43">
        <f t="shared" si="8"/>
        <v>0</v>
      </c>
      <c r="O98" s="44">
        <f t="shared" si="9"/>
        <v>3302</v>
      </c>
      <c r="P98" s="45" t="str">
        <f t="shared" ref="P98:R98" si="356">IF(H98=0,"",L98/H98)</f>
        <v/>
      </c>
      <c r="Q98" s="46">
        <f t="shared" si="356"/>
        <v>0.1100666667</v>
      </c>
      <c r="R98" s="46" t="str">
        <f t="shared" si="356"/>
        <v/>
      </c>
      <c r="S98" s="47">
        <f t="shared" si="11"/>
        <v>0.1100666667</v>
      </c>
      <c r="T98" s="42">
        <f t="shared" ref="T98:V98" si="357">SUM(H$13:H98)</f>
        <v>70000</v>
      </c>
      <c r="U98" s="43">
        <f t="shared" si="357"/>
        <v>2380000</v>
      </c>
      <c r="V98" s="43">
        <f t="shared" si="357"/>
        <v>130000</v>
      </c>
      <c r="W98" s="44">
        <f t="shared" si="13"/>
        <v>2580000</v>
      </c>
      <c r="X98" s="42">
        <f t="shared" ref="X98:Z98" si="358">SUM(L$13:L98)</f>
        <v>6161</v>
      </c>
      <c r="Y98" s="43">
        <f t="shared" si="358"/>
        <v>262644</v>
      </c>
      <c r="Z98" s="43">
        <f t="shared" si="358"/>
        <v>13012</v>
      </c>
      <c r="AA98" s="44">
        <f t="shared" si="15"/>
        <v>281817</v>
      </c>
      <c r="AB98" s="46">
        <f t="shared" ref="AB98:AD98" si="359">IF(T98=0,"",X98/T98)</f>
        <v>0.08801428571</v>
      </c>
      <c r="AC98" s="46">
        <f t="shared" si="359"/>
        <v>0.1103546218</v>
      </c>
      <c r="AD98" s="46">
        <f t="shared" si="359"/>
        <v>0.1000923077</v>
      </c>
      <c r="AE98" s="47">
        <f t="shared" si="17"/>
        <v>0.1092313953</v>
      </c>
    </row>
    <row r="99" ht="14.25" customHeight="1">
      <c r="A99" s="102" t="str">
        <f t="shared" si="18"/>
        <v>Exploitation</v>
      </c>
      <c r="B99" s="9" t="str">
        <f t="shared" si="19"/>
        <v>B</v>
      </c>
      <c r="C99" s="9" t="str">
        <f t="shared" si="20"/>
        <v/>
      </c>
      <c r="D99" s="38">
        <v>87.0</v>
      </c>
      <c r="E99" s="39">
        <v>0.6485793799093615</v>
      </c>
      <c r="F99" s="103">
        <v>0.4930525626798289</v>
      </c>
      <c r="G99" s="41">
        <v>0.3126389750117887</v>
      </c>
      <c r="H99" s="42">
        <f t="shared" si="21"/>
        <v>0</v>
      </c>
      <c r="I99" s="43">
        <f t="shared" si="22"/>
        <v>30000</v>
      </c>
      <c r="J99" s="43">
        <f t="shared" si="23"/>
        <v>0</v>
      </c>
      <c r="K99" s="44">
        <f t="shared" si="5"/>
        <v>30000</v>
      </c>
      <c r="L99" s="42">
        <f t="shared" si="6"/>
        <v>0</v>
      </c>
      <c r="M99" s="43">
        <f t="shared" si="7"/>
        <v>3299</v>
      </c>
      <c r="N99" s="43">
        <f t="shared" si="8"/>
        <v>0</v>
      </c>
      <c r="O99" s="44">
        <f t="shared" si="9"/>
        <v>3299</v>
      </c>
      <c r="P99" s="45" t="str">
        <f t="shared" ref="P99:R99" si="360">IF(H99=0,"",L99/H99)</f>
        <v/>
      </c>
      <c r="Q99" s="46">
        <f t="shared" si="360"/>
        <v>0.1099666667</v>
      </c>
      <c r="R99" s="46" t="str">
        <f t="shared" si="360"/>
        <v/>
      </c>
      <c r="S99" s="47">
        <f t="shared" si="11"/>
        <v>0.1099666667</v>
      </c>
      <c r="T99" s="42">
        <f t="shared" ref="T99:V99" si="361">SUM(H$13:H99)</f>
        <v>70000</v>
      </c>
      <c r="U99" s="43">
        <f t="shared" si="361"/>
        <v>2410000</v>
      </c>
      <c r="V99" s="43">
        <f t="shared" si="361"/>
        <v>130000</v>
      </c>
      <c r="W99" s="44">
        <f t="shared" si="13"/>
        <v>2610000</v>
      </c>
      <c r="X99" s="42">
        <f t="shared" ref="X99:Z99" si="362">SUM(L$13:L99)</f>
        <v>6161</v>
      </c>
      <c r="Y99" s="43">
        <f t="shared" si="362"/>
        <v>265943</v>
      </c>
      <c r="Z99" s="43">
        <f t="shared" si="362"/>
        <v>13012</v>
      </c>
      <c r="AA99" s="44">
        <f t="shared" si="15"/>
        <v>285116</v>
      </c>
      <c r="AB99" s="46">
        <f t="shared" ref="AB99:AD99" si="363">IF(T99=0,"",X99/T99)</f>
        <v>0.08801428571</v>
      </c>
      <c r="AC99" s="46">
        <f t="shared" si="363"/>
        <v>0.1103497925</v>
      </c>
      <c r="AD99" s="46">
        <f t="shared" si="363"/>
        <v>0.1000923077</v>
      </c>
      <c r="AE99" s="47">
        <f t="shared" si="17"/>
        <v>0.1092398467</v>
      </c>
    </row>
    <row r="100" ht="14.25" customHeight="1">
      <c r="A100" s="102" t="str">
        <f t="shared" si="18"/>
        <v>Exploitation</v>
      </c>
      <c r="B100" s="9" t="str">
        <f t="shared" si="19"/>
        <v>B</v>
      </c>
      <c r="C100" s="9" t="str">
        <f t="shared" si="20"/>
        <v/>
      </c>
      <c r="D100" s="38">
        <v>88.0</v>
      </c>
      <c r="E100" s="39">
        <v>0.10046354405298519</v>
      </c>
      <c r="F100" s="103">
        <v>0.6983177256961565</v>
      </c>
      <c r="G100" s="41">
        <v>0.33135131823650465</v>
      </c>
      <c r="H100" s="42">
        <f t="shared" si="21"/>
        <v>0</v>
      </c>
      <c r="I100" s="43">
        <f t="shared" si="22"/>
        <v>30000</v>
      </c>
      <c r="J100" s="43">
        <f t="shared" si="23"/>
        <v>0</v>
      </c>
      <c r="K100" s="44">
        <f t="shared" si="5"/>
        <v>30000</v>
      </c>
      <c r="L100" s="42">
        <f t="shared" si="6"/>
        <v>0</v>
      </c>
      <c r="M100" s="43">
        <f t="shared" si="7"/>
        <v>3328</v>
      </c>
      <c r="N100" s="43">
        <f t="shared" si="8"/>
        <v>0</v>
      </c>
      <c r="O100" s="44">
        <f t="shared" si="9"/>
        <v>3328</v>
      </c>
      <c r="P100" s="45" t="str">
        <f t="shared" ref="P100:R100" si="364">IF(H100=0,"",L100/H100)</f>
        <v/>
      </c>
      <c r="Q100" s="46">
        <f t="shared" si="364"/>
        <v>0.1109333333</v>
      </c>
      <c r="R100" s="46" t="str">
        <f t="shared" si="364"/>
        <v/>
      </c>
      <c r="S100" s="47">
        <f t="shared" si="11"/>
        <v>0.1109333333</v>
      </c>
      <c r="T100" s="42">
        <f t="shared" ref="T100:V100" si="365">SUM(H$13:H100)</f>
        <v>70000</v>
      </c>
      <c r="U100" s="43">
        <f t="shared" si="365"/>
        <v>2440000</v>
      </c>
      <c r="V100" s="43">
        <f t="shared" si="365"/>
        <v>130000</v>
      </c>
      <c r="W100" s="44">
        <f t="shared" si="13"/>
        <v>2640000</v>
      </c>
      <c r="X100" s="42">
        <f t="shared" ref="X100:Z100" si="366">SUM(L$13:L100)</f>
        <v>6161</v>
      </c>
      <c r="Y100" s="43">
        <f t="shared" si="366"/>
        <v>269271</v>
      </c>
      <c r="Z100" s="43">
        <f t="shared" si="366"/>
        <v>13012</v>
      </c>
      <c r="AA100" s="44">
        <f t="shared" si="15"/>
        <v>288444</v>
      </c>
      <c r="AB100" s="46">
        <f t="shared" ref="AB100:AD100" si="367">IF(T100=0,"",X100/T100)</f>
        <v>0.08801428571</v>
      </c>
      <c r="AC100" s="46">
        <f t="shared" si="367"/>
        <v>0.1103569672</v>
      </c>
      <c r="AD100" s="46">
        <f t="shared" si="367"/>
        <v>0.1000923077</v>
      </c>
      <c r="AE100" s="47">
        <f t="shared" si="17"/>
        <v>0.1092590909</v>
      </c>
    </row>
    <row r="101" ht="14.25" customHeight="1">
      <c r="A101" s="102" t="str">
        <f t="shared" si="18"/>
        <v>Exploitation</v>
      </c>
      <c r="B101" s="9" t="str">
        <f t="shared" si="19"/>
        <v>B</v>
      </c>
      <c r="C101" s="9" t="str">
        <f t="shared" si="20"/>
        <v/>
      </c>
      <c r="D101" s="38">
        <v>89.0</v>
      </c>
      <c r="E101" s="39">
        <v>0.8052717113250777</v>
      </c>
      <c r="F101" s="103">
        <v>0.4691241927639589</v>
      </c>
      <c r="G101" s="41">
        <v>0.15508711917457563</v>
      </c>
      <c r="H101" s="42">
        <f t="shared" si="21"/>
        <v>0</v>
      </c>
      <c r="I101" s="43">
        <f t="shared" si="22"/>
        <v>30000</v>
      </c>
      <c r="J101" s="43">
        <f t="shared" si="23"/>
        <v>0</v>
      </c>
      <c r="K101" s="44">
        <f t="shared" si="5"/>
        <v>30000</v>
      </c>
      <c r="L101" s="42">
        <f t="shared" si="6"/>
        <v>0</v>
      </c>
      <c r="M101" s="43">
        <f t="shared" si="7"/>
        <v>3296</v>
      </c>
      <c r="N101" s="43">
        <f t="shared" si="8"/>
        <v>0</v>
      </c>
      <c r="O101" s="44">
        <f t="shared" si="9"/>
        <v>3296</v>
      </c>
      <c r="P101" s="45" t="str">
        <f t="shared" ref="P101:R101" si="368">IF(H101=0,"",L101/H101)</f>
        <v/>
      </c>
      <c r="Q101" s="46">
        <f t="shared" si="368"/>
        <v>0.1098666667</v>
      </c>
      <c r="R101" s="46" t="str">
        <f t="shared" si="368"/>
        <v/>
      </c>
      <c r="S101" s="47">
        <f t="shared" si="11"/>
        <v>0.1098666667</v>
      </c>
      <c r="T101" s="42">
        <f t="shared" ref="T101:V101" si="369">SUM(H$13:H101)</f>
        <v>70000</v>
      </c>
      <c r="U101" s="43">
        <f t="shared" si="369"/>
        <v>2470000</v>
      </c>
      <c r="V101" s="43">
        <f t="shared" si="369"/>
        <v>130000</v>
      </c>
      <c r="W101" s="44">
        <f t="shared" si="13"/>
        <v>2670000</v>
      </c>
      <c r="X101" s="42">
        <f t="shared" ref="X101:Z101" si="370">SUM(L$13:L101)</f>
        <v>6161</v>
      </c>
      <c r="Y101" s="43">
        <f t="shared" si="370"/>
        <v>272567</v>
      </c>
      <c r="Z101" s="43">
        <f t="shared" si="370"/>
        <v>13012</v>
      </c>
      <c r="AA101" s="44">
        <f t="shared" si="15"/>
        <v>291740</v>
      </c>
      <c r="AB101" s="46">
        <f t="shared" ref="AB101:AD101" si="371">IF(T101=0,"",X101/T101)</f>
        <v>0.08801428571</v>
      </c>
      <c r="AC101" s="46">
        <f t="shared" si="371"/>
        <v>0.1103510121</v>
      </c>
      <c r="AD101" s="46">
        <f t="shared" si="371"/>
        <v>0.1000923077</v>
      </c>
      <c r="AE101" s="47">
        <f t="shared" si="17"/>
        <v>0.1092659176</v>
      </c>
    </row>
    <row r="102" ht="14.25" customHeight="1">
      <c r="A102" s="102" t="str">
        <f t="shared" si="18"/>
        <v>Exploitation</v>
      </c>
      <c r="B102" s="9" t="str">
        <f t="shared" si="19"/>
        <v>B</v>
      </c>
      <c r="C102" s="9" t="str">
        <f t="shared" si="20"/>
        <v/>
      </c>
      <c r="D102" s="38">
        <v>90.0</v>
      </c>
      <c r="E102" s="39">
        <v>0.7152278057455254</v>
      </c>
      <c r="F102" s="103">
        <v>0.926336892730871</v>
      </c>
      <c r="G102" s="41">
        <v>0.6181866132084343</v>
      </c>
      <c r="H102" s="42">
        <f t="shared" si="21"/>
        <v>0</v>
      </c>
      <c r="I102" s="43">
        <f t="shared" si="22"/>
        <v>30000</v>
      </c>
      <c r="J102" s="43">
        <f t="shared" si="23"/>
        <v>0</v>
      </c>
      <c r="K102" s="44">
        <f t="shared" si="5"/>
        <v>30000</v>
      </c>
      <c r="L102" s="42">
        <f t="shared" si="6"/>
        <v>0</v>
      </c>
      <c r="M102" s="43">
        <f t="shared" si="7"/>
        <v>3379</v>
      </c>
      <c r="N102" s="43">
        <f t="shared" si="8"/>
        <v>0</v>
      </c>
      <c r="O102" s="44">
        <f t="shared" si="9"/>
        <v>3379</v>
      </c>
      <c r="P102" s="45" t="str">
        <f t="shared" ref="P102:R102" si="372">IF(H102=0,"",L102/H102)</f>
        <v/>
      </c>
      <c r="Q102" s="46">
        <f t="shared" si="372"/>
        <v>0.1126333333</v>
      </c>
      <c r="R102" s="46" t="str">
        <f t="shared" si="372"/>
        <v/>
      </c>
      <c r="S102" s="47">
        <f t="shared" si="11"/>
        <v>0.1126333333</v>
      </c>
      <c r="T102" s="42">
        <f t="shared" ref="T102:V102" si="373">SUM(H$13:H102)</f>
        <v>70000</v>
      </c>
      <c r="U102" s="43">
        <f t="shared" si="373"/>
        <v>2500000</v>
      </c>
      <c r="V102" s="43">
        <f t="shared" si="373"/>
        <v>130000</v>
      </c>
      <c r="W102" s="44">
        <f t="shared" si="13"/>
        <v>2700000</v>
      </c>
      <c r="X102" s="42">
        <f t="shared" ref="X102:Z102" si="374">SUM(L$13:L102)</f>
        <v>6161</v>
      </c>
      <c r="Y102" s="43">
        <f t="shared" si="374"/>
        <v>275946</v>
      </c>
      <c r="Z102" s="43">
        <f t="shared" si="374"/>
        <v>13012</v>
      </c>
      <c r="AA102" s="44">
        <f t="shared" si="15"/>
        <v>295119</v>
      </c>
      <c r="AB102" s="46">
        <f t="shared" ref="AB102:AD102" si="375">IF(T102=0,"",X102/T102)</f>
        <v>0.08801428571</v>
      </c>
      <c r="AC102" s="46">
        <f t="shared" si="375"/>
        <v>0.1103784</v>
      </c>
      <c r="AD102" s="46">
        <f t="shared" si="375"/>
        <v>0.1000923077</v>
      </c>
      <c r="AE102" s="47">
        <f t="shared" si="17"/>
        <v>0.1093033333</v>
      </c>
    </row>
    <row r="103" ht="14.25" customHeight="1">
      <c r="A103" s="102" t="str">
        <f t="shared" si="18"/>
        <v>Exploitation</v>
      </c>
      <c r="B103" s="9" t="str">
        <f t="shared" si="19"/>
        <v>B</v>
      </c>
      <c r="C103" s="9" t="str">
        <f t="shared" si="20"/>
        <v/>
      </c>
      <c r="D103" s="38">
        <v>91.0</v>
      </c>
      <c r="E103" s="39">
        <v>0.5654722184162289</v>
      </c>
      <c r="F103" s="103">
        <v>0.29672057058124457</v>
      </c>
      <c r="G103" s="41">
        <v>0.7309646799016747</v>
      </c>
      <c r="H103" s="42">
        <f t="shared" si="21"/>
        <v>0</v>
      </c>
      <c r="I103" s="43">
        <f t="shared" si="22"/>
        <v>30000</v>
      </c>
      <c r="J103" s="43">
        <f t="shared" si="23"/>
        <v>0</v>
      </c>
      <c r="K103" s="44">
        <f t="shared" si="5"/>
        <v>30000</v>
      </c>
      <c r="L103" s="42">
        <f t="shared" si="6"/>
        <v>0</v>
      </c>
      <c r="M103" s="43">
        <f t="shared" si="7"/>
        <v>3271</v>
      </c>
      <c r="N103" s="43">
        <f t="shared" si="8"/>
        <v>0</v>
      </c>
      <c r="O103" s="44">
        <f t="shared" si="9"/>
        <v>3271</v>
      </c>
      <c r="P103" s="45" t="str">
        <f t="shared" ref="P103:R103" si="376">IF(H103=0,"",L103/H103)</f>
        <v/>
      </c>
      <c r="Q103" s="46">
        <f t="shared" si="376"/>
        <v>0.1090333333</v>
      </c>
      <c r="R103" s="46" t="str">
        <f t="shared" si="376"/>
        <v/>
      </c>
      <c r="S103" s="47">
        <f t="shared" si="11"/>
        <v>0.1090333333</v>
      </c>
      <c r="T103" s="42">
        <f t="shared" ref="T103:V103" si="377">SUM(H$13:H103)</f>
        <v>70000</v>
      </c>
      <c r="U103" s="43">
        <f t="shared" si="377"/>
        <v>2530000</v>
      </c>
      <c r="V103" s="43">
        <f t="shared" si="377"/>
        <v>130000</v>
      </c>
      <c r="W103" s="44">
        <f t="shared" si="13"/>
        <v>2730000</v>
      </c>
      <c r="X103" s="42">
        <f t="shared" ref="X103:Z103" si="378">SUM(L$13:L103)</f>
        <v>6161</v>
      </c>
      <c r="Y103" s="43">
        <f t="shared" si="378"/>
        <v>279217</v>
      </c>
      <c r="Z103" s="43">
        <f t="shared" si="378"/>
        <v>13012</v>
      </c>
      <c r="AA103" s="44">
        <f t="shared" si="15"/>
        <v>298390</v>
      </c>
      <c r="AB103" s="46">
        <f t="shared" ref="AB103:AD103" si="379">IF(T103=0,"",X103/T103)</f>
        <v>0.08801428571</v>
      </c>
      <c r="AC103" s="46">
        <f t="shared" si="379"/>
        <v>0.1103624506</v>
      </c>
      <c r="AD103" s="46">
        <f t="shared" si="379"/>
        <v>0.1000923077</v>
      </c>
      <c r="AE103" s="47">
        <f t="shared" si="17"/>
        <v>0.1093003663</v>
      </c>
    </row>
    <row r="104" ht="14.25" customHeight="1">
      <c r="A104" s="102" t="str">
        <f t="shared" si="18"/>
        <v>Exploitation</v>
      </c>
      <c r="B104" s="9" t="str">
        <f t="shared" si="19"/>
        <v>B</v>
      </c>
      <c r="C104" s="9" t="str">
        <f t="shared" si="20"/>
        <v/>
      </c>
      <c r="D104" s="38">
        <v>92.0</v>
      </c>
      <c r="E104" s="39">
        <v>0.5867373998797978</v>
      </c>
      <c r="F104" s="103">
        <v>0.9262766764916484</v>
      </c>
      <c r="G104" s="41">
        <v>0.7071793822123724</v>
      </c>
      <c r="H104" s="42">
        <f t="shared" si="21"/>
        <v>0</v>
      </c>
      <c r="I104" s="43">
        <f t="shared" si="22"/>
        <v>30000</v>
      </c>
      <c r="J104" s="43">
        <f t="shared" si="23"/>
        <v>0</v>
      </c>
      <c r="K104" s="44">
        <f t="shared" si="5"/>
        <v>30000</v>
      </c>
      <c r="L104" s="42">
        <f t="shared" si="6"/>
        <v>0</v>
      </c>
      <c r="M104" s="43">
        <f t="shared" si="7"/>
        <v>3379</v>
      </c>
      <c r="N104" s="43">
        <f t="shared" si="8"/>
        <v>0</v>
      </c>
      <c r="O104" s="44">
        <f t="shared" si="9"/>
        <v>3379</v>
      </c>
      <c r="P104" s="45" t="str">
        <f t="shared" ref="P104:R104" si="380">IF(H104=0,"",L104/H104)</f>
        <v/>
      </c>
      <c r="Q104" s="46">
        <f t="shared" si="380"/>
        <v>0.1126333333</v>
      </c>
      <c r="R104" s="46" t="str">
        <f t="shared" si="380"/>
        <v/>
      </c>
      <c r="S104" s="47">
        <f t="shared" si="11"/>
        <v>0.1126333333</v>
      </c>
      <c r="T104" s="42">
        <f t="shared" ref="T104:V104" si="381">SUM(H$13:H104)</f>
        <v>70000</v>
      </c>
      <c r="U104" s="43">
        <f t="shared" si="381"/>
        <v>2560000</v>
      </c>
      <c r="V104" s="43">
        <f t="shared" si="381"/>
        <v>130000</v>
      </c>
      <c r="W104" s="44">
        <f t="shared" si="13"/>
        <v>2760000</v>
      </c>
      <c r="X104" s="42">
        <f t="shared" ref="X104:Z104" si="382">SUM(L$13:L104)</f>
        <v>6161</v>
      </c>
      <c r="Y104" s="43">
        <f t="shared" si="382"/>
        <v>282596</v>
      </c>
      <c r="Z104" s="43">
        <f t="shared" si="382"/>
        <v>13012</v>
      </c>
      <c r="AA104" s="44">
        <f t="shared" si="15"/>
        <v>301769</v>
      </c>
      <c r="AB104" s="46">
        <f t="shared" ref="AB104:AD104" si="383">IF(T104=0,"",X104/T104)</f>
        <v>0.08801428571</v>
      </c>
      <c r="AC104" s="46">
        <f t="shared" si="383"/>
        <v>0.1103890625</v>
      </c>
      <c r="AD104" s="46">
        <f t="shared" si="383"/>
        <v>0.1000923077</v>
      </c>
      <c r="AE104" s="47">
        <f t="shared" si="17"/>
        <v>0.1093365942</v>
      </c>
    </row>
    <row r="105" ht="14.25" customHeight="1">
      <c r="A105" s="102" t="str">
        <f t="shared" si="18"/>
        <v>Exploration</v>
      </c>
      <c r="B105" s="9" t="str">
        <f t="shared" si="19"/>
        <v>B</v>
      </c>
      <c r="C105" s="9" t="str">
        <f t="shared" si="20"/>
        <v>B</v>
      </c>
      <c r="D105" s="38">
        <v>93.0</v>
      </c>
      <c r="E105" s="39">
        <v>0.9089122897301941</v>
      </c>
      <c r="F105" s="103">
        <v>0.11383310303295957</v>
      </c>
      <c r="G105" s="41">
        <v>0.5805723401547492</v>
      </c>
      <c r="H105" s="42">
        <f t="shared" si="21"/>
        <v>0</v>
      </c>
      <c r="I105" s="43">
        <f t="shared" si="22"/>
        <v>30000</v>
      </c>
      <c r="J105" s="43">
        <f t="shared" si="23"/>
        <v>0</v>
      </c>
      <c r="K105" s="44">
        <f t="shared" si="5"/>
        <v>30000</v>
      </c>
      <c r="L105" s="42">
        <f t="shared" si="6"/>
        <v>0</v>
      </c>
      <c r="M105" s="43">
        <f t="shared" si="7"/>
        <v>3235</v>
      </c>
      <c r="N105" s="43">
        <f t="shared" si="8"/>
        <v>0</v>
      </c>
      <c r="O105" s="44">
        <f t="shared" si="9"/>
        <v>3235</v>
      </c>
      <c r="P105" s="45" t="str">
        <f t="shared" ref="P105:R105" si="384">IF(H105=0,"",L105/H105)</f>
        <v/>
      </c>
      <c r="Q105" s="46">
        <f t="shared" si="384"/>
        <v>0.1078333333</v>
      </c>
      <c r="R105" s="46" t="str">
        <f t="shared" si="384"/>
        <v/>
      </c>
      <c r="S105" s="47">
        <f t="shared" si="11"/>
        <v>0.1078333333</v>
      </c>
      <c r="T105" s="42">
        <f t="shared" ref="T105:V105" si="385">SUM(H$13:H105)</f>
        <v>70000</v>
      </c>
      <c r="U105" s="43">
        <f t="shared" si="385"/>
        <v>2590000</v>
      </c>
      <c r="V105" s="43">
        <f t="shared" si="385"/>
        <v>130000</v>
      </c>
      <c r="W105" s="44">
        <f t="shared" si="13"/>
        <v>2790000</v>
      </c>
      <c r="X105" s="42">
        <f t="shared" ref="X105:Z105" si="386">SUM(L$13:L105)</f>
        <v>6161</v>
      </c>
      <c r="Y105" s="43">
        <f t="shared" si="386"/>
        <v>285831</v>
      </c>
      <c r="Z105" s="43">
        <f t="shared" si="386"/>
        <v>13012</v>
      </c>
      <c r="AA105" s="44">
        <f t="shared" si="15"/>
        <v>305004</v>
      </c>
      <c r="AB105" s="46">
        <f t="shared" ref="AB105:AD105" si="387">IF(T105=0,"",X105/T105)</f>
        <v>0.08801428571</v>
      </c>
      <c r="AC105" s="46">
        <f t="shared" si="387"/>
        <v>0.1103594595</v>
      </c>
      <c r="AD105" s="46">
        <f t="shared" si="387"/>
        <v>0.1000923077</v>
      </c>
      <c r="AE105" s="47">
        <f t="shared" si="17"/>
        <v>0.1093204301</v>
      </c>
    </row>
    <row r="106" ht="14.25" customHeight="1">
      <c r="A106" s="102" t="str">
        <f t="shared" si="18"/>
        <v>Exploitation</v>
      </c>
      <c r="B106" s="9" t="str">
        <f t="shared" si="19"/>
        <v>B</v>
      </c>
      <c r="C106" s="9" t="str">
        <f t="shared" si="20"/>
        <v/>
      </c>
      <c r="D106" s="38">
        <v>94.0</v>
      </c>
      <c r="E106" s="39">
        <v>0.4038675260830822</v>
      </c>
      <c r="F106" s="103">
        <v>0.37599147345760264</v>
      </c>
      <c r="G106" s="41">
        <v>0.5421154094497416</v>
      </c>
      <c r="H106" s="42">
        <f t="shared" si="21"/>
        <v>0</v>
      </c>
      <c r="I106" s="43">
        <f t="shared" si="22"/>
        <v>30000</v>
      </c>
      <c r="J106" s="43">
        <f t="shared" si="23"/>
        <v>0</v>
      </c>
      <c r="K106" s="44">
        <f t="shared" si="5"/>
        <v>30000</v>
      </c>
      <c r="L106" s="42">
        <f t="shared" si="6"/>
        <v>0</v>
      </c>
      <c r="M106" s="43">
        <f t="shared" si="7"/>
        <v>3283</v>
      </c>
      <c r="N106" s="43">
        <f t="shared" si="8"/>
        <v>0</v>
      </c>
      <c r="O106" s="44">
        <f t="shared" si="9"/>
        <v>3283</v>
      </c>
      <c r="P106" s="45" t="str">
        <f t="shared" ref="P106:R106" si="388">IF(H106=0,"",L106/H106)</f>
        <v/>
      </c>
      <c r="Q106" s="46">
        <f t="shared" si="388"/>
        <v>0.1094333333</v>
      </c>
      <c r="R106" s="46" t="str">
        <f t="shared" si="388"/>
        <v/>
      </c>
      <c r="S106" s="47">
        <f t="shared" si="11"/>
        <v>0.1094333333</v>
      </c>
      <c r="T106" s="42">
        <f t="shared" ref="T106:V106" si="389">SUM(H$13:H106)</f>
        <v>70000</v>
      </c>
      <c r="U106" s="43">
        <f t="shared" si="389"/>
        <v>2620000</v>
      </c>
      <c r="V106" s="43">
        <f t="shared" si="389"/>
        <v>130000</v>
      </c>
      <c r="W106" s="44">
        <f t="shared" si="13"/>
        <v>2820000</v>
      </c>
      <c r="X106" s="42">
        <f t="shared" ref="X106:Z106" si="390">SUM(L$13:L106)</f>
        <v>6161</v>
      </c>
      <c r="Y106" s="43">
        <f t="shared" si="390"/>
        <v>289114</v>
      </c>
      <c r="Z106" s="43">
        <f t="shared" si="390"/>
        <v>13012</v>
      </c>
      <c r="AA106" s="44">
        <f t="shared" si="15"/>
        <v>308287</v>
      </c>
      <c r="AB106" s="46">
        <f t="shared" ref="AB106:AD106" si="391">IF(T106=0,"",X106/T106)</f>
        <v>0.08801428571</v>
      </c>
      <c r="AC106" s="46">
        <f t="shared" si="391"/>
        <v>0.110348855</v>
      </c>
      <c r="AD106" s="46">
        <f t="shared" si="391"/>
        <v>0.1000923077</v>
      </c>
      <c r="AE106" s="47">
        <f t="shared" si="17"/>
        <v>0.1093216312</v>
      </c>
    </row>
    <row r="107" ht="14.25" customHeight="1">
      <c r="A107" s="102" t="str">
        <f t="shared" si="18"/>
        <v>Exploitation</v>
      </c>
      <c r="B107" s="9" t="str">
        <f t="shared" si="19"/>
        <v>B</v>
      </c>
      <c r="C107" s="9" t="str">
        <f t="shared" si="20"/>
        <v/>
      </c>
      <c r="D107" s="38">
        <v>95.0</v>
      </c>
      <c r="E107" s="39">
        <v>0.9999454944102402</v>
      </c>
      <c r="F107" s="103">
        <v>0.46122937684378496</v>
      </c>
      <c r="G107" s="41">
        <v>0.34434699734304997</v>
      </c>
      <c r="H107" s="42">
        <f t="shared" si="21"/>
        <v>0</v>
      </c>
      <c r="I107" s="43">
        <f t="shared" si="22"/>
        <v>30000</v>
      </c>
      <c r="J107" s="43">
        <f t="shared" si="23"/>
        <v>0</v>
      </c>
      <c r="K107" s="44">
        <f t="shared" si="5"/>
        <v>30000</v>
      </c>
      <c r="L107" s="42">
        <f t="shared" si="6"/>
        <v>0</v>
      </c>
      <c r="M107" s="43">
        <f t="shared" si="7"/>
        <v>3295</v>
      </c>
      <c r="N107" s="43">
        <f t="shared" si="8"/>
        <v>0</v>
      </c>
      <c r="O107" s="44">
        <f t="shared" si="9"/>
        <v>3295</v>
      </c>
      <c r="P107" s="45" t="str">
        <f t="shared" ref="P107:R107" si="392">IF(H107=0,"",L107/H107)</f>
        <v/>
      </c>
      <c r="Q107" s="46">
        <f t="shared" si="392"/>
        <v>0.1098333333</v>
      </c>
      <c r="R107" s="46" t="str">
        <f t="shared" si="392"/>
        <v/>
      </c>
      <c r="S107" s="47">
        <f t="shared" si="11"/>
        <v>0.1098333333</v>
      </c>
      <c r="T107" s="42">
        <f t="shared" ref="T107:V107" si="393">SUM(H$13:H107)</f>
        <v>70000</v>
      </c>
      <c r="U107" s="43">
        <f t="shared" si="393"/>
        <v>2650000</v>
      </c>
      <c r="V107" s="43">
        <f t="shared" si="393"/>
        <v>130000</v>
      </c>
      <c r="W107" s="44">
        <f t="shared" si="13"/>
        <v>2850000</v>
      </c>
      <c r="X107" s="42">
        <f t="shared" ref="X107:Z107" si="394">SUM(L$13:L107)</f>
        <v>6161</v>
      </c>
      <c r="Y107" s="43">
        <f t="shared" si="394"/>
        <v>292409</v>
      </c>
      <c r="Z107" s="43">
        <f t="shared" si="394"/>
        <v>13012</v>
      </c>
      <c r="AA107" s="44">
        <f t="shared" si="15"/>
        <v>311582</v>
      </c>
      <c r="AB107" s="46">
        <f t="shared" ref="AB107:AD107" si="395">IF(T107=0,"",X107/T107)</f>
        <v>0.08801428571</v>
      </c>
      <c r="AC107" s="46">
        <f t="shared" si="395"/>
        <v>0.1103430189</v>
      </c>
      <c r="AD107" s="46">
        <f t="shared" si="395"/>
        <v>0.1000923077</v>
      </c>
      <c r="AE107" s="47">
        <f t="shared" si="17"/>
        <v>0.1093270175</v>
      </c>
    </row>
    <row r="108" ht="14.25" customHeight="1">
      <c r="A108" s="102" t="str">
        <f t="shared" si="18"/>
        <v>Exploitation</v>
      </c>
      <c r="B108" s="9" t="str">
        <f t="shared" si="19"/>
        <v>B</v>
      </c>
      <c r="C108" s="9" t="str">
        <f t="shared" si="20"/>
        <v/>
      </c>
      <c r="D108" s="38">
        <v>96.0</v>
      </c>
      <c r="E108" s="39">
        <v>0.01540699729919115</v>
      </c>
      <c r="F108" s="103">
        <v>0.8118659273458014</v>
      </c>
      <c r="G108" s="41">
        <v>0.7172780764125252</v>
      </c>
      <c r="H108" s="42">
        <f t="shared" si="21"/>
        <v>0</v>
      </c>
      <c r="I108" s="43">
        <f t="shared" si="22"/>
        <v>30000</v>
      </c>
      <c r="J108" s="43">
        <f t="shared" si="23"/>
        <v>0</v>
      </c>
      <c r="K108" s="44">
        <f t="shared" si="5"/>
        <v>30000</v>
      </c>
      <c r="L108" s="42">
        <f t="shared" si="6"/>
        <v>0</v>
      </c>
      <c r="M108" s="43">
        <f t="shared" si="7"/>
        <v>3348</v>
      </c>
      <c r="N108" s="43">
        <f t="shared" si="8"/>
        <v>0</v>
      </c>
      <c r="O108" s="44">
        <f t="shared" si="9"/>
        <v>3348</v>
      </c>
      <c r="P108" s="45" t="str">
        <f t="shared" ref="P108:R108" si="396">IF(H108=0,"",L108/H108)</f>
        <v/>
      </c>
      <c r="Q108" s="46">
        <f t="shared" si="396"/>
        <v>0.1116</v>
      </c>
      <c r="R108" s="46" t="str">
        <f t="shared" si="396"/>
        <v/>
      </c>
      <c r="S108" s="47">
        <f t="shared" si="11"/>
        <v>0.1116</v>
      </c>
      <c r="T108" s="42">
        <f t="shared" ref="T108:V108" si="397">SUM(H$13:H108)</f>
        <v>70000</v>
      </c>
      <c r="U108" s="43">
        <f t="shared" si="397"/>
        <v>2680000</v>
      </c>
      <c r="V108" s="43">
        <f t="shared" si="397"/>
        <v>130000</v>
      </c>
      <c r="W108" s="44">
        <f t="shared" si="13"/>
        <v>2880000</v>
      </c>
      <c r="X108" s="42">
        <f t="shared" ref="X108:Z108" si="398">SUM(L$13:L108)</f>
        <v>6161</v>
      </c>
      <c r="Y108" s="43">
        <f t="shared" si="398"/>
        <v>295757</v>
      </c>
      <c r="Z108" s="43">
        <f t="shared" si="398"/>
        <v>13012</v>
      </c>
      <c r="AA108" s="44">
        <f t="shared" si="15"/>
        <v>314930</v>
      </c>
      <c r="AB108" s="46">
        <f t="shared" ref="AB108:AD108" si="399">IF(T108=0,"",X108/T108)</f>
        <v>0.08801428571</v>
      </c>
      <c r="AC108" s="46">
        <f t="shared" si="399"/>
        <v>0.1103570896</v>
      </c>
      <c r="AD108" s="46">
        <f t="shared" si="399"/>
        <v>0.1000923077</v>
      </c>
      <c r="AE108" s="47">
        <f t="shared" si="17"/>
        <v>0.1093506944</v>
      </c>
    </row>
    <row r="109" ht="14.25" customHeight="1">
      <c r="A109" s="102" t="str">
        <f t="shared" si="18"/>
        <v>Exploitation</v>
      </c>
      <c r="B109" s="9" t="str">
        <f t="shared" si="19"/>
        <v>B</v>
      </c>
      <c r="C109" s="9" t="str">
        <f t="shared" si="20"/>
        <v/>
      </c>
      <c r="D109" s="38">
        <v>97.0</v>
      </c>
      <c r="E109" s="39">
        <v>0.44863320658864525</v>
      </c>
      <c r="F109" s="103">
        <v>0.7269412893488993</v>
      </c>
      <c r="G109" s="41">
        <v>0.8031274720846726</v>
      </c>
      <c r="H109" s="42">
        <f t="shared" si="21"/>
        <v>0</v>
      </c>
      <c r="I109" s="43">
        <f t="shared" si="22"/>
        <v>30000</v>
      </c>
      <c r="J109" s="43">
        <f t="shared" si="23"/>
        <v>0</v>
      </c>
      <c r="K109" s="44">
        <f t="shared" si="5"/>
        <v>30000</v>
      </c>
      <c r="L109" s="42">
        <f t="shared" si="6"/>
        <v>0</v>
      </c>
      <c r="M109" s="43">
        <f t="shared" si="7"/>
        <v>3333</v>
      </c>
      <c r="N109" s="43">
        <f t="shared" si="8"/>
        <v>0</v>
      </c>
      <c r="O109" s="44">
        <f t="shared" si="9"/>
        <v>3333</v>
      </c>
      <c r="P109" s="45" t="str">
        <f t="shared" ref="P109:R109" si="400">IF(H109=0,"",L109/H109)</f>
        <v/>
      </c>
      <c r="Q109" s="46">
        <f t="shared" si="400"/>
        <v>0.1111</v>
      </c>
      <c r="R109" s="46" t="str">
        <f t="shared" si="400"/>
        <v/>
      </c>
      <c r="S109" s="47">
        <f t="shared" si="11"/>
        <v>0.1111</v>
      </c>
      <c r="T109" s="42">
        <f t="shared" ref="T109:V109" si="401">SUM(H$13:H109)</f>
        <v>70000</v>
      </c>
      <c r="U109" s="43">
        <f t="shared" si="401"/>
        <v>2710000</v>
      </c>
      <c r="V109" s="43">
        <f t="shared" si="401"/>
        <v>130000</v>
      </c>
      <c r="W109" s="44">
        <f t="shared" si="13"/>
        <v>2910000</v>
      </c>
      <c r="X109" s="42">
        <f t="shared" ref="X109:Z109" si="402">SUM(L$13:L109)</f>
        <v>6161</v>
      </c>
      <c r="Y109" s="43">
        <f t="shared" si="402"/>
        <v>299090</v>
      </c>
      <c r="Z109" s="43">
        <f t="shared" si="402"/>
        <v>13012</v>
      </c>
      <c r="AA109" s="44">
        <f t="shared" si="15"/>
        <v>318263</v>
      </c>
      <c r="AB109" s="46">
        <f t="shared" ref="AB109:AD109" si="403">IF(T109=0,"",X109/T109)</f>
        <v>0.08801428571</v>
      </c>
      <c r="AC109" s="46">
        <f t="shared" si="403"/>
        <v>0.1103653137</v>
      </c>
      <c r="AD109" s="46">
        <f t="shared" si="403"/>
        <v>0.1000923077</v>
      </c>
      <c r="AE109" s="47">
        <f t="shared" si="17"/>
        <v>0.1093687285</v>
      </c>
    </row>
    <row r="110" ht="14.25" customHeight="1">
      <c r="A110" s="102" t="str">
        <f t="shared" si="18"/>
        <v>Exploration</v>
      </c>
      <c r="B110" s="9" t="str">
        <f t="shared" si="19"/>
        <v>B</v>
      </c>
      <c r="C110" s="9" t="str">
        <f t="shared" si="20"/>
        <v>A</v>
      </c>
      <c r="D110" s="38">
        <v>98.0</v>
      </c>
      <c r="E110" s="39">
        <v>0.3639248785843745</v>
      </c>
      <c r="F110" s="103">
        <v>0.021605342652735837</v>
      </c>
      <c r="G110" s="41">
        <v>0.042592682877134025</v>
      </c>
      <c r="H110" s="42">
        <f t="shared" si="21"/>
        <v>30000</v>
      </c>
      <c r="I110" s="43">
        <f t="shared" si="22"/>
        <v>0</v>
      </c>
      <c r="J110" s="43">
        <f t="shared" si="23"/>
        <v>0</v>
      </c>
      <c r="K110" s="44">
        <f t="shared" si="5"/>
        <v>30000</v>
      </c>
      <c r="L110" s="42">
        <f t="shared" si="6"/>
        <v>2683</v>
      </c>
      <c r="M110" s="43">
        <f t="shared" si="7"/>
        <v>0</v>
      </c>
      <c r="N110" s="43">
        <f t="shared" si="8"/>
        <v>0</v>
      </c>
      <c r="O110" s="44">
        <f t="shared" si="9"/>
        <v>2683</v>
      </c>
      <c r="P110" s="45">
        <f t="shared" ref="P110:R110" si="404">IF(H110=0,"",L110/H110)</f>
        <v>0.08943333333</v>
      </c>
      <c r="Q110" s="46" t="str">
        <f t="shared" si="404"/>
        <v/>
      </c>
      <c r="R110" s="46" t="str">
        <f t="shared" si="404"/>
        <v/>
      </c>
      <c r="S110" s="47">
        <f t="shared" si="11"/>
        <v>0.08943333333</v>
      </c>
      <c r="T110" s="42">
        <f t="shared" ref="T110:V110" si="405">SUM(H$13:H110)</f>
        <v>100000</v>
      </c>
      <c r="U110" s="43">
        <f t="shared" si="405"/>
        <v>2710000</v>
      </c>
      <c r="V110" s="43">
        <f t="shared" si="405"/>
        <v>130000</v>
      </c>
      <c r="W110" s="44">
        <f t="shared" si="13"/>
        <v>2940000</v>
      </c>
      <c r="X110" s="42">
        <f t="shared" ref="X110:Z110" si="406">SUM(L$13:L110)</f>
        <v>8844</v>
      </c>
      <c r="Y110" s="43">
        <f t="shared" si="406"/>
        <v>299090</v>
      </c>
      <c r="Z110" s="43">
        <f t="shared" si="406"/>
        <v>13012</v>
      </c>
      <c r="AA110" s="44">
        <f t="shared" si="15"/>
        <v>320946</v>
      </c>
      <c r="AB110" s="46">
        <f t="shared" ref="AB110:AD110" si="407">IF(T110=0,"",X110/T110)</f>
        <v>0.08844</v>
      </c>
      <c r="AC110" s="46">
        <f t="shared" si="407"/>
        <v>0.1103653137</v>
      </c>
      <c r="AD110" s="46">
        <f t="shared" si="407"/>
        <v>0.1000923077</v>
      </c>
      <c r="AE110" s="47">
        <f t="shared" si="17"/>
        <v>0.1091653061</v>
      </c>
    </row>
    <row r="111" ht="14.25" customHeight="1">
      <c r="A111" s="102" t="str">
        <f t="shared" si="18"/>
        <v>Exploitation</v>
      </c>
      <c r="B111" s="9" t="str">
        <f t="shared" si="19"/>
        <v>B</v>
      </c>
      <c r="C111" s="9" t="str">
        <f t="shared" si="20"/>
        <v/>
      </c>
      <c r="D111" s="38">
        <v>99.0</v>
      </c>
      <c r="E111" s="39">
        <v>0.259076022288833</v>
      </c>
      <c r="F111" s="103">
        <v>0.8775147900035113</v>
      </c>
      <c r="G111" s="41">
        <v>0.6279368569442003</v>
      </c>
      <c r="H111" s="42">
        <f t="shared" si="21"/>
        <v>0</v>
      </c>
      <c r="I111" s="43">
        <f t="shared" si="22"/>
        <v>30000</v>
      </c>
      <c r="J111" s="43">
        <f t="shared" si="23"/>
        <v>0</v>
      </c>
      <c r="K111" s="44">
        <f t="shared" si="5"/>
        <v>30000</v>
      </c>
      <c r="L111" s="42">
        <f t="shared" si="6"/>
        <v>0</v>
      </c>
      <c r="M111" s="43">
        <f t="shared" si="7"/>
        <v>3363</v>
      </c>
      <c r="N111" s="43">
        <f t="shared" si="8"/>
        <v>0</v>
      </c>
      <c r="O111" s="44">
        <f t="shared" si="9"/>
        <v>3363</v>
      </c>
      <c r="P111" s="45" t="str">
        <f t="shared" ref="P111:R111" si="408">IF(H111=0,"",L111/H111)</f>
        <v/>
      </c>
      <c r="Q111" s="46">
        <f t="shared" si="408"/>
        <v>0.1121</v>
      </c>
      <c r="R111" s="46" t="str">
        <f t="shared" si="408"/>
        <v/>
      </c>
      <c r="S111" s="47">
        <f t="shared" si="11"/>
        <v>0.1121</v>
      </c>
      <c r="T111" s="42">
        <f t="shared" ref="T111:V111" si="409">SUM(H$13:H111)</f>
        <v>100000</v>
      </c>
      <c r="U111" s="43">
        <f t="shared" si="409"/>
        <v>2740000</v>
      </c>
      <c r="V111" s="43">
        <f t="shared" si="409"/>
        <v>130000</v>
      </c>
      <c r="W111" s="44">
        <f t="shared" si="13"/>
        <v>2970000</v>
      </c>
      <c r="X111" s="42">
        <f t="shared" ref="X111:Z111" si="410">SUM(L$13:L111)</f>
        <v>8844</v>
      </c>
      <c r="Y111" s="43">
        <f t="shared" si="410"/>
        <v>302453</v>
      </c>
      <c r="Z111" s="43">
        <f t="shared" si="410"/>
        <v>13012</v>
      </c>
      <c r="AA111" s="44">
        <f t="shared" si="15"/>
        <v>324309</v>
      </c>
      <c r="AB111" s="46">
        <f t="shared" ref="AB111:AD111" si="411">IF(T111=0,"",X111/T111)</f>
        <v>0.08844</v>
      </c>
      <c r="AC111" s="46">
        <f t="shared" si="411"/>
        <v>0.1103843066</v>
      </c>
      <c r="AD111" s="46">
        <f t="shared" si="411"/>
        <v>0.1000923077</v>
      </c>
      <c r="AE111" s="47">
        <f t="shared" si="17"/>
        <v>0.1091949495</v>
      </c>
    </row>
    <row r="112" ht="14.25" customHeight="1">
      <c r="A112" s="104" t="str">
        <f t="shared" si="18"/>
        <v>Exploitation</v>
      </c>
      <c r="B112" s="105" t="str">
        <f t="shared" si="19"/>
        <v>B</v>
      </c>
      <c r="C112" s="9" t="str">
        <f t="shared" si="20"/>
        <v/>
      </c>
      <c r="D112" s="48">
        <v>100.0</v>
      </c>
      <c r="E112" s="49">
        <v>0.7953174061759334</v>
      </c>
      <c r="F112" s="106">
        <v>0.5381926733624928</v>
      </c>
      <c r="G112" s="51">
        <v>0.45843732587333197</v>
      </c>
      <c r="H112" s="52">
        <f t="shared" si="21"/>
        <v>0</v>
      </c>
      <c r="I112" s="53">
        <f t="shared" si="22"/>
        <v>30000</v>
      </c>
      <c r="J112" s="53">
        <f t="shared" si="23"/>
        <v>0</v>
      </c>
      <c r="K112" s="54">
        <f t="shared" si="5"/>
        <v>30000</v>
      </c>
      <c r="L112" s="52">
        <f t="shared" si="6"/>
        <v>0</v>
      </c>
      <c r="M112" s="53">
        <f t="shared" si="7"/>
        <v>3305</v>
      </c>
      <c r="N112" s="53">
        <f t="shared" si="8"/>
        <v>0</v>
      </c>
      <c r="O112" s="54">
        <f t="shared" si="9"/>
        <v>3305</v>
      </c>
      <c r="P112" s="55" t="str">
        <f t="shared" ref="P112:R112" si="412">IF(H112=0,"",L112/H112)</f>
        <v/>
      </c>
      <c r="Q112" s="56">
        <f t="shared" si="412"/>
        <v>0.1101666667</v>
      </c>
      <c r="R112" s="56" t="str">
        <f t="shared" si="412"/>
        <v/>
      </c>
      <c r="S112" s="57">
        <f t="shared" si="11"/>
        <v>0.1101666667</v>
      </c>
      <c r="T112" s="52">
        <f t="shared" ref="T112:V112" si="413">SUM(H$13:H112)</f>
        <v>100000</v>
      </c>
      <c r="U112" s="53">
        <f t="shared" si="413"/>
        <v>2770000</v>
      </c>
      <c r="V112" s="53">
        <f t="shared" si="413"/>
        <v>130000</v>
      </c>
      <c r="W112" s="54">
        <f t="shared" si="13"/>
        <v>3000000</v>
      </c>
      <c r="X112" s="52">
        <f t="shared" ref="X112:Z112" si="414">SUM(L$13:L112)</f>
        <v>8844</v>
      </c>
      <c r="Y112" s="53">
        <f t="shared" si="414"/>
        <v>305758</v>
      </c>
      <c r="Z112" s="53">
        <f t="shared" si="414"/>
        <v>13012</v>
      </c>
      <c r="AA112" s="54">
        <f t="shared" si="15"/>
        <v>327614</v>
      </c>
      <c r="AB112" s="56">
        <f t="shared" ref="AB112:AD112" si="415">IF(T112=0,"",X112/T112)</f>
        <v>0.08844</v>
      </c>
      <c r="AC112" s="56">
        <f t="shared" si="415"/>
        <v>0.1103819495</v>
      </c>
      <c r="AD112" s="56">
        <f t="shared" si="415"/>
        <v>0.1000923077</v>
      </c>
      <c r="AE112" s="57">
        <f t="shared" si="17"/>
        <v>0.1092046667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1:B1"/>
    <mergeCell ref="D1:F1"/>
    <mergeCell ref="I1:J1"/>
    <mergeCell ref="A2:B5"/>
    <mergeCell ref="D2:E2"/>
    <mergeCell ref="D3:E3"/>
    <mergeCell ref="D4:D6"/>
    <mergeCell ref="A9:B9"/>
    <mergeCell ref="X11:AA11"/>
    <mergeCell ref="AB11:AE11"/>
    <mergeCell ref="H10:S10"/>
    <mergeCell ref="T10:AE10"/>
    <mergeCell ref="E11:G11"/>
    <mergeCell ref="H11:K11"/>
    <mergeCell ref="L11:O11"/>
    <mergeCell ref="P11:S11"/>
    <mergeCell ref="T11:W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2023-10-31T05:10:02Z</dcterms:created>
  <dc:creator>josue martinez</dc:creator>
</cp:coreProperties>
</file>