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finals\final_report\"/>
    </mc:Choice>
  </mc:AlternateContent>
  <xr:revisionPtr revIDLastSave="0" documentId="13_ncr:1_{8D9A4342-BBC9-4114-8542-7A30166755C2}" xr6:coauthVersionLast="40" xr6:coauthVersionMax="40" xr10:uidLastSave="{00000000-0000-0000-0000-000000000000}"/>
  <bookViews>
    <workbookView xWindow="0" yWindow="0" windowWidth="23040" windowHeight="9048" activeTab="9" xr2:uid="{0D4F5567-A96D-475E-9DCD-6755F35AED48}"/>
  </bookViews>
  <sheets>
    <sheet name="team_list" sheetId="2" r:id="rId1"/>
    <sheet name="CF" sheetId="11" r:id="rId2"/>
    <sheet name="AMF" sheetId="8" r:id="rId3"/>
    <sheet name="CM" sheetId="7" r:id="rId4"/>
    <sheet name="LW" sheetId="9" r:id="rId5"/>
    <sheet name="RW" sheetId="10" r:id="rId6"/>
    <sheet name="DMF" sheetId="6" r:id="rId7"/>
    <sheet name="RB" sheetId="5" r:id="rId8"/>
    <sheet name="LB" sheetId="4" r:id="rId9"/>
    <sheet name="CBs" sheetId="3" r:id="rId10"/>
    <sheet name="goalkeeper" sheetId="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1" l="1"/>
  <c r="R2" i="9"/>
  <c r="S2" i="8"/>
  <c r="Q2" i="7" l="1"/>
  <c r="P2" i="7"/>
  <c r="Q2" i="10"/>
  <c r="S2" i="10" s="1"/>
  <c r="S2" i="9"/>
  <c r="Q2" i="9"/>
  <c r="T2" i="8"/>
  <c r="R2" i="8"/>
  <c r="R2" i="11"/>
  <c r="P2" i="11"/>
  <c r="R2" i="10" l="1"/>
</calcChain>
</file>

<file path=xl/sharedStrings.xml><?xml version="1.0" encoding="utf-8"?>
<sst xmlns="http://schemas.openxmlformats.org/spreadsheetml/2006/main" count="263" uniqueCount="84">
  <si>
    <t>user_id</t>
  </si>
  <si>
    <t>user_name</t>
  </si>
  <si>
    <t>team_name</t>
  </si>
  <si>
    <t>preferred_position</t>
  </si>
  <si>
    <t>preferred_position_most_played</t>
  </si>
  <si>
    <t>jersey_number</t>
  </si>
  <si>
    <t>total_game_time</t>
  </si>
  <si>
    <t>progressive_passes_per_90</t>
  </si>
  <si>
    <t>goalkick_accuracy_per_90</t>
  </si>
  <si>
    <t>successful_goalkeeper_throws_per_90</t>
  </si>
  <si>
    <t>successful_handling_per_90</t>
  </si>
  <si>
    <t>successful_punches_per_90</t>
  </si>
  <si>
    <t>total_saves_completed_per_90</t>
  </si>
  <si>
    <t>Aaradhya  Shastri</t>
  </si>
  <si>
    <t>Barca Academy Blau U13</t>
  </si>
  <si>
    <t>['GOALKEEPER']</t>
  </si>
  <si>
    <t>GOALKEEPER</t>
  </si>
  <si>
    <t>['1', '01']</t>
  </si>
  <si>
    <t>position</t>
  </si>
  <si>
    <t>succ_interception_per_90</t>
  </si>
  <si>
    <t>possession_retained_per_90</t>
  </si>
  <si>
    <t>crucial_defensive_actions_per_90</t>
  </si>
  <si>
    <t>ground_duels_per_90</t>
  </si>
  <si>
    <t>successful_aerial_duels_per_90</t>
  </si>
  <si>
    <t>successful_tackles_per_90</t>
  </si>
  <si>
    <t>successful_short_passes_per_90</t>
  </si>
  <si>
    <t>successful_long_passes_per_90</t>
  </si>
  <si>
    <t>successful_headed_shots_per_90</t>
  </si>
  <si>
    <t>Ranvir  Chona</t>
  </si>
  <si>
    <t>['CENTER BACK', 'CENTRAL MIDFIELDER']</t>
  </si>
  <si>
    <t>CENTER BACK</t>
  </si>
  <si>
    <t>['5', '05']</t>
  </si>
  <si>
    <t>Samarth  Shewale</t>
  </si>
  <si>
    <t>['CENTER BACK', 'RIGHT SIDE BACK', 'LEFT SIDE BACK', 'LEFT WING BACK', 'RIGHT MIDFIELDER']</t>
  </si>
  <si>
    <t>['3', '03']</t>
  </si>
  <si>
    <t>successful_crosses_per_90</t>
  </si>
  <si>
    <t xml:space="preserve">Nirrvan Tikone </t>
  </si>
  <si>
    <t>Mumbai City FC A U13</t>
  </si>
  <si>
    <t>['CENTER BACK', 'LEFT SIDE BACK', 'RIGHT SIDE BACK']</t>
  </si>
  <si>
    <t>['2', '02']</t>
  </si>
  <si>
    <t>LEFT SIDE BACK</t>
  </si>
  <si>
    <t>successful_forward_passes_per_90</t>
  </si>
  <si>
    <t>Nishil  parvani</t>
  </si>
  <si>
    <t>['CENTRAL MIDFIELDER', 'DEFENSIVE MIDFIELDER', 'CENTER FORWARD', 'RIGHT FORWARD', 'ATTACKING MIDFIELDER']</t>
  </si>
  <si>
    <t>CENTRAL MIDFIELDER</t>
  </si>
  <si>
    <t>['8', '08']</t>
  </si>
  <si>
    <t xml:space="preserve">Shvet Patil </t>
  </si>
  <si>
    <t>['CENTER BACK', 'DEFENSIVE MIDFIELDER', 'RIGHT SIDE BACK', 'CENTRAL MIDFIELDER', 'RIGHT WING BACK']</t>
  </si>
  <si>
    <t>DEFENSIVE MIDFIELDER</t>
  </si>
  <si>
    <t>RIGHT SIDE BACK</t>
  </si>
  <si>
    <t>total_assists_per_90</t>
  </si>
  <si>
    <t>chances_created_per_90</t>
  </si>
  <si>
    <t>attempts_on_target_per_90</t>
  </si>
  <si>
    <t>total_long_shot_on_target_per_90</t>
  </si>
  <si>
    <t>Rishaan Mukherjee</t>
  </si>
  <si>
    <t>['CENTRAL MIDFIELDER', 'RIGHT WINGER', 'CENTER FORWARD', 'LEFT MIDFIELDER', 'LEFT FORWARD', 'STRIKER', 'ATTACKING MIDFIELDER']</t>
  </si>
  <si>
    <t>['9', '09']</t>
  </si>
  <si>
    <t xml:space="preserve">Samridh Jha </t>
  </si>
  <si>
    <t>['CENTRAL MIDFIELDER', 'LEFT MIDFIELDER', 'CENTER BACK', 'RIGHT WINGER', 'RIGHT MIDFIELDER', 'LEFT WINGER']</t>
  </si>
  <si>
    <t>['17']</t>
  </si>
  <si>
    <t>goals_from_long_shot_per_90</t>
  </si>
  <si>
    <t>goals_from_close_shot_per_90</t>
  </si>
  <si>
    <t>total_dribbles_completed_per_90</t>
  </si>
  <si>
    <t>successful_through_ball_per_90</t>
  </si>
  <si>
    <t xml:space="preserve">Hridhaan Pawar </t>
  </si>
  <si>
    <t>['CENTRAL MIDFIELDER', 'LEFT FORWARD', 'RIGHT WINGER', 'LEFT WINGER', 'LEFT MIDFIELDER', 'STRIKER', 'ATTACKING MIDFIELDER']</t>
  </si>
  <si>
    <t>RIGHT WINGER</t>
  </si>
  <si>
    <t>['7', '07']</t>
  </si>
  <si>
    <t>total_successful_touches_count_in_final_third_per_90</t>
  </si>
  <si>
    <t>total_passes_completed_in_final_third_per_90</t>
  </si>
  <si>
    <t xml:space="preserve">Nihaar Krishna S </t>
  </si>
  <si>
    <t>['LEFT WINGER', 'CENTRAL MIDFIELDER', 'RIGHT WINGER', 'STRIKER']</t>
  </si>
  <si>
    <t>LEFT WINGER</t>
  </si>
  <si>
    <t>['23']</t>
  </si>
  <si>
    <t xml:space="preserve">Neil Aby Mathew </t>
  </si>
  <si>
    <t>['CENTER FORWARD', 'STRIKER', 'RIGHT FORWARD', 'LEFT WINGER']</t>
  </si>
  <si>
    <t>STRIKER</t>
  </si>
  <si>
    <t>['10']</t>
  </si>
  <si>
    <t>ATTACKING MIDFIELDER</t>
  </si>
  <si>
    <t>CENTER FORWARD</t>
  </si>
  <si>
    <t>90s_played</t>
  </si>
  <si>
    <t>total_goals</t>
  </si>
  <si>
    <t>total_assists</t>
  </si>
  <si>
    <t>goals_from_headed_shot_per_90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</si>
</sst>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2335-BDDA-4593-91BE-174FA888DB33}">
  <dimension ref="A1:C12"/>
  <sheetViews>
    <sheetView workbookViewId="0">
      <selection activeCell="D11" sqref="D11"/>
    </sheetView>
  </sheetViews>
  <sheetFormatPr defaultColWidth="23.109375" defaultRowHeight="14.4" x14ac:dyDescent="0.3"/>
  <sheetData>
    <row r="1" spans="1:3" x14ac:dyDescent="0.3">
      <c r="A1" t="s">
        <v>1</v>
      </c>
      <c r="B1" t="s">
        <v>2</v>
      </c>
      <c r="C1" t="s">
        <v>18</v>
      </c>
    </row>
    <row r="2" spans="1:3" x14ac:dyDescent="0.3">
      <c r="A2" t="s">
        <v>13</v>
      </c>
      <c r="B2" t="s">
        <v>14</v>
      </c>
      <c r="C2" t="s">
        <v>16</v>
      </c>
    </row>
    <row r="3" spans="1:3" x14ac:dyDescent="0.3">
      <c r="A3" t="s">
        <v>28</v>
      </c>
      <c r="B3" t="s">
        <v>14</v>
      </c>
      <c r="C3" t="s">
        <v>30</v>
      </c>
    </row>
    <row r="4" spans="1:3" x14ac:dyDescent="0.3">
      <c r="A4" t="s">
        <v>32</v>
      </c>
      <c r="B4" t="s">
        <v>14</v>
      </c>
      <c r="C4" t="s">
        <v>30</v>
      </c>
    </row>
    <row r="5" spans="1:3" x14ac:dyDescent="0.3">
      <c r="A5" t="s">
        <v>36</v>
      </c>
      <c r="B5" t="s">
        <v>37</v>
      </c>
      <c r="C5" t="s">
        <v>40</v>
      </c>
    </row>
    <row r="6" spans="1:3" x14ac:dyDescent="0.3">
      <c r="A6" t="s">
        <v>46</v>
      </c>
      <c r="B6" t="s">
        <v>37</v>
      </c>
      <c r="C6" t="s">
        <v>49</v>
      </c>
    </row>
    <row r="7" spans="1:3" x14ac:dyDescent="0.3">
      <c r="A7" t="s">
        <v>42</v>
      </c>
      <c r="B7" t="s">
        <v>14</v>
      </c>
      <c r="C7" t="s">
        <v>48</v>
      </c>
    </row>
    <row r="8" spans="1:3" x14ac:dyDescent="0.3">
      <c r="A8" t="s">
        <v>57</v>
      </c>
      <c r="B8" t="s">
        <v>37</v>
      </c>
      <c r="C8" t="s">
        <v>44</v>
      </c>
    </row>
    <row r="9" spans="1:3" x14ac:dyDescent="0.3">
      <c r="A9" t="s">
        <v>64</v>
      </c>
      <c r="B9" t="s">
        <v>37</v>
      </c>
      <c r="C9" t="s">
        <v>78</v>
      </c>
    </row>
    <row r="10" spans="1:3" x14ac:dyDescent="0.3">
      <c r="A10" t="s">
        <v>70</v>
      </c>
      <c r="B10" t="s">
        <v>37</v>
      </c>
      <c r="C10" t="s">
        <v>72</v>
      </c>
    </row>
    <row r="11" spans="1:3" x14ac:dyDescent="0.3">
      <c r="A11" t="s">
        <v>54</v>
      </c>
      <c r="B11" t="s">
        <v>14</v>
      </c>
      <c r="C11" t="s">
        <v>66</v>
      </c>
    </row>
    <row r="12" spans="1:3" x14ac:dyDescent="0.3">
      <c r="A12" t="s">
        <v>74</v>
      </c>
      <c r="B12" t="s">
        <v>37</v>
      </c>
      <c r="C1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E725-E21B-4BEA-85F3-C1BBA5972EED}">
  <dimension ref="A1:S2"/>
  <sheetViews>
    <sheetView workbookViewId="0">
      <selection activeCell="Q3" sqref="Q3"/>
    </sheetView>
  </sheetViews>
  <sheetFormatPr defaultColWidth="22.3320312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</v>
      </c>
      <c r="I1" t="s">
        <v>61</v>
      </c>
      <c r="J1" t="s">
        <v>50</v>
      </c>
      <c r="K1" t="s">
        <v>52</v>
      </c>
      <c r="L1" t="s">
        <v>62</v>
      </c>
      <c r="M1" t="s">
        <v>51</v>
      </c>
      <c r="N1" t="s">
        <v>68</v>
      </c>
      <c r="O1" t="s">
        <v>69</v>
      </c>
      <c r="P1" t="s">
        <v>80</v>
      </c>
      <c r="Q1" t="s">
        <v>81</v>
      </c>
      <c r="R1" t="s">
        <v>82</v>
      </c>
      <c r="S1" s="1" t="s">
        <v>83</v>
      </c>
    </row>
    <row r="2" spans="1:19" x14ac:dyDescent="0.3">
      <c r="A2">
        <v>17293</v>
      </c>
      <c r="B2" t="s">
        <v>74</v>
      </c>
      <c r="C2" t="s">
        <v>37</v>
      </c>
      <c r="D2" t="s">
        <v>75</v>
      </c>
      <c r="E2" t="s">
        <v>76</v>
      </c>
      <c r="F2" t="s">
        <v>77</v>
      </c>
      <c r="G2">
        <v>570</v>
      </c>
      <c r="H2">
        <v>0.94736842099999996</v>
      </c>
      <c r="I2">
        <v>3.3157894739999998</v>
      </c>
      <c r="J2">
        <v>1.1052631580000001</v>
      </c>
      <c r="K2">
        <v>6.4736842110000001</v>
      </c>
      <c r="L2">
        <v>0.94736842099999996</v>
      </c>
      <c r="M2">
        <v>4.263157895</v>
      </c>
      <c r="N2">
        <v>44.526315789999998</v>
      </c>
      <c r="O2">
        <v>34.736842109999998</v>
      </c>
      <c r="P2">
        <f>G2/90</f>
        <v>6.333333333333333</v>
      </c>
      <c r="Q2">
        <f>(H2+I2+S2)*P2</f>
        <v>29.99999866833333</v>
      </c>
      <c r="R2">
        <f>P2*J2</f>
        <v>7.0000000006666667</v>
      </c>
      <c r="S2">
        <v>0.47368399999999999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0536-A3AA-460B-B3D0-41C24CA65099}">
  <dimension ref="A1:U2"/>
  <sheetViews>
    <sheetView topLeftCell="Q1" workbookViewId="0">
      <selection activeCell="U1" sqref="U1"/>
    </sheetView>
  </sheetViews>
  <sheetFormatPr defaultColWidth="23.10937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</v>
      </c>
      <c r="I1" t="s">
        <v>61</v>
      </c>
      <c r="J1" t="s">
        <v>50</v>
      </c>
      <c r="K1" t="s">
        <v>7</v>
      </c>
      <c r="L1" t="s">
        <v>25</v>
      </c>
      <c r="M1" t="s">
        <v>52</v>
      </c>
      <c r="N1" t="s">
        <v>51</v>
      </c>
      <c r="O1" t="s">
        <v>62</v>
      </c>
      <c r="P1" t="s">
        <v>63</v>
      </c>
      <c r="Q1" t="s">
        <v>53</v>
      </c>
      <c r="R1" t="s">
        <v>80</v>
      </c>
      <c r="S1" t="s">
        <v>81</v>
      </c>
      <c r="T1" t="s">
        <v>82</v>
      </c>
      <c r="U1" s="1" t="s">
        <v>83</v>
      </c>
    </row>
    <row r="2" spans="1:21" x14ac:dyDescent="0.3">
      <c r="A2">
        <v>17300</v>
      </c>
      <c r="B2" t="s">
        <v>64</v>
      </c>
      <c r="C2" t="s">
        <v>37</v>
      </c>
      <c r="D2" t="s">
        <v>65</v>
      </c>
      <c r="E2" t="s">
        <v>66</v>
      </c>
      <c r="F2" t="s">
        <v>67</v>
      </c>
      <c r="G2">
        <v>600</v>
      </c>
      <c r="H2">
        <v>0.15</v>
      </c>
      <c r="I2">
        <v>0.6</v>
      </c>
      <c r="J2">
        <v>1.35</v>
      </c>
      <c r="K2">
        <v>5.85</v>
      </c>
      <c r="L2">
        <v>22.8</v>
      </c>
      <c r="M2">
        <v>2.5499999999999998</v>
      </c>
      <c r="N2">
        <v>8.6999999999999993</v>
      </c>
      <c r="O2">
        <v>1.35</v>
      </c>
      <c r="P2">
        <v>1.65</v>
      </c>
      <c r="Q2">
        <v>1.35</v>
      </c>
      <c r="R2">
        <f>G2/90</f>
        <v>6.666666666666667</v>
      </c>
      <c r="S2">
        <f>(H2+I2+U2)*R2</f>
        <v>6</v>
      </c>
      <c r="T2">
        <f>R2*J2</f>
        <v>9.0000000000000018</v>
      </c>
      <c r="U2">
        <v>0.15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8EFF-CCF0-4D3D-B095-D6D1865394A8}">
  <dimension ref="A1:Q2"/>
  <sheetViews>
    <sheetView topLeftCell="J1" workbookViewId="0">
      <selection activeCell="Q3" sqref="Q3"/>
    </sheetView>
  </sheetViews>
  <sheetFormatPr defaultColWidth="23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</v>
      </c>
      <c r="I1" t="s">
        <v>20</v>
      </c>
      <c r="J1" t="s">
        <v>7</v>
      </c>
      <c r="K1" t="s">
        <v>26</v>
      </c>
      <c r="L1" t="s">
        <v>25</v>
      </c>
      <c r="M1" t="s">
        <v>51</v>
      </c>
      <c r="N1" t="s">
        <v>52</v>
      </c>
      <c r="O1" t="s">
        <v>53</v>
      </c>
      <c r="P1" t="s">
        <v>80</v>
      </c>
      <c r="Q1" t="s">
        <v>82</v>
      </c>
    </row>
    <row r="2" spans="1:17" x14ac:dyDescent="0.3">
      <c r="A2">
        <v>17298</v>
      </c>
      <c r="B2" t="s">
        <v>57</v>
      </c>
      <c r="C2" t="s">
        <v>37</v>
      </c>
      <c r="D2" t="s">
        <v>58</v>
      </c>
      <c r="E2" t="s">
        <v>44</v>
      </c>
      <c r="F2" t="s">
        <v>59</v>
      </c>
      <c r="G2">
        <v>538</v>
      </c>
      <c r="H2">
        <v>0.66914498141263901</v>
      </c>
      <c r="I2">
        <v>7.8624535315985096</v>
      </c>
      <c r="J2">
        <v>10.037174721189499</v>
      </c>
      <c r="K2">
        <v>7.3605947955390301</v>
      </c>
      <c r="L2">
        <v>26.765799256505499</v>
      </c>
      <c r="M2">
        <v>4.3494423791821504</v>
      </c>
      <c r="N2">
        <v>2.1747211895910699</v>
      </c>
      <c r="O2">
        <v>1.17100371747211</v>
      </c>
      <c r="P2">
        <f>G2/90</f>
        <v>5.9777777777777779</v>
      </c>
      <c r="Q2">
        <f>P2*H2</f>
        <v>3.9999999999999978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31E6-E7A0-47EE-8ABB-796D74E93D00}">
  <dimension ref="A1:T2"/>
  <sheetViews>
    <sheetView topLeftCell="K1" workbookViewId="0">
      <selection activeCell="R3" sqref="R3"/>
    </sheetView>
  </sheetViews>
  <sheetFormatPr defaultColWidth="20.3320312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</v>
      </c>
      <c r="I1" t="s">
        <v>61</v>
      </c>
      <c r="J1" t="s">
        <v>50</v>
      </c>
      <c r="K1" t="s">
        <v>52</v>
      </c>
      <c r="L1" t="s">
        <v>62</v>
      </c>
      <c r="M1" t="s">
        <v>51</v>
      </c>
      <c r="N1" t="s">
        <v>68</v>
      </c>
      <c r="O1" t="s">
        <v>69</v>
      </c>
      <c r="P1" t="s">
        <v>35</v>
      </c>
      <c r="Q1" t="s">
        <v>80</v>
      </c>
      <c r="R1" t="s">
        <v>81</v>
      </c>
      <c r="S1" t="s">
        <v>82</v>
      </c>
      <c r="T1" s="1" t="s">
        <v>83</v>
      </c>
    </row>
    <row r="2" spans="1:20" x14ac:dyDescent="0.3">
      <c r="A2">
        <v>17302</v>
      </c>
      <c r="B2" t="s">
        <v>70</v>
      </c>
      <c r="C2" t="s">
        <v>37</v>
      </c>
      <c r="D2" t="s">
        <v>71</v>
      </c>
      <c r="E2" t="s">
        <v>72</v>
      </c>
      <c r="F2" t="s">
        <v>73</v>
      </c>
      <c r="G2">
        <v>576</v>
      </c>
      <c r="H2">
        <v>0.9375</v>
      </c>
      <c r="I2">
        <v>2.34375</v>
      </c>
      <c r="J2">
        <v>0.625</v>
      </c>
      <c r="K2">
        <v>6.71875</v>
      </c>
      <c r="L2">
        <v>5.15625</v>
      </c>
      <c r="M2">
        <v>3.59375</v>
      </c>
      <c r="N2">
        <v>50.15625</v>
      </c>
      <c r="O2">
        <v>32.5</v>
      </c>
      <c r="P2">
        <v>1.40625</v>
      </c>
      <c r="Q2">
        <f>G2/90</f>
        <v>6.4</v>
      </c>
      <c r="R2">
        <f>(H2+I2+T2)*Q2</f>
        <v>22</v>
      </c>
      <c r="S2">
        <f>Q2*J2</f>
        <v>4</v>
      </c>
      <c r="T2">
        <v>0.15625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A16B-5B98-4E81-B733-1F9A17E16D83}">
  <dimension ref="A1:T2"/>
  <sheetViews>
    <sheetView topLeftCell="M1" workbookViewId="0">
      <selection activeCell="S12" sqref="S12"/>
    </sheetView>
  </sheetViews>
  <sheetFormatPr defaultColWidth="25.21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</v>
      </c>
      <c r="I1" t="s">
        <v>61</v>
      </c>
      <c r="J1" t="s">
        <v>50</v>
      </c>
      <c r="K1" t="s">
        <v>52</v>
      </c>
      <c r="L1" t="s">
        <v>62</v>
      </c>
      <c r="M1" t="s">
        <v>51</v>
      </c>
      <c r="N1" t="s">
        <v>68</v>
      </c>
      <c r="O1" t="s">
        <v>69</v>
      </c>
      <c r="P1" t="s">
        <v>35</v>
      </c>
      <c r="Q1" t="s">
        <v>80</v>
      </c>
      <c r="R1" t="s">
        <v>81</v>
      </c>
      <c r="S1" t="s">
        <v>82</v>
      </c>
      <c r="T1" s="1" t="s">
        <v>83</v>
      </c>
    </row>
    <row r="2" spans="1:20" x14ac:dyDescent="0.3">
      <c r="A2">
        <v>18658</v>
      </c>
      <c r="B2" t="s">
        <v>54</v>
      </c>
      <c r="C2" t="s">
        <v>14</v>
      </c>
      <c r="D2" t="s">
        <v>55</v>
      </c>
      <c r="E2" t="s">
        <v>44</v>
      </c>
      <c r="F2" t="s">
        <v>56</v>
      </c>
      <c r="G2">
        <v>583</v>
      </c>
      <c r="H2">
        <v>2.0068610634648301</v>
      </c>
      <c r="I2">
        <v>0.30874785591766701</v>
      </c>
      <c r="J2">
        <v>1.3893653516294999</v>
      </c>
      <c r="K2">
        <v>6.48370497427101</v>
      </c>
      <c r="L2">
        <v>0.92624356775300098</v>
      </c>
      <c r="M2">
        <v>4.1680960548885002</v>
      </c>
      <c r="N2">
        <v>44.9228130360205</v>
      </c>
      <c r="O2">
        <v>47.5471698113207</v>
      </c>
      <c r="P2">
        <v>2.1612349914236701</v>
      </c>
      <c r="Q2">
        <f>G2/90</f>
        <v>6.4777777777777779</v>
      </c>
      <c r="R2">
        <f>(H2+I2)*Q2</f>
        <v>14.999999999999952</v>
      </c>
      <c r="S2">
        <f>Q2*J2</f>
        <v>8.9999999999999822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983C-B15C-41A8-AAB9-284C56F84CE1}">
  <dimension ref="A1:O2"/>
  <sheetViews>
    <sheetView topLeftCell="G1" workbookViewId="0">
      <selection activeCell="H23" sqref="H23"/>
    </sheetView>
  </sheetViews>
  <sheetFormatPr defaultColWidth="21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19</v>
      </c>
      <c r="J1" t="s">
        <v>22</v>
      </c>
      <c r="K1" t="s">
        <v>23</v>
      </c>
      <c r="L1" t="s">
        <v>24</v>
      </c>
      <c r="M1" t="s">
        <v>41</v>
      </c>
      <c r="N1" t="s">
        <v>26</v>
      </c>
      <c r="O1" t="s">
        <v>25</v>
      </c>
    </row>
    <row r="2" spans="1:15" x14ac:dyDescent="0.3">
      <c r="A2">
        <v>18659</v>
      </c>
      <c r="B2" t="s">
        <v>42</v>
      </c>
      <c r="C2" t="s">
        <v>14</v>
      </c>
      <c r="D2" t="s">
        <v>43</v>
      </c>
      <c r="E2" t="s">
        <v>44</v>
      </c>
      <c r="F2" t="s">
        <v>45</v>
      </c>
      <c r="G2">
        <v>451</v>
      </c>
      <c r="H2">
        <v>9.5787139689578709</v>
      </c>
      <c r="I2">
        <v>7.1840354767183996</v>
      </c>
      <c r="J2">
        <v>0.79822616407982205</v>
      </c>
      <c r="K2">
        <v>0</v>
      </c>
      <c r="L2">
        <v>1.9955654101995499</v>
      </c>
      <c r="M2">
        <v>14.567627494456699</v>
      </c>
      <c r="N2">
        <v>5.5875831485587497</v>
      </c>
      <c r="O2">
        <v>31.330376940133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749B-F9D3-441A-BEE2-72BD38ADBE52}">
  <dimension ref="A1:O2"/>
  <sheetViews>
    <sheetView topLeftCell="G1" workbookViewId="0">
      <selection activeCell="D15" sqref="D15"/>
    </sheetView>
  </sheetViews>
  <sheetFormatPr defaultColWidth="21.3320312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21</v>
      </c>
      <c r="J1" t="s">
        <v>24</v>
      </c>
      <c r="K1" t="s">
        <v>35</v>
      </c>
      <c r="L1" t="s">
        <v>22</v>
      </c>
      <c r="M1" t="s">
        <v>23</v>
      </c>
      <c r="N1" t="s">
        <v>26</v>
      </c>
      <c r="O1" t="s">
        <v>25</v>
      </c>
    </row>
    <row r="2" spans="1:15" x14ac:dyDescent="0.3">
      <c r="A2">
        <v>17294</v>
      </c>
      <c r="B2" t="s">
        <v>46</v>
      </c>
      <c r="C2" t="s">
        <v>37</v>
      </c>
      <c r="D2" t="s">
        <v>47</v>
      </c>
      <c r="E2" t="s">
        <v>30</v>
      </c>
      <c r="F2" t="s">
        <v>31</v>
      </c>
      <c r="G2">
        <v>520</v>
      </c>
      <c r="H2">
        <v>2.9423076923076898</v>
      </c>
      <c r="I2">
        <v>1.3846153846153799</v>
      </c>
      <c r="J2">
        <v>4.6730769230769198</v>
      </c>
      <c r="K2">
        <v>0.86538461538461497</v>
      </c>
      <c r="L2">
        <v>0.34615384615384598</v>
      </c>
      <c r="M2">
        <v>0.34615384615384598</v>
      </c>
      <c r="N2">
        <v>6.5769230769230704</v>
      </c>
      <c r="O2">
        <v>20.423076923076898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D62E-B876-412E-B004-0D1D87A3BE9E}">
  <dimension ref="A1:O2"/>
  <sheetViews>
    <sheetView topLeftCell="F1" workbookViewId="0">
      <selection activeCell="E13" sqref="E13"/>
    </sheetView>
  </sheetViews>
  <sheetFormatPr defaultColWidth="20.664062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21</v>
      </c>
      <c r="J1" t="s">
        <v>24</v>
      </c>
      <c r="K1" t="s">
        <v>35</v>
      </c>
      <c r="L1" t="s">
        <v>22</v>
      </c>
      <c r="M1" t="s">
        <v>23</v>
      </c>
      <c r="N1" t="s">
        <v>26</v>
      </c>
      <c r="O1" t="s">
        <v>25</v>
      </c>
    </row>
    <row r="2" spans="1:15" x14ac:dyDescent="0.3">
      <c r="A2">
        <v>17301</v>
      </c>
      <c r="B2" t="s">
        <v>36</v>
      </c>
      <c r="C2" t="s">
        <v>37</v>
      </c>
      <c r="D2" t="s">
        <v>38</v>
      </c>
      <c r="E2" t="s">
        <v>30</v>
      </c>
      <c r="F2" t="s">
        <v>39</v>
      </c>
      <c r="G2">
        <v>593</v>
      </c>
      <c r="H2">
        <v>5.0084317032040397</v>
      </c>
      <c r="I2">
        <v>1.9730185497470401</v>
      </c>
      <c r="J2">
        <v>1.9730185497470401</v>
      </c>
      <c r="K2">
        <v>0.45531197301854898</v>
      </c>
      <c r="L2">
        <v>1.0623946037099401</v>
      </c>
      <c r="M2">
        <v>0.45531197301854898</v>
      </c>
      <c r="N2">
        <v>5.6155143338954403</v>
      </c>
      <c r="O2">
        <v>22.310286677908898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7AC6-65EA-48FC-924E-A646197F6380}">
  <dimension ref="A1:Q3"/>
  <sheetViews>
    <sheetView tabSelected="1" topLeftCell="G1" workbookViewId="0">
      <selection activeCell="P1" sqref="P1"/>
    </sheetView>
  </sheetViews>
  <sheetFormatPr defaultColWidth="18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7</v>
      </c>
      <c r="O1" t="s">
        <v>25</v>
      </c>
      <c r="P1" t="s">
        <v>26</v>
      </c>
      <c r="Q1" t="s">
        <v>27</v>
      </c>
    </row>
    <row r="2" spans="1:17" x14ac:dyDescent="0.3">
      <c r="A2">
        <v>18656</v>
      </c>
      <c r="B2" t="s">
        <v>28</v>
      </c>
      <c r="C2" t="s">
        <v>14</v>
      </c>
      <c r="D2" t="s">
        <v>29</v>
      </c>
      <c r="E2" t="s">
        <v>30</v>
      </c>
      <c r="F2" t="s">
        <v>31</v>
      </c>
      <c r="G2">
        <v>565</v>
      </c>
      <c r="H2">
        <v>11.3097345132743</v>
      </c>
      <c r="I2">
        <v>14.6548672566371</v>
      </c>
      <c r="J2">
        <v>4.7787610619469003</v>
      </c>
      <c r="K2">
        <v>0.15929203539823</v>
      </c>
      <c r="L2">
        <v>0.15929203539823</v>
      </c>
      <c r="M2">
        <v>3.1858407079646001</v>
      </c>
      <c r="N2">
        <v>13.6991150442477</v>
      </c>
      <c r="O2">
        <v>22.778761061946899</v>
      </c>
      <c r="P2">
        <v>11.9469026548672</v>
      </c>
      <c r="Q2">
        <v>0.47787610619469001</v>
      </c>
    </row>
    <row r="3" spans="1:17" x14ac:dyDescent="0.3">
      <c r="A3">
        <v>18654</v>
      </c>
      <c r="B3" t="s">
        <v>32</v>
      </c>
      <c r="C3" t="s">
        <v>14</v>
      </c>
      <c r="D3" t="s">
        <v>33</v>
      </c>
      <c r="E3" t="s">
        <v>30</v>
      </c>
      <c r="F3" t="s">
        <v>34</v>
      </c>
      <c r="G3">
        <v>403</v>
      </c>
      <c r="H3">
        <v>5.1364764267989997</v>
      </c>
      <c r="I3">
        <v>8.2630272952853598</v>
      </c>
      <c r="J3">
        <v>2.4565756823821299</v>
      </c>
      <c r="K3">
        <v>0.66997518610421802</v>
      </c>
      <c r="L3">
        <v>0.22332506203473901</v>
      </c>
      <c r="M3">
        <v>2.2332506203473899</v>
      </c>
      <c r="N3">
        <v>14.2928039702233</v>
      </c>
      <c r="O3">
        <v>27.022332506203401</v>
      </c>
      <c r="P3">
        <v>9.6029776674937892</v>
      </c>
      <c r="Q3">
        <v>0.22332506203473901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47A5-972B-4E84-8A71-73F6A9FD9C65}">
  <dimension ref="A1:M2"/>
  <sheetViews>
    <sheetView workbookViewId="0">
      <selection activeCell="D16" sqref="D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18653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665</v>
      </c>
      <c r="H2">
        <v>11.5037593984962</v>
      </c>
      <c r="I2">
        <v>88.235294117647001</v>
      </c>
      <c r="J2">
        <v>5.2781954887218001</v>
      </c>
      <c r="K2">
        <v>3.7894736842105199</v>
      </c>
      <c r="L2">
        <v>7.71428571428571</v>
      </c>
      <c r="M2">
        <v>11.5037593984962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team_list</vt:lpstr>
      <vt:lpstr>CF</vt:lpstr>
      <vt:lpstr>AMF</vt:lpstr>
      <vt:lpstr>CM</vt:lpstr>
      <vt:lpstr>LW</vt:lpstr>
      <vt:lpstr>RW</vt:lpstr>
      <vt:lpstr>DMF</vt:lpstr>
      <vt:lpstr>RB</vt:lpstr>
      <vt:lpstr>LB</vt:lpstr>
      <vt:lpstr>CBs</vt:lpstr>
      <vt:lpstr>goalkeeper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2024-05-31T14:24:49Z</dcterms:created>
  <dcterms:modified xsi:type="dcterms:W3CDTF">2024-06-01T04:53:21Z</dcterms:modified>
</cp:coreProperties>
</file>