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halilbekov/Desktop/wokrflow/dxgy_mvp/data/"/>
    </mc:Choice>
  </mc:AlternateContent>
  <xr:revisionPtr revIDLastSave="0" documentId="13_ncr:1_{D71729D0-7712-544B-A988-45C83118F020}" xr6:coauthVersionLast="47" xr6:coauthVersionMax="47" xr10:uidLastSave="{00000000-0000-0000-0000-000000000000}"/>
  <bookViews>
    <workbookView xWindow="240" yWindow="500" windowWidth="21640" windowHeight="12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43" i="1"/>
  <c r="C42" i="1"/>
  <c r="C44" i="1" s="1"/>
  <c r="C39" i="1"/>
  <c r="C38" i="1"/>
  <c r="C37" i="1"/>
  <c r="C34" i="1"/>
  <c r="C36" i="1" s="1"/>
  <c r="B37" i="1"/>
  <c r="B42" i="1"/>
  <c r="B44" i="1" s="1"/>
  <c r="B35" i="1"/>
  <c r="B36" i="1" s="1"/>
  <c r="B39" i="1" s="1"/>
  <c r="F22" i="1"/>
  <c r="E22" i="1"/>
  <c r="D22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<sst xmlns="http://schemas.openxmlformats.org/spreadsheetml/2006/main" count="22" uniqueCount="17">
  <si>
    <t>DXGY_TRIPS_share</t>
  </si>
  <si>
    <t>MFG_TRIPS_share</t>
  </si>
  <si>
    <t>GEOMINIMAL_TRIPS_share</t>
  </si>
  <si>
    <t>DXGY_MFG_TRIPS_share</t>
  </si>
  <si>
    <t>DXGY_GEOMINIMAL_TRIPS_share</t>
  </si>
  <si>
    <t>MFG_GEOMINIMAL_TRIPS_share</t>
  </si>
  <si>
    <t>ALL_IC_TRIPS_share</t>
  </si>
  <si>
    <t>DT</t>
  </si>
  <si>
    <t>dxgy trips</t>
  </si>
  <si>
    <t>mfg trips</t>
  </si>
  <si>
    <t>intersection</t>
  </si>
  <si>
    <t>dxgy spend</t>
  </si>
  <si>
    <t>mfg spend</t>
  </si>
  <si>
    <t>predict</t>
  </si>
  <si>
    <t>fact</t>
  </si>
  <si>
    <t>v1 (basic dxgy &amp; mfg)</t>
  </si>
  <si>
    <t>v2 (scoring dxgy &amp; mfg)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</si>
</sst>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\ hh:mm:ss"/>
    <numFmt numFmtId="165" formatCode="_-* #,##0.0000_-;\-* #,##0.0000_-;_-* &quot;-&quot;??_-;_-@_-"/>
    <numFmt numFmtId="166" formatCode="_-* #,##0.0000\ _₽_-;\-* #,##0.0000\ _₽_-;_-* &quot;-&quot;????\ _₽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0" fillId="0" borderId="0" xfId="0" applyNumberFormat="1" applyFill="1" applyBorder="1"/>
    <xf numFmtId="165" fontId="0" fillId="2" borderId="0" xfId="1" applyNumberFormat="1" applyFont="1" applyFill="1"/>
    <xf numFmtId="166" fontId="0" fillId="0" borderId="0" xfId="0" applyNumberFormat="1"/>
    <xf numFmtId="9" fontId="3" fillId="0" borderId="0" xfId="2" applyFont="1"/>
    <xf numFmtId="0" fontId="1" fillId="0" borderId="0" xfId="0" applyFont="1"/>
    <xf numFmtId="1" fontId="0" fillId="0" borderId="0" xfId="0" applyNumberFormat="1"/>
    <xf numFmtId="14" fontId="0" fillId="0" borderId="0" xfId="0" applyNumberForma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20" workbookViewId="0">
      <selection activeCell="B33" sqref="B33"/>
    </sheetView>
  </sheetViews>
  <sheetFormatPr baseColWidth="10" defaultColWidth="8.83203125" defaultRowHeight="15" x14ac:dyDescent="0.2"/>
  <cols>
    <col min="1" max="1" width="17.6640625" bestFit="1" customWidth="1"/>
    <col min="2" max="2" width="17" bestFit="1" customWidth="1"/>
    <col min="3" max="3" width="18.6640625" bestFit="1" customWidth="1"/>
    <col min="4" max="4" width="22.1640625" bestFit="1" customWidth="1"/>
    <col min="5" max="5" width="20.1640625" bestFit="1" customWidth="1"/>
    <col min="6" max="6" width="27.5" bestFit="1" customWidth="1"/>
    <col min="7" max="7" width="26.83203125" bestFit="1" customWidth="1"/>
    <col min="8" max="8" width="16.5" bestFit="1" customWidth="1"/>
  </cols>
  <sheetData>
    <row r="1" spans="1:10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2">
      <c r="A2" s="2">
        <v>43951</v>
      </c>
      <c r="B2" s="3">
        <v>3.053175889480589E-3</v>
      </c>
      <c r="C2" s="3">
        <v>0.91897815852434972</v>
      </c>
      <c r="D2" s="3">
        <v>1.5126958400864395E-4</v>
      </c>
      <c r="E2" s="3">
        <v>7.7085745157057947E-2</v>
      </c>
      <c r="F2" s="3">
        <v>3.087134367523346E-6</v>
      </c>
      <c r="G2" s="3">
        <v>6.7608242648761285E-4</v>
      </c>
      <c r="H2" s="3">
        <v>5.2481284247896889E-5</v>
      </c>
      <c r="I2" s="3">
        <v>0.84844651192029052</v>
      </c>
      <c r="J2" s="3">
        <f>SUM(B2:H2)</f>
        <v>1</v>
      </c>
    </row>
    <row r="3" spans="1:10" x14ac:dyDescent="0.2">
      <c r="A3" s="2">
        <v>43982</v>
      </c>
      <c r="B3" s="3">
        <v>3.5692527338629775E-3</v>
      </c>
      <c r="C3" s="3">
        <v>0.92557800355694486</v>
      </c>
      <c r="D3" s="3">
        <v>1.329546643363959E-2</v>
      </c>
      <c r="E3" s="3">
        <v>2.6827857402199392E-2</v>
      </c>
      <c r="F3" s="3">
        <v>2.9230949113533009E-4</v>
      </c>
      <c r="G3" s="3">
        <v>2.9437104228333705E-2</v>
      </c>
      <c r="H3" s="3">
        <v>1.0000061538840237E-3</v>
      </c>
      <c r="I3" s="3">
        <v>0.79428599359679364</v>
      </c>
      <c r="J3" s="3">
        <f t="shared" ref="J3:J19" si="0">SUM(B3:H3)</f>
        <v>0.99999999999999989</v>
      </c>
    </row>
    <row r="4" spans="1:10" x14ac:dyDescent="0.2">
      <c r="A4" s="2">
        <v>44012</v>
      </c>
      <c r="B4" s="3">
        <v>6.5440169469799706E-2</v>
      </c>
      <c r="C4" s="3">
        <v>0.43906305868701379</v>
      </c>
      <c r="D4" s="3">
        <v>8.0599350995432681E-2</v>
      </c>
      <c r="E4" s="3">
        <v>0.21614145870860238</v>
      </c>
      <c r="F4" s="3">
        <v>2.5272048951945323E-2</v>
      </c>
      <c r="G4" s="3">
        <v>0.10950434131433544</v>
      </c>
      <c r="H4" s="3">
        <v>6.397957187287065E-2</v>
      </c>
      <c r="I4" s="3">
        <v>0.81082101186471278</v>
      </c>
      <c r="J4" s="3">
        <f t="shared" si="0"/>
        <v>0.99999999999999989</v>
      </c>
    </row>
    <row r="5" spans="1:10" x14ac:dyDescent="0.2">
      <c r="A5" s="2">
        <v>44043</v>
      </c>
      <c r="B5" s="3">
        <v>1.4540841957198829E-2</v>
      </c>
      <c r="C5" s="3">
        <v>0.45390083391942126</v>
      </c>
      <c r="D5" s="3">
        <v>4.3770722395257713E-2</v>
      </c>
      <c r="E5" s="3">
        <v>0.29058324123379892</v>
      </c>
      <c r="F5" s="3">
        <v>4.6769818145282836E-3</v>
      </c>
      <c r="G5" s="3">
        <v>0.11235808299005327</v>
      </c>
      <c r="H5" s="3">
        <v>8.0169295689741793E-2</v>
      </c>
      <c r="I5" s="3">
        <v>0.90299986844671865</v>
      </c>
      <c r="J5" s="3">
        <f t="shared" si="0"/>
        <v>1</v>
      </c>
    </row>
    <row r="6" spans="1:10" x14ac:dyDescent="0.2">
      <c r="A6" s="2">
        <v>44074</v>
      </c>
      <c r="B6" s="3">
        <v>6.5770795873947184E-3</v>
      </c>
      <c r="C6" s="3">
        <v>0.53513726266163097</v>
      </c>
      <c r="D6" s="3">
        <v>4.6439601847948583E-2</v>
      </c>
      <c r="E6" s="3">
        <v>0.24786212651737397</v>
      </c>
      <c r="F6" s="3">
        <v>2.1593812641413669E-3</v>
      </c>
      <c r="G6" s="3">
        <v>0.10379655359308997</v>
      </c>
      <c r="H6" s="3">
        <v>5.8027994528420376E-2</v>
      </c>
      <c r="I6" s="3">
        <v>0.92224688434127355</v>
      </c>
      <c r="J6" s="3">
        <f t="shared" si="0"/>
        <v>0.99999999999999989</v>
      </c>
    </row>
    <row r="7" spans="1:10" x14ac:dyDescent="0.2">
      <c r="A7" s="2">
        <v>44104</v>
      </c>
      <c r="B7" s="3">
        <v>1.0174017236038639E-2</v>
      </c>
      <c r="C7" s="3">
        <v>0.57349088612640564</v>
      </c>
      <c r="D7" s="3">
        <v>6.7373749258619817E-2</v>
      </c>
      <c r="E7" s="3">
        <v>0.21414661438385604</v>
      </c>
      <c r="F7" s="3">
        <v>3.3305078844431419E-3</v>
      </c>
      <c r="G7" s="3">
        <v>8.9088084369664755E-2</v>
      </c>
      <c r="H7" s="3">
        <v>4.239614074097197E-2</v>
      </c>
      <c r="I7" s="3">
        <v>0.87576046247053319</v>
      </c>
      <c r="J7" s="3">
        <f t="shared" si="0"/>
        <v>1</v>
      </c>
    </row>
    <row r="8" spans="1:10" x14ac:dyDescent="0.2">
      <c r="A8" s="2">
        <v>44135</v>
      </c>
      <c r="B8" s="3">
        <v>6.7348872302937027E-3</v>
      </c>
      <c r="C8" s="3">
        <v>0.66190308793079056</v>
      </c>
      <c r="D8" s="3">
        <v>5.475150366753407E-2</v>
      </c>
      <c r="E8" s="3">
        <v>0.14892631921907884</v>
      </c>
      <c r="F8" s="3">
        <v>1.4725867368592536E-3</v>
      </c>
      <c r="G8" s="3">
        <v>9.880263908120876E-2</v>
      </c>
      <c r="H8" s="3">
        <v>2.740897613423475E-2</v>
      </c>
      <c r="I8" s="3">
        <v>0.89553791667066585</v>
      </c>
      <c r="J8" s="3">
        <f t="shared" si="0"/>
        <v>1</v>
      </c>
    </row>
    <row r="9" spans="1:10" x14ac:dyDescent="0.2">
      <c r="A9" s="2">
        <v>44165</v>
      </c>
      <c r="B9" s="3">
        <v>1.3840146663174686E-2</v>
      </c>
      <c r="C9" s="3">
        <v>0.68628127901716618</v>
      </c>
      <c r="D9" s="3">
        <v>3.3711102116616265E-2</v>
      </c>
      <c r="E9" s="3">
        <v>0.17096259612866355</v>
      </c>
      <c r="F9" s="3">
        <v>1.8690031189733576E-3</v>
      </c>
      <c r="G9" s="3">
        <v>7.2481607580771878E-2</v>
      </c>
      <c r="H9" s="3">
        <v>2.0854265374633932E-2</v>
      </c>
      <c r="I9" s="3">
        <v>0.86269862135826614</v>
      </c>
      <c r="J9" s="3">
        <f t="shared" si="0"/>
        <v>0.99999999999999978</v>
      </c>
    </row>
    <row r="10" spans="1:10" x14ac:dyDescent="0.2">
      <c r="A10" s="2">
        <v>44196</v>
      </c>
      <c r="B10" s="3">
        <v>0.11406032456599871</v>
      </c>
      <c r="C10" s="3">
        <v>0.59206261608150834</v>
      </c>
      <c r="D10" s="3">
        <v>2.7131207471797262E-2</v>
      </c>
      <c r="E10" s="3">
        <v>0.2269720900134185</v>
      </c>
      <c r="F10" s="3">
        <v>1.4942473996341415E-2</v>
      </c>
      <c r="G10" s="3">
        <v>1.6553258126055764E-2</v>
      </c>
      <c r="H10" s="3">
        <v>8.2780297448798064E-3</v>
      </c>
      <c r="I10" s="3">
        <v>0.71345570394413382</v>
      </c>
      <c r="J10" s="3">
        <f t="shared" si="0"/>
        <v>0.99999999999999989</v>
      </c>
    </row>
    <row r="11" spans="1:10" x14ac:dyDescent="0.2">
      <c r="A11" s="2">
        <v>44227</v>
      </c>
      <c r="B11" s="3">
        <v>0.14420976212123268</v>
      </c>
      <c r="C11" s="3">
        <v>0.48583990338295358</v>
      </c>
      <c r="D11" s="3">
        <v>3.3551354945517212E-2</v>
      </c>
      <c r="E11" s="3">
        <v>0.30805503914890148</v>
      </c>
      <c r="F11" s="3">
        <v>1.1978749677717013E-2</v>
      </c>
      <c r="G11" s="3">
        <v>8.9085801907915277E-3</v>
      </c>
      <c r="H11" s="3">
        <v>7.4566105328864344E-3</v>
      </c>
      <c r="I11" s="3">
        <v>0.67681371389735245</v>
      </c>
      <c r="J11" s="3">
        <f t="shared" si="0"/>
        <v>1</v>
      </c>
    </row>
    <row r="12" spans="1:10" x14ac:dyDescent="0.2">
      <c r="A12" s="2">
        <v>44255</v>
      </c>
      <c r="B12" s="3">
        <v>0.41321462000732528</v>
      </c>
      <c r="C12" s="3">
        <v>0.22454544221316855</v>
      </c>
      <c r="D12" s="3">
        <v>4.8492193046317196E-2</v>
      </c>
      <c r="E12" s="3">
        <v>0.27386965349153741</v>
      </c>
      <c r="F12" s="3">
        <v>2.736164305513478E-2</v>
      </c>
      <c r="G12" s="3">
        <v>4.3228773360946696E-3</v>
      </c>
      <c r="H12" s="3">
        <v>8.1935708504221154E-3</v>
      </c>
      <c r="I12" s="3">
        <v>0.590169752962871</v>
      </c>
      <c r="J12" s="3">
        <f t="shared" si="0"/>
        <v>1.0000000000000002</v>
      </c>
    </row>
    <row r="13" spans="1:10" x14ac:dyDescent="0.2">
      <c r="A13" s="2">
        <v>44286</v>
      </c>
      <c r="B13" s="3">
        <v>0.11614828336726812</v>
      </c>
      <c r="C13" s="3">
        <v>0.42778206838446964</v>
      </c>
      <c r="D13" s="3">
        <v>4.1451941304500452E-2</v>
      </c>
      <c r="E13" s="3">
        <v>0.3855437758899109</v>
      </c>
      <c r="F13" s="3">
        <v>6.7963209997893691E-3</v>
      </c>
      <c r="G13" s="3">
        <v>1.0682440497086288E-2</v>
      </c>
      <c r="H13" s="3">
        <v>1.1595169556975355E-2</v>
      </c>
      <c r="I13" s="3">
        <v>0.64884096494764587</v>
      </c>
      <c r="J13" s="3">
        <f t="shared" si="0"/>
        <v>1.0000000000000002</v>
      </c>
    </row>
    <row r="14" spans="1:10" x14ac:dyDescent="0.2">
      <c r="A14" s="2">
        <v>44316</v>
      </c>
      <c r="B14" s="3">
        <v>0.25034599288597315</v>
      </c>
      <c r="C14" s="3">
        <v>0.30397385739722466</v>
      </c>
      <c r="D14" s="3">
        <v>5.0963202881965819E-2</v>
      </c>
      <c r="E14" s="3">
        <v>0.3562921130147032</v>
      </c>
      <c r="F14" s="3">
        <v>2.2007213177061599E-2</v>
      </c>
      <c r="G14" s="3">
        <v>5.977930817947839E-3</v>
      </c>
      <c r="H14" s="3">
        <v>1.0439689825123836E-2</v>
      </c>
      <c r="I14" s="3">
        <v>0.6176971954985071</v>
      </c>
      <c r="J14" s="3">
        <f t="shared" si="0"/>
        <v>1</v>
      </c>
    </row>
    <row r="15" spans="1:10" x14ac:dyDescent="0.2">
      <c r="A15" s="2">
        <v>44347</v>
      </c>
      <c r="B15" s="3">
        <v>7.3048613308024882E-2</v>
      </c>
      <c r="C15" s="3">
        <v>0.76102077401666135</v>
      </c>
      <c r="D15" s="3">
        <v>2.269745861014447E-2</v>
      </c>
      <c r="E15" s="3">
        <v>0.11803437730675946</v>
      </c>
      <c r="F15" s="3">
        <v>4.3403986080354324E-3</v>
      </c>
      <c r="G15" s="3">
        <v>1.721817990087525E-2</v>
      </c>
      <c r="H15" s="3">
        <v>3.640198249499104E-3</v>
      </c>
      <c r="I15" s="3">
        <v>0.73448996979319958</v>
      </c>
      <c r="J15" s="3">
        <f t="shared" si="0"/>
        <v>1</v>
      </c>
    </row>
    <row r="16" spans="1:10" x14ac:dyDescent="0.2">
      <c r="A16" s="2">
        <v>44377</v>
      </c>
      <c r="B16" s="3">
        <v>4.6870304024882993E-2</v>
      </c>
      <c r="C16" s="3">
        <v>0.46411857590603994</v>
      </c>
      <c r="D16" s="3">
        <v>5.6144184027363653E-2</v>
      </c>
      <c r="E16" s="3">
        <v>0.36446252999460932</v>
      </c>
      <c r="F16" s="3">
        <v>9.0735183974887997E-3</v>
      </c>
      <c r="G16" s="3">
        <v>3.0822293567915417E-2</v>
      </c>
      <c r="H16" s="3">
        <v>2.8508594081699829E-2</v>
      </c>
      <c r="I16" s="3">
        <v>0.80114732984013071</v>
      </c>
      <c r="J16" s="3">
        <f t="shared" si="0"/>
        <v>1</v>
      </c>
    </row>
    <row r="17" spans="1:10" x14ac:dyDescent="0.2">
      <c r="A17" s="2">
        <v>44408</v>
      </c>
      <c r="B17" s="3">
        <v>3.7172153791153436E-3</v>
      </c>
      <c r="C17" s="3">
        <v>0.73273424550684141</v>
      </c>
      <c r="D17" s="3">
        <v>5.8581689362670226E-2</v>
      </c>
      <c r="E17" s="3">
        <v>0.12513812603594535</v>
      </c>
      <c r="F17" s="3">
        <v>8.1656862426468209E-4</v>
      </c>
      <c r="G17" s="3">
        <v>6.7385192888946691E-2</v>
      </c>
      <c r="H17" s="3">
        <v>1.1626962202216517E-2</v>
      </c>
      <c r="I17" s="3">
        <v>0.86138211951120491</v>
      </c>
      <c r="J17" s="3">
        <f t="shared" si="0"/>
        <v>1.0000000000000002</v>
      </c>
    </row>
    <row r="18" spans="1:10" x14ac:dyDescent="0.2">
      <c r="A18" s="2">
        <v>44439</v>
      </c>
      <c r="B18" s="3">
        <v>5.6979141318371524E-3</v>
      </c>
      <c r="C18" s="3">
        <v>0.78634888130799496</v>
      </c>
      <c r="D18" s="3">
        <v>5.163476416328816E-2</v>
      </c>
      <c r="E18" s="3">
        <v>8.6869085716647004E-2</v>
      </c>
      <c r="F18" s="3">
        <v>2.2130496466925926E-3</v>
      </c>
      <c r="G18" s="3">
        <v>5.9683469621072634E-2</v>
      </c>
      <c r="H18" s="3">
        <v>7.5528354124674586E-3</v>
      </c>
      <c r="I18" s="3">
        <v>0.81687388654477266</v>
      </c>
      <c r="J18" s="3">
        <f t="shared" si="0"/>
        <v>0.99999999999999989</v>
      </c>
    </row>
    <row r="19" spans="1:10" x14ac:dyDescent="0.2">
      <c r="A19" s="2">
        <v>44469</v>
      </c>
      <c r="B19" s="3">
        <v>1.403660613727024E-2</v>
      </c>
      <c r="C19" s="3">
        <v>0.83173271638843105</v>
      </c>
      <c r="D19" s="3">
        <v>4.1399666006446838E-2</v>
      </c>
      <c r="E19" s="3">
        <v>6.2254844848343614E-2</v>
      </c>
      <c r="F19" s="3">
        <v>9.8755568870913138E-4</v>
      </c>
      <c r="G19" s="3">
        <v>4.6398473172328467E-2</v>
      </c>
      <c r="H19" s="3">
        <v>3.1901377584705091E-3</v>
      </c>
      <c r="I19" s="3">
        <v>0.7562241447307696</v>
      </c>
      <c r="J19" s="3">
        <f t="shared" si="0"/>
        <v>0.99999999999999989</v>
      </c>
    </row>
    <row r="20" spans="1:10" x14ac:dyDescent="0.2">
      <c r="D20" s="1" t="s">
        <v>0</v>
      </c>
      <c r="E20" s="1" t="s">
        <v>1</v>
      </c>
      <c r="F20" s="1" t="s">
        <v>3</v>
      </c>
    </row>
    <row r="21" spans="1:10" x14ac:dyDescent="0.2">
      <c r="D21" s="3">
        <v>1.4540841957198829E-2</v>
      </c>
      <c r="E21" s="3">
        <v>0.45390083391942126</v>
      </c>
      <c r="F21" s="3">
        <v>0.29058324123379892</v>
      </c>
    </row>
    <row r="22" spans="1:10" x14ac:dyDescent="0.2">
      <c r="D22" s="5">
        <f>D21/SUM($D$21:$F$21)</f>
        <v>1.9157265630429233E-2</v>
      </c>
      <c r="E22" s="5">
        <f>E21/SUM($D$21:$F$21)</f>
        <v>0.5980051822902015</v>
      </c>
      <c r="F22" s="5">
        <f>F21/SUM($D$21:$F$21)</f>
        <v>0.38283755207936915</v>
      </c>
    </row>
    <row r="32" spans="1:10" x14ac:dyDescent="0.2">
      <c r="B32" s="10">
        <v>44381</v>
      </c>
      <c r="C32" s="10">
        <v>44382</v>
      </c>
    </row>
    <row r="33" spans="1:4" x14ac:dyDescent="0.2">
      <c r="B33" s="8" t="s">
        <v>15</v>
      </c>
      <c r="C33" s="8" t="s">
        <v>16</v>
      </c>
    </row>
    <row r="34" spans="1:4" x14ac:dyDescent="0.2">
      <c r="A34" t="s">
        <v>8</v>
      </c>
      <c r="B34" s="4">
        <v>8765</v>
      </c>
      <c r="C34" s="4">
        <f>8765/3</f>
        <v>2921.6666666666665</v>
      </c>
    </row>
    <row r="35" spans="1:4" x14ac:dyDescent="0.2">
      <c r="A35" t="s">
        <v>9</v>
      </c>
      <c r="B35" s="4">
        <f>7766*3</f>
        <v>23298</v>
      </c>
      <c r="C35">
        <v>7220</v>
      </c>
      <c r="D35" s="6"/>
    </row>
    <row r="36" spans="1:4" x14ac:dyDescent="0.2">
      <c r="A36" t="s">
        <v>10</v>
      </c>
      <c r="B36" s="6">
        <f>B35+B34</f>
        <v>32063</v>
      </c>
      <c r="C36" s="6">
        <f>C35+C34</f>
        <v>10141.666666666666</v>
      </c>
    </row>
    <row r="37" spans="1:4" x14ac:dyDescent="0.2">
      <c r="A37" t="s">
        <v>13</v>
      </c>
      <c r="B37" s="6">
        <f>B34*$D$22+B35*$E$22+B36*$F$22</f>
        <v>26375.158602568641</v>
      </c>
      <c r="C37" s="6">
        <f>C34+C35-C36*F22</f>
        <v>6259.055825995064</v>
      </c>
    </row>
    <row r="38" spans="1:4" x14ac:dyDescent="0.2">
      <c r="A38" t="s">
        <v>14</v>
      </c>
      <c r="B38">
        <v>18164</v>
      </c>
      <c r="C38">
        <f>7784</f>
        <v>7784</v>
      </c>
    </row>
    <row r="39" spans="1:4" x14ac:dyDescent="0.2">
      <c r="B39" s="7">
        <f>B37/B38-1</f>
        <v>0.45205673874524566</v>
      </c>
      <c r="C39" s="7">
        <f>C37/C38-1</f>
        <v>-0.1959075249235529</v>
      </c>
    </row>
    <row r="40" spans="1:4" x14ac:dyDescent="0.2">
      <c r="A40" t="s">
        <v>11</v>
      </c>
      <c r="B40">
        <v>784000</v>
      </c>
      <c r="C40" s="9">
        <f>B40/3</f>
        <v>261333.33333333334</v>
      </c>
    </row>
    <row r="41" spans="1:4" x14ac:dyDescent="0.2">
      <c r="A41" t="s">
        <v>12</v>
      </c>
      <c r="B41">
        <v>577771</v>
      </c>
      <c r="C41">
        <v>432426</v>
      </c>
    </row>
    <row r="42" spans="1:4" x14ac:dyDescent="0.2">
      <c r="A42" t="s">
        <v>13</v>
      </c>
      <c r="B42">
        <f>B41+B40</f>
        <v>1361771</v>
      </c>
      <c r="C42" s="9">
        <f>C41+C40</f>
        <v>693759.33333333337</v>
      </c>
    </row>
    <row r="43" spans="1:4" x14ac:dyDescent="0.2">
      <c r="A43" t="s">
        <v>14</v>
      </c>
      <c r="B43">
        <v>1392311</v>
      </c>
      <c r="C43">
        <f>377460+46937</f>
        <v>424397</v>
      </c>
    </row>
    <row r="44" spans="1:4" x14ac:dyDescent="0.2">
      <c r="B44" s="7">
        <f>B43/B42-1</f>
        <v>2.2426678200666572E-2</v>
      </c>
      <c r="C44" s="7">
        <f>C43/C42-1</f>
        <v>-0.38826480652752782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Халилбеков Шухратджон -</cp:lastModifiedBy>
  <dcterms:created xsi:type="dcterms:W3CDTF">2021-11-30T11:12:26Z</dcterms:created>
  <dcterms:modified xsi:type="dcterms:W3CDTF">2021-12-01T14:59:37Z</dcterms:modified>
</cp:coreProperties>
</file>