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D:\Old Semesters &amp; Completed Programs\Data Science Project Works - GitHub\!Excel\"/>
    </mc:Choice>
  </mc:AlternateContent>
  <xr:revisionPtr revIDLastSave="0" documentId="13_ncr:1_{A73EAEE8-BCA8-4123-8343-44AFE27840CC}" xr6:coauthVersionLast="47" xr6:coauthVersionMax="47" xr10:uidLastSave="{00000000-0000-0000-0000-000000000000}"/>
  <bookViews>
    <workbookView xWindow="-110" yWindow="-110" windowWidth="19420" windowHeight="11500" activeTab="1" xr2:uid="{00000000-000D-0000-FFFF-FFFF00000000}"/>
  </bookViews>
  <sheets>
    <sheet name="Scenario Summary" sheetId="2" r:id="rId1"/>
    <sheet name="Sales_Data" sheetId="1" r:id="rId2"/>
    <sheet name="Pivot Data" sheetId="4" r:id="rId3"/>
    <sheet name="Ultra-Plus-Dashboard" sheetId="3" r:id="rId4"/>
    <sheet name="Table2" sheetId="6" r:id="rId5"/>
    <sheet name="Sheet3" sheetId="5" r:id="rId6"/>
  </sheets>
  <definedNames>
    <definedName name="ExternalData_1" localSheetId="4" hidden="1">Table2!$A$1:$F$7</definedName>
    <definedName name="ProductList" comment="all products">OFFSET(Sales_Data!$B$2,0,0,COUNTA(Sales_Data!$A:$A)-1,1)</definedName>
    <definedName name="Slicer_Category">#N/A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8" i="1" l="1"/>
  <c r="Q25" i="1"/>
  <c r="P25" i="1"/>
  <c r="P19" i="1"/>
  <c r="P7" i="1"/>
  <c r="H242" i="1"/>
  <c r="I242" i="1"/>
  <c r="J242" i="1" s="1"/>
  <c r="I2" i="1"/>
  <c r="J2" i="1" s="1"/>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A7FAC2-A6F4-4AF3-9D73-D351424800DC}"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<sst xmlns="http://schemas.openxmlformats.org/spreadsheetml/2006/main" count="1334" uniqueCount="86">
  <si>
    <t>Product ID</t>
  </si>
  <si>
    <t>Product Name</t>
  </si>
  <si>
    <t>Category</t>
  </si>
  <si>
    <t>Region</t>
  </si>
  <si>
    <t>Month</t>
  </si>
  <si>
    <t>Units Sold</t>
  </si>
  <si>
    <t>Unit Price</t>
  </si>
  <si>
    <t>Total Sales</t>
  </si>
  <si>
    <t>P101</t>
  </si>
  <si>
    <t>P102</t>
  </si>
  <si>
    <t>P103</t>
  </si>
  <si>
    <t>P104</t>
  </si>
  <si>
    <t>P105</t>
  </si>
  <si>
    <t>P106</t>
  </si>
  <si>
    <t>P107</t>
  </si>
  <si>
    <t>P108</t>
  </si>
  <si>
    <t>P109</t>
  </si>
  <si>
    <t>P110</t>
  </si>
  <si>
    <t>Wireless Mouse</t>
  </si>
  <si>
    <t>USB Cable</t>
  </si>
  <si>
    <t>Bluetooth Speaker</t>
  </si>
  <si>
    <t>Notebook</t>
  </si>
  <si>
    <t>Pen Set</t>
  </si>
  <si>
    <t>Desk Lamp</t>
  </si>
  <si>
    <t>Wall Clock</t>
  </si>
  <si>
    <t>Office Chair</t>
  </si>
  <si>
    <t>Water Bottle</t>
  </si>
  <si>
    <t>Laptop Stand</t>
  </si>
  <si>
    <t>Electronics</t>
  </si>
  <si>
    <t>Stationery</t>
  </si>
  <si>
    <t>Home Decor</t>
  </si>
  <si>
    <t>Furniture</t>
  </si>
  <si>
    <t>Accessories</t>
  </si>
  <si>
    <t>East</t>
  </si>
  <si>
    <t>West</t>
  </si>
  <si>
    <t>North</t>
  </si>
  <si>
    <t>South</t>
  </si>
  <si>
    <t>Jan</t>
  </si>
  <si>
    <t>Feb</t>
  </si>
  <si>
    <t>Mar</t>
  </si>
  <si>
    <t>Apr</t>
  </si>
  <si>
    <t>May</t>
  </si>
  <si>
    <t>Jun</t>
  </si>
  <si>
    <t>Discount</t>
  </si>
  <si>
    <t>Final Price</t>
  </si>
  <si>
    <t>$F$2</t>
  </si>
  <si>
    <t>$G$2</t>
  </si>
  <si>
    <t>$J$2</t>
  </si>
  <si>
    <t>Optimistic</t>
  </si>
  <si>
    <t>Created by GUMMA SRI SOUGANDHIKA on 20-05-2025
Modified by GUMMA SRI SOUGANDHIKA on 20-05-2025</t>
  </si>
  <si>
    <t>Realistic</t>
  </si>
  <si>
    <t>Created by GUMMA SRI SOUGANDHIKA on 20-05-2025</t>
  </si>
  <si>
    <t>Pessimistic</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</si>
  <si>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</si>
  <si>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</si>
  <si>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</si>
  <si>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</si>
  <si>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</si>
  <si>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</si>
  <si>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</si>
  <si>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Input:</t>
  </si>
  <si>
    <t>Output:</t>
  </si>
  <si>
    <t>Order Count</t>
  </si>
  <si>
    <t>Snacks</t>
  </si>
  <si>
    <t>Beverages</t>
  </si>
  <si>
    <t>...</t>
  </si>
  <si>
    <t>Row Labels</t>
  </si>
  <si>
    <t>Grand Total</t>
  </si>
  <si>
    <t>Sum of Total Sales</t>
  </si>
  <si>
    <t>Date</t>
  </si>
  <si>
    <t>Product</t>
  </si>
  <si>
    <t>Units</t>
  </si>
  <si>
    <t>Salesperson</t>
  </si>
  <si>
    <t>Price per Unit</t>
  </si>
  <si>
    <t>Headphones</t>
  </si>
  <si>
    <t>Priya</t>
  </si>
  <si>
    <t>south</t>
  </si>
  <si>
    <t>Keyboard</t>
  </si>
  <si>
    <t>blank</t>
  </si>
  <si>
    <t>Mouse</t>
  </si>
  <si>
    <t>NORTH</t>
  </si>
  <si>
    <t>Rahul</t>
  </si>
  <si>
    <t>east</t>
  </si>
  <si>
    <t>Anu</t>
  </si>
  <si>
    <t>west</t>
  </si>
  <si>
    <t>Aryan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</si>
</sst>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1" x14ac:knownFonts="1">
    <font>
      <sz val="11"/>
      <color theme="1"/>
      <name val="Calibri"/>
      <family val="2"/>
      <scheme val="minor"/>
    </font>
    <font>
      <b/>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i/>
      <u/>
      <sz val="11"/>
      <color theme="1"/>
      <name val="Calibri"/>
      <family val="2"/>
      <scheme val="minor"/>
    </font>
    <font>
      <sz val="11"/>
      <color rgb="FF000000"/>
      <name val="Calibri"/>
      <family val="2"/>
    </font>
    <font>
      <sz val="8"/>
      <color rgb="FF000000"/>
      <name val="Segoe UI"/>
      <family val="2"/>
    </font>
    <font>
      <i/>
      <sz val="11"/>
      <color theme="1"/>
      <name val="Calibri"/>
      <family val="2"/>
      <scheme val="minor"/>
    </font>
  </fonts>
  <fills count="8">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2" tint="-9.9978637043366805E-2"/>
        <bgColor indexed="64"/>
      </patternFill>
    </fill>
    <fill>
      <patternFill patternType="solid">
        <fgColor theme="2"/>
        <bgColor indexed="64"/>
      </patternFill>
    </fill>
    <fill>
      <patternFill patternType="solid">
        <fgColor theme="3"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1" fillId="0" borderId="2" xfId="0" applyFont="1" applyBorder="1" applyAlignment="1">
      <alignment horizontal="center" vertical="top"/>
    </xf>
    <xf numFmtId="0" fontId="0" fillId="0" borderId="4" xfId="0" applyBorder="1"/>
    <xf numFmtId="0" fontId="2" fillId="2" borderId="5" xfId="0" applyFont="1" applyFill="1" applyBorder="1" applyAlignment="1">
      <alignment horizontal="left"/>
    </xf>
    <xf numFmtId="0" fontId="2" fillId="2" borderId="3" xfId="0" applyFont="1" applyFill="1" applyBorder="1" applyAlignment="1">
      <alignment horizontal="left"/>
    </xf>
    <xf numFmtId="0" fontId="0" fillId="0" borderId="6" xfId="0" applyBorder="1"/>
    <xf numFmtId="0" fontId="3" fillId="3" borderId="0" xfId="0" applyFont="1" applyFill="1" applyAlignment="1">
      <alignment horizontal="left"/>
    </xf>
    <xf numFmtId="0" fontId="4" fillId="3" borderId="6" xfId="0" applyFont="1" applyFill="1" applyBorder="1" applyAlignment="1">
      <alignment horizontal="left"/>
    </xf>
    <xf numFmtId="0" fontId="3" fillId="3" borderId="4" xfId="0" applyFont="1" applyFill="1" applyBorder="1" applyAlignment="1">
      <alignment horizontal="left"/>
    </xf>
    <xf numFmtId="0" fontId="5" fillId="2" borderId="3" xfId="0" applyFont="1" applyFill="1" applyBorder="1" applyAlignment="1">
      <alignment horizontal="right"/>
    </xf>
    <xf numFmtId="0" fontId="5" fillId="2" borderId="5" xfId="0" applyFont="1" applyFill="1" applyBorder="1" applyAlignment="1">
      <alignment horizontal="right"/>
    </xf>
    <xf numFmtId="0" fontId="0" fillId="4" borderId="0" xfId="0" applyFill="1"/>
    <xf numFmtId="0" fontId="6" fillId="0" borderId="0" xfId="0" applyFont="1" applyAlignment="1">
      <alignment vertical="top" wrapText="1"/>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horizontal="center" vertical="center"/>
    </xf>
    <xf numFmtId="0" fontId="0" fillId="6" borderId="1" xfId="0" applyFill="1" applyBorder="1" applyAlignment="1">
      <alignment horizontal="center" vertical="center"/>
    </xf>
    <xf numFmtId="0" fontId="7" fillId="7" borderId="1" xfId="0" applyFont="1" applyFill="1" applyBorder="1" applyAlignment="1">
      <alignment horizontal="center" vertical="center"/>
    </xf>
    <xf numFmtId="0" fontId="0" fillId="0" borderId="0" xfId="0" pivotButton="1"/>
    <xf numFmtId="0" fontId="0" fillId="0" borderId="0" xfId="0" applyAlignment="1">
      <alignment horizontal="left"/>
    </xf>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6" fontId="0" fillId="0" borderId="0" xfId="0" applyNumberFormat="1" applyAlignment="1">
      <alignment vertical="center" wrapText="1"/>
    </xf>
    <xf numFmtId="0" fontId="10" fillId="0" borderId="0" xfId="0" applyFont="1" applyAlignment="1">
      <alignment vertical="center" wrapText="1"/>
    </xf>
    <xf numFmtId="22" fontId="0" fillId="0" borderId="0" xfId="0" applyNumberFormat="1"/>
  </cellXfs>
  <cellStyles count="1">
    <cellStyle name="Normal" xfId="0" builtinId="0"/>
  </cellStyles>
  <dxfs count="27">
    <dxf>
      <fill>
        <patternFill>
          <bgColor theme="6"/>
        </patternFill>
      </fill>
    </dxf>
    <dxf>
      <numFmt numFmtId="10" formatCode="&quot;₹&quot;\ #,##0;[Red]&quot;₹&quot;\ \-#,##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numFmt numFmtId="0" formatCode="General"/>
    </dxf>
    <dxf>
      <numFmt numFmtId="0" formatCode="General"/>
    </dxf>
    <dxf>
      <numFmt numFmtId="0" formatCode="General"/>
    </dxf>
    <dxf>
      <numFmt numFmtId="27" formatCode="dd/mm/yyyy\ hh:mm"/>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alignment horizont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[Advanced_Excel_Project_Sales_Data.xlsx]Pivot Data!PivotTable1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Data'!$B$3</c:f>
              <c:strCache>
                <c:ptCount val="1"/>
                <c:pt idx="0">
                  <c:v>Total</c:v>
                </c:pt>
              </c:strCache>
            </c:strRef>
          </c:tx>
          <c:spPr>
            <a:solidFill>
              <a:schemeClr val="accent1"/>
            </a:solidFill>
            <a:ln>
              <a:noFill/>
            </a:ln>
            <a:effectLst/>
          </c:spPr>
          <c:invertIfNegative val="0"/>
          <c:cat>
            <c:strRef>
              <c:f>'Pivot Data'!$A$4:$A$14</c:f>
              <c:strCache>
                <c:ptCount val="10"/>
                <c:pt idx="0">
                  <c:v>Bluetooth Speaker</c:v>
                </c:pt>
                <c:pt idx="1">
                  <c:v>Desk Lamp</c:v>
                </c:pt>
                <c:pt idx="2">
                  <c:v>Laptop Stand</c:v>
                </c:pt>
                <c:pt idx="3">
                  <c:v>Notebook</c:v>
                </c:pt>
                <c:pt idx="4">
                  <c:v>Office Chair</c:v>
                </c:pt>
                <c:pt idx="5">
                  <c:v>Pen Set</c:v>
                </c:pt>
                <c:pt idx="6">
                  <c:v>USB Cable</c:v>
                </c:pt>
                <c:pt idx="7">
                  <c:v>Wall Clock</c:v>
                </c:pt>
                <c:pt idx="8">
                  <c:v>Water Bottle</c:v>
                </c:pt>
                <c:pt idx="9">
                  <c:v>Wireless Mouse</c:v>
                </c:pt>
              </c:strCache>
            </c:strRef>
          </c:cat>
          <c:val>
            <c:numRef>
              <c:f>'Pivot Data'!$B$4:$B$14</c:f>
              <c:numCache>
                <c:formatCode>General</c:formatCode>
                <c:ptCount val="10"/>
                <c:pt idx="0">
                  <c:v>5647739</c:v>
                </c:pt>
                <c:pt idx="1">
                  <c:v>5390810</c:v>
                </c:pt>
                <c:pt idx="2">
                  <c:v>4324574</c:v>
                </c:pt>
                <c:pt idx="3">
                  <c:v>4312276</c:v>
                </c:pt>
                <c:pt idx="4">
                  <c:v>4246649</c:v>
                </c:pt>
                <c:pt idx="5">
                  <c:v>4207630</c:v>
                </c:pt>
                <c:pt idx="6">
                  <c:v>5223663</c:v>
                </c:pt>
                <c:pt idx="7">
                  <c:v>4452912</c:v>
                </c:pt>
                <c:pt idx="8">
                  <c:v>4902401</c:v>
                </c:pt>
                <c:pt idx="9">
                  <c:v>4736565</c:v>
                </c:pt>
              </c:numCache>
            </c:numRef>
          </c:val>
          <c:extLst>
            <c:ext xmlns:c16="http://schemas.microsoft.com/office/drawing/2014/chart" uri="{C3380CC4-5D6E-409C-BE32-E72D297353CC}">
              <c16:uniqueId val="{00000000-A35C-4B2A-8EF8-7CD5D528312D}"/>
            </c:ext>
          </c:extLst>
        </c:ser>
        <c:dLbls>
          <c:showLegendKey val="0"/>
          <c:showVal val="0"/>
          <c:showCatName val="0"/>
          <c:showSerName val="0"/>
          <c:showPercent val="0"/>
          <c:showBubbleSize val="0"/>
        </c:dLbls>
        <c:gapWidth val="219"/>
        <c:overlap val="-27"/>
        <c:axId val="1815333103"/>
        <c:axId val="1815316783"/>
      </c:barChart>
      <c:catAx>
        <c:axId val="181533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316783"/>
        <c:crosses val="autoZero"/>
        <c:auto val="1"/>
        <c:lblAlgn val="ctr"/>
        <c:lblOffset val="100"/>
        <c:noMultiLvlLbl val="0"/>
      </c:catAx>
      <c:valAx>
        <c:axId val="181531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333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[Advanced_Excel_Project_Sales_Data.xlsx]Pivot Data!PivotTable2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Data'!$E$3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D70-43C3-B182-27007F41A09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D70-43C3-B182-27007F41A09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D70-43C3-B182-27007F41A09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D70-43C3-B182-27007F41A093}"/>
              </c:ext>
            </c:extLst>
          </c:dPt>
          <c:cat>
            <c:strRef>
              <c:f>'Pivot Data'!$D$4:$D$8</c:f>
              <c:strCache>
                <c:ptCount val="4"/>
                <c:pt idx="0">
                  <c:v>East</c:v>
                </c:pt>
                <c:pt idx="1">
                  <c:v>North</c:v>
                </c:pt>
                <c:pt idx="2">
                  <c:v>South</c:v>
                </c:pt>
                <c:pt idx="3">
                  <c:v>West</c:v>
                </c:pt>
              </c:strCache>
            </c:strRef>
          </c:cat>
          <c:val>
            <c:numRef>
              <c:f>'Pivot Data'!$E$4:$E$8</c:f>
              <c:numCache>
                <c:formatCode>General</c:formatCode>
                <c:ptCount val="4"/>
                <c:pt idx="0">
                  <c:v>13515715</c:v>
                </c:pt>
                <c:pt idx="1">
                  <c:v>10517683</c:v>
                </c:pt>
                <c:pt idx="2">
                  <c:v>11160369</c:v>
                </c:pt>
                <c:pt idx="3">
                  <c:v>12251452</c:v>
                </c:pt>
              </c:numCache>
            </c:numRef>
          </c:val>
          <c:extLst>
            <c:ext xmlns:c16="http://schemas.microsoft.com/office/drawing/2014/chart" uri="{C3380CC4-5D6E-409C-BE32-E72D297353CC}">
              <c16:uniqueId val="{00000008-8D70-43C3-B182-27007F41A09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[Advanced_Excel_Project_Sales_Data.xlsx]Pivot Data!PivotTable3</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Data'!$E$11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Data'!$D$12:$D$18</c:f>
              <c:strCache>
                <c:ptCount val="6"/>
                <c:pt idx="0">
                  <c:v>Jan</c:v>
                </c:pt>
                <c:pt idx="1">
                  <c:v>Feb</c:v>
                </c:pt>
                <c:pt idx="2">
                  <c:v>Mar</c:v>
                </c:pt>
                <c:pt idx="3">
                  <c:v>Apr</c:v>
                </c:pt>
                <c:pt idx="4">
                  <c:v>May</c:v>
                </c:pt>
                <c:pt idx="5">
                  <c:v>Jun</c:v>
                </c:pt>
              </c:strCache>
            </c:strRef>
          </c:cat>
          <c:val>
            <c:numRef>
              <c:f>'Pivot Data'!$E$12:$E$18</c:f>
              <c:numCache>
                <c:formatCode>General</c:formatCode>
                <c:ptCount val="6"/>
                <c:pt idx="0">
                  <c:v>8752158</c:v>
                </c:pt>
                <c:pt idx="1">
                  <c:v>9489435</c:v>
                </c:pt>
                <c:pt idx="2">
                  <c:v>9054507</c:v>
                </c:pt>
                <c:pt idx="3">
                  <c:v>6339968</c:v>
                </c:pt>
                <c:pt idx="4">
                  <c:v>7002921</c:v>
                </c:pt>
                <c:pt idx="5">
                  <c:v>6806230</c:v>
                </c:pt>
              </c:numCache>
            </c:numRef>
          </c:val>
          <c:smooth val="0"/>
          <c:extLst>
            <c:ext xmlns:c16="http://schemas.microsoft.com/office/drawing/2014/chart" uri="{C3380CC4-5D6E-409C-BE32-E72D297353CC}">
              <c16:uniqueId val="{00000000-16CA-4529-891D-47F7A2B4443C}"/>
            </c:ext>
          </c:extLst>
        </c:ser>
        <c:dLbls>
          <c:showLegendKey val="0"/>
          <c:showVal val="0"/>
          <c:showCatName val="0"/>
          <c:showSerName val="0"/>
          <c:showPercent val="0"/>
          <c:showBubbleSize val="0"/>
        </c:dLbls>
        <c:marker val="1"/>
        <c:smooth val="0"/>
        <c:axId val="159783423"/>
        <c:axId val="159790623"/>
      </c:lineChart>
      <c:catAx>
        <c:axId val="15978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90623"/>
        <c:crosses val="autoZero"/>
        <c:auto val="1"/>
        <c:lblAlgn val="ctr"/>
        <c:lblOffset val="100"/>
        <c:noMultiLvlLbl val="0"/>
      </c:catAx>
      <c:valAx>
        <c:axId val="15979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8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CheckBox"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19050</xdr:colOff>
          <xdr:row>4</xdr:row>
          <xdr:rowOff>25400</xdr:rowOff>
        </xdr:from>
        <xdr:to>
          <xdr:col>13</xdr:col>
          <xdr:colOff>254000</xdr:colOff>
          <xdr:row>5</xdr:row>
          <xdr:rowOff>158750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IN" sz="1100" b="0" i="0" u="none" strike="noStrike" baseline="0">
                  <a:solidFill>
                    <a:srgbClr val="000000"/>
                  </a:solidFill>
                  <a:latin typeface="Calibri"/>
                  <a:ea typeface="Calibri"/>
                  <a:cs typeface="Calibri"/>
                </a:rPr>
                <a:t>Format button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11</xdr:col>
          <xdr:colOff>374650</xdr:colOff>
          <xdr:row>7</xdr:row>
          <xdr:rowOff>88900</xdr:rowOff>
        </xdr:from>
        <xdr:to>
          <xdr:col>12</xdr:col>
          <xdr:colOff>546100</xdr:colOff>
          <xdr:row>8</xdr:row>
          <xdr:rowOff>133350</xdr:rowOff>
        </xdr:to>
        <xdr:sp macro="" textlink="">
          <xdr:nvSpPr>
            <xdr:cNvPr id="1031" name="Check Box 7" descr="Format Control"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Format Control same as above</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45196</xdr:colOff>
      <xdr:row>0</xdr:row>
      <xdr:rowOff>1</xdr:rowOff>
    </xdr:from>
    <xdr:to>
      <xdr:col>8</xdr:col>
      <xdr:colOff>149412</xdr:colOff>
      <xdr:row>13</xdr:row>
      <xdr:rowOff>134472</xdr:rowOff>
    </xdr:to>
    <xdr:graphicFrame macro="">
      <xdr:nvGraphicFramePr>
        <xdr:cNvPr id="2" name="Chart 1">
          <a:extLst>
            <a:ext uri="{FF2B5EF4-FFF2-40B4-BE49-F238E27FC236}">
              <a16:creationId xmlns:a16="http://schemas.microsoft.com/office/drawing/2014/main" id="{5C0A00BD-4552-44D1-A7AE-8A728266B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222251</xdr:colOff>
      <xdr:row>0</xdr:row>
      <xdr:rowOff>98985</xdr:rowOff>
    </xdr:from>
    <xdr:to>
      <xdr:col>12</xdr:col>
      <xdr:colOff>466539</xdr:colOff>
      <xdr:row>13</xdr:row>
      <xdr:rowOff>22786</xdr:rowOff>
    </xdr:to>
    <xdr:graphicFrame macro="">
      <xdr:nvGraphicFramePr>
        <xdr:cNvPr id="3" name="Chart 2">
          <a:extLst>
            <a:ext uri="{FF2B5EF4-FFF2-40B4-BE49-F238E27FC236}">
              <a16:creationId xmlns:a16="http://schemas.microsoft.com/office/drawing/2014/main" id="{7135E24F-91A3-4FA1-B176-5228B1945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81430</xdr:colOff>
      <xdr:row>14</xdr:row>
      <xdr:rowOff>3735</xdr:rowOff>
    </xdr:from>
    <xdr:to>
      <xdr:col>7</xdr:col>
      <xdr:colOff>522941</xdr:colOff>
      <xdr:row>26</xdr:row>
      <xdr:rowOff>127000</xdr:rowOff>
    </xdr:to>
    <xdr:graphicFrame macro="">
      <xdr:nvGraphicFramePr>
        <xdr:cNvPr id="4" name="Chart 3">
          <a:extLst>
            <a:ext uri="{FF2B5EF4-FFF2-40B4-BE49-F238E27FC236}">
              <a16:creationId xmlns:a16="http://schemas.microsoft.com/office/drawing/2014/main" id="{81CE3AAB-FDCF-4830-BEB4-B2DA008D2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171823</xdr:colOff>
      <xdr:row>13</xdr:row>
      <xdr:rowOff>171824</xdr:rowOff>
    </xdr:from>
    <xdr:to>
      <xdr:col>11</xdr:col>
      <xdr:colOff>162858</xdr:colOff>
      <xdr:row>27</xdr:row>
      <xdr:rowOff>81243</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7F48AA29-8EC2-4D28-BFD3-9B73D13A809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072529" y="259976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207308</xdr:colOff>
      <xdr:row>13</xdr:row>
      <xdr:rowOff>184897</xdr:rowOff>
    </xdr:from>
    <xdr:to>
      <xdr:col>14</xdr:col>
      <xdr:colOff>198344</xdr:colOff>
      <xdr:row>27</xdr:row>
      <xdr:rowOff>94316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F32CDB07-1EF5-4E62-8045-46CB0DB35A4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945779" y="2612838"/>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MMA SRI SOUGANDHIKA" refreshedDate="45798.358721875004" createdVersion="8" refreshedVersion="8" minRefreshableVersion="3" recordCount="241" xr:uid="{D2D9709D-2401-4F56-B3F6-A2BDEE56C70B}">
  <cacheSource type="worksheet">
    <worksheetSource name="Table1"/>
  </cacheSource>
  <cacheFields count="10">
    <cacheField name="Product ID" numFmtId="0">
      <sharedItems/>
    </cacheField>
    <cacheField name="Product Name" numFmtId="0">
      <sharedItems count="10">
        <s v="Wireless Mouse"/>
        <s v="USB Cable"/>
        <s v="Bluetooth Speaker"/>
        <s v="Notebook"/>
        <s v="Pen Set"/>
        <s v="Desk Lamp"/>
        <s v="Wall Clock"/>
        <s v="Office Chair"/>
        <s v="Water Bottle"/>
        <s v="Laptop Stand"/>
      </sharedItems>
    </cacheField>
    <cacheField name="Category" numFmtId="0">
      <sharedItems count="5">
        <s v="Electronics"/>
        <s v="Stationery"/>
        <s v="Home Decor"/>
        <s v="Furniture"/>
        <s v="Accessories"/>
      </sharedItems>
    </cacheField>
    <cacheField name="Region" numFmtId="0">
      <sharedItems count="4">
        <s v="East"/>
        <s v="West"/>
        <s v="North"/>
        <s v="South"/>
      </sharedItems>
    </cacheField>
    <cacheField name="Month" numFmtId="0">
      <sharedItems count="6">
        <s v="Jan"/>
        <s v="Feb"/>
        <s v="Mar"/>
        <s v="Apr"/>
        <s v="May"/>
        <s v="Jun"/>
      </sharedItems>
    </cacheField>
    <cacheField name="Units Sold" numFmtId="0">
      <sharedItems containsSemiMixedTypes="0" containsString="0" containsNumber="1" containsInteger="1" minValue="50" maxValue="299"/>
    </cacheField>
    <cacheField name="Unit Price" numFmtId="0">
      <sharedItems containsSemiMixedTypes="0" containsString="0" containsNumber="1" containsInteger="1" minValue="205" maxValue="1997"/>
    </cacheField>
    <cacheField name="Total Sales" numFmtId="0">
      <sharedItems containsSemiMixedTypes="0" containsString="0" containsNumber="1" containsInteger="1" minValue="11577" maxValue="589115"/>
    </cacheField>
    <cacheField name="Discount" numFmtId="0">
      <sharedItems containsSemiMixedTypes="0" containsString="0" containsNumber="1" minValue="0" maxValue="0.05"/>
    </cacheField>
    <cacheField name="Final Price" numFmtId="0">
      <sharedItems containsSemiMixedTypes="0" containsString="0" containsNumber="1" minValue="11577" maxValue="559659.25"/>
    </cacheField>
  </cacheFields>
  <extLst>
    <ext xmlns:x14="http://schemas.microsoft.com/office/spreadsheetml/2009/9/main" uri="{725AE2AE-9491-48be-B2B4-4EB974FC3084}">
      <x14:pivotCacheDefinition pivotCacheId="1051549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1">
  <r>
    <s v="P101"/>
    <x v="0"/>
    <x v="0"/>
    <x v="0"/>
    <x v="0"/>
    <n v="262"/>
    <n v="1790"/>
    <n v="468980"/>
    <n v="0.05"/>
    <n v="445531"/>
  </r>
  <r>
    <s v="P101"/>
    <x v="0"/>
    <x v="0"/>
    <x v="0"/>
    <x v="1"/>
    <n v="190"/>
    <n v="1997"/>
    <n v="379430"/>
    <n v="0"/>
    <n v="379430"/>
  </r>
  <r>
    <s v="P101"/>
    <x v="0"/>
    <x v="0"/>
    <x v="0"/>
    <x v="2"/>
    <n v="152"/>
    <n v="1163"/>
    <n v="176776"/>
    <n v="0"/>
    <n v="176776"/>
  </r>
  <r>
    <s v="P101"/>
    <x v="0"/>
    <x v="0"/>
    <x v="0"/>
    <x v="3"/>
    <n v="94"/>
    <n v="768"/>
    <n v="72192"/>
    <n v="0"/>
    <n v="72192"/>
  </r>
  <r>
    <s v="P101"/>
    <x v="0"/>
    <x v="0"/>
    <x v="0"/>
    <x v="4"/>
    <n v="162"/>
    <n v="957"/>
    <n v="155034"/>
    <n v="0"/>
    <n v="155034"/>
  </r>
  <r>
    <s v="P101"/>
    <x v="0"/>
    <x v="0"/>
    <x v="0"/>
    <x v="5"/>
    <n v="50"/>
    <n v="1277"/>
    <n v="63850"/>
    <n v="0"/>
    <n v="63850"/>
  </r>
  <r>
    <s v="P101"/>
    <x v="0"/>
    <x v="0"/>
    <x v="1"/>
    <x v="0"/>
    <n v="75"/>
    <n v="936"/>
    <n v="70200"/>
    <n v="0"/>
    <n v="70200"/>
  </r>
  <r>
    <s v="P101"/>
    <x v="0"/>
    <x v="0"/>
    <x v="1"/>
    <x v="1"/>
    <n v="189"/>
    <n v="1471"/>
    <n v="278019"/>
    <n v="0"/>
    <n v="278019"/>
  </r>
  <r>
    <s v="P101"/>
    <x v="0"/>
    <x v="0"/>
    <x v="1"/>
    <x v="2"/>
    <n v="67"/>
    <n v="806"/>
    <n v="54002"/>
    <n v="0"/>
    <n v="54002"/>
  </r>
  <r>
    <s v="P101"/>
    <x v="0"/>
    <x v="0"/>
    <x v="1"/>
    <x v="3"/>
    <n v="125"/>
    <n v="436"/>
    <n v="54500"/>
    <n v="0"/>
    <n v="54500"/>
  </r>
  <r>
    <s v="P101"/>
    <x v="0"/>
    <x v="0"/>
    <x v="1"/>
    <x v="4"/>
    <n v="151"/>
    <n v="965"/>
    <n v="145715"/>
    <n v="0"/>
    <n v="145715"/>
  </r>
  <r>
    <s v="P101"/>
    <x v="0"/>
    <x v="0"/>
    <x v="1"/>
    <x v="5"/>
    <n v="249"/>
    <n v="1643"/>
    <n v="409107"/>
    <n v="0.05"/>
    <n v="388651.64999999997"/>
  </r>
  <r>
    <s v="P101"/>
    <x v="0"/>
    <x v="0"/>
    <x v="2"/>
    <x v="0"/>
    <n v="176"/>
    <n v="1814"/>
    <n v="319264"/>
    <n v="0"/>
    <n v="319264"/>
  </r>
  <r>
    <s v="P101"/>
    <x v="0"/>
    <x v="0"/>
    <x v="2"/>
    <x v="1"/>
    <n v="197"/>
    <n v="1988"/>
    <n v="391636"/>
    <n v="0"/>
    <n v="391636"/>
  </r>
  <r>
    <s v="P101"/>
    <x v="0"/>
    <x v="0"/>
    <x v="2"/>
    <x v="2"/>
    <n v="147"/>
    <n v="745"/>
    <n v="109515"/>
    <n v="0"/>
    <n v="109515"/>
  </r>
  <r>
    <s v="P101"/>
    <x v="0"/>
    <x v="0"/>
    <x v="2"/>
    <x v="3"/>
    <n v="298"/>
    <n v="793"/>
    <n v="236314"/>
    <n v="0.05"/>
    <n v="224498.3"/>
  </r>
  <r>
    <s v="P101"/>
    <x v="0"/>
    <x v="0"/>
    <x v="2"/>
    <x v="4"/>
    <n v="87"/>
    <n v="550"/>
    <n v="47850"/>
    <n v="0"/>
    <n v="47850"/>
  </r>
  <r>
    <s v="P101"/>
    <x v="0"/>
    <x v="0"/>
    <x v="2"/>
    <x v="5"/>
    <n v="79"/>
    <n v="1094"/>
    <n v="86426"/>
    <n v="0"/>
    <n v="86426"/>
  </r>
  <r>
    <s v="P101"/>
    <x v="0"/>
    <x v="0"/>
    <x v="3"/>
    <x v="0"/>
    <n v="241"/>
    <n v="1233"/>
    <n v="297153"/>
    <n v="0.05"/>
    <n v="282295.34999999998"/>
  </r>
  <r>
    <s v="P101"/>
    <x v="0"/>
    <x v="0"/>
    <x v="3"/>
    <x v="1"/>
    <n v="167"/>
    <n v="1134"/>
    <n v="189378"/>
    <n v="0"/>
    <n v="189378"/>
  </r>
  <r>
    <s v="P101"/>
    <x v="0"/>
    <x v="0"/>
    <x v="3"/>
    <x v="2"/>
    <n v="171"/>
    <n v="844"/>
    <n v="144324"/>
    <n v="0"/>
    <n v="144324"/>
  </r>
  <r>
    <s v="P101"/>
    <x v="0"/>
    <x v="0"/>
    <x v="3"/>
    <x v="3"/>
    <n v="226"/>
    <n v="1512"/>
    <n v="341712"/>
    <n v="0.05"/>
    <n v="324626.39999999997"/>
  </r>
  <r>
    <s v="P101"/>
    <x v="0"/>
    <x v="0"/>
    <x v="3"/>
    <x v="4"/>
    <n v="162"/>
    <n v="1092"/>
    <n v="176904"/>
    <n v="0"/>
    <n v="176904"/>
  </r>
  <r>
    <s v="P101"/>
    <x v="0"/>
    <x v="0"/>
    <x v="3"/>
    <x v="5"/>
    <n v="86"/>
    <n v="794"/>
    <n v="68284"/>
    <n v="0"/>
    <n v="68284"/>
  </r>
  <r>
    <s v="P102"/>
    <x v="1"/>
    <x v="0"/>
    <x v="0"/>
    <x v="0"/>
    <n v="156"/>
    <n v="248"/>
    <n v="38688"/>
    <n v="0"/>
    <n v="38688"/>
  </r>
  <r>
    <s v="P102"/>
    <x v="1"/>
    <x v="0"/>
    <x v="0"/>
    <x v="1"/>
    <n v="251"/>
    <n v="292"/>
    <n v="73292"/>
    <n v="0.05"/>
    <n v="69627.399999999994"/>
  </r>
  <r>
    <s v="P102"/>
    <x v="1"/>
    <x v="0"/>
    <x v="0"/>
    <x v="2"/>
    <n v="276"/>
    <n v="1862"/>
    <n v="513912"/>
    <n v="0.05"/>
    <n v="488216.39999999997"/>
  </r>
  <r>
    <s v="P102"/>
    <x v="1"/>
    <x v="0"/>
    <x v="0"/>
    <x v="3"/>
    <n v="78"/>
    <n v="479"/>
    <n v="37362"/>
    <n v="0"/>
    <n v="37362"/>
  </r>
  <r>
    <s v="P102"/>
    <x v="1"/>
    <x v="0"/>
    <x v="0"/>
    <x v="4"/>
    <n v="263"/>
    <n v="399"/>
    <n v="104937"/>
    <n v="0.05"/>
    <n v="99690.15"/>
  </r>
  <r>
    <s v="P102"/>
    <x v="1"/>
    <x v="0"/>
    <x v="0"/>
    <x v="5"/>
    <n v="208"/>
    <n v="1895"/>
    <n v="394160"/>
    <n v="0.05"/>
    <n v="374452"/>
  </r>
  <r>
    <s v="P102"/>
    <x v="1"/>
    <x v="0"/>
    <x v="1"/>
    <x v="0"/>
    <n v="243"/>
    <n v="1148"/>
    <n v="278964"/>
    <n v="0.05"/>
    <n v="265015.8"/>
  </r>
  <r>
    <s v="P102"/>
    <x v="1"/>
    <x v="0"/>
    <x v="1"/>
    <x v="1"/>
    <n v="299"/>
    <n v="1772"/>
    <n v="529828"/>
    <n v="0.05"/>
    <n v="503336.6"/>
  </r>
  <r>
    <s v="P102"/>
    <x v="1"/>
    <x v="0"/>
    <x v="1"/>
    <x v="2"/>
    <n v="253"/>
    <n v="1467"/>
    <n v="371151"/>
    <n v="0.05"/>
    <n v="352593.45"/>
  </r>
  <r>
    <s v="P102"/>
    <x v="1"/>
    <x v="0"/>
    <x v="1"/>
    <x v="3"/>
    <n v="281"/>
    <n v="415"/>
    <n v="116615"/>
    <n v="0.05"/>
    <n v="110784.25"/>
  </r>
  <r>
    <s v="P102"/>
    <x v="1"/>
    <x v="0"/>
    <x v="1"/>
    <x v="4"/>
    <n v="87"/>
    <n v="573"/>
    <n v="49851"/>
    <n v="0"/>
    <n v="49851"/>
  </r>
  <r>
    <s v="P102"/>
    <x v="1"/>
    <x v="0"/>
    <x v="1"/>
    <x v="5"/>
    <n v="233"/>
    <n v="811"/>
    <n v="188963"/>
    <n v="0.05"/>
    <n v="179514.85"/>
  </r>
  <r>
    <s v="P102"/>
    <x v="1"/>
    <x v="0"/>
    <x v="2"/>
    <x v="0"/>
    <n v="196"/>
    <n v="1625"/>
    <n v="318500"/>
    <n v="0"/>
    <n v="318500"/>
  </r>
  <r>
    <s v="P102"/>
    <x v="1"/>
    <x v="0"/>
    <x v="2"/>
    <x v="1"/>
    <n v="210"/>
    <n v="1026"/>
    <n v="215460"/>
    <n v="0.05"/>
    <n v="204687"/>
  </r>
  <r>
    <s v="P102"/>
    <x v="1"/>
    <x v="0"/>
    <x v="2"/>
    <x v="2"/>
    <n v="120"/>
    <n v="1905"/>
    <n v="228600"/>
    <n v="0"/>
    <n v="228600"/>
  </r>
  <r>
    <s v="P102"/>
    <x v="1"/>
    <x v="0"/>
    <x v="2"/>
    <x v="3"/>
    <n v="283"/>
    <n v="665"/>
    <n v="188195"/>
    <n v="0.05"/>
    <n v="178785.25"/>
  </r>
  <r>
    <s v="P102"/>
    <x v="1"/>
    <x v="0"/>
    <x v="2"/>
    <x v="4"/>
    <n v="100"/>
    <n v="845"/>
    <n v="84500"/>
    <n v="0"/>
    <n v="84500"/>
  </r>
  <r>
    <s v="P102"/>
    <x v="1"/>
    <x v="0"/>
    <x v="2"/>
    <x v="5"/>
    <n v="204"/>
    <n v="417"/>
    <n v="85068"/>
    <n v="0.05"/>
    <n v="80814.599999999991"/>
  </r>
  <r>
    <s v="P102"/>
    <x v="1"/>
    <x v="0"/>
    <x v="3"/>
    <x v="0"/>
    <n v="149"/>
    <n v="1309"/>
    <n v="195041"/>
    <n v="0"/>
    <n v="195041"/>
  </r>
  <r>
    <s v="P102"/>
    <x v="1"/>
    <x v="0"/>
    <x v="3"/>
    <x v="1"/>
    <n v="156"/>
    <n v="477"/>
    <n v="74412"/>
    <n v="0"/>
    <n v="74412"/>
  </r>
  <r>
    <s v="P102"/>
    <x v="1"/>
    <x v="0"/>
    <x v="3"/>
    <x v="2"/>
    <n v="290"/>
    <n v="1706"/>
    <n v="494740"/>
    <n v="0.05"/>
    <n v="470003"/>
  </r>
  <r>
    <s v="P102"/>
    <x v="1"/>
    <x v="0"/>
    <x v="3"/>
    <x v="3"/>
    <n v="278"/>
    <n v="544"/>
    <n v="151232"/>
    <n v="0.05"/>
    <n v="143670.39999999999"/>
  </r>
  <r>
    <s v="P102"/>
    <x v="1"/>
    <x v="0"/>
    <x v="3"/>
    <x v="4"/>
    <n v="117"/>
    <n v="1664"/>
    <n v="194688"/>
    <n v="0"/>
    <n v="194688"/>
  </r>
  <r>
    <s v="P102"/>
    <x v="1"/>
    <x v="0"/>
    <x v="3"/>
    <x v="5"/>
    <n v="253"/>
    <n v="1168"/>
    <n v="295504"/>
    <n v="0.05"/>
    <n v="280728.8"/>
  </r>
  <r>
    <s v="P103"/>
    <x v="2"/>
    <x v="0"/>
    <x v="0"/>
    <x v="0"/>
    <n v="292"/>
    <n v="1602"/>
    <n v="467784"/>
    <n v="0.05"/>
    <n v="444394.8"/>
  </r>
  <r>
    <s v="P103"/>
    <x v="2"/>
    <x v="0"/>
    <x v="0"/>
    <x v="1"/>
    <n v="71"/>
    <n v="1205"/>
    <n v="85555"/>
    <n v="0"/>
    <n v="85555"/>
  </r>
  <r>
    <s v="P103"/>
    <x v="2"/>
    <x v="0"/>
    <x v="0"/>
    <x v="2"/>
    <n v="240"/>
    <n v="1387"/>
    <n v="332880"/>
    <n v="0.05"/>
    <n v="316236"/>
  </r>
  <r>
    <s v="P103"/>
    <x v="2"/>
    <x v="0"/>
    <x v="0"/>
    <x v="3"/>
    <n v="227"/>
    <n v="1077"/>
    <n v="244479"/>
    <n v="0.05"/>
    <n v="232255.05"/>
  </r>
  <r>
    <s v="P103"/>
    <x v="2"/>
    <x v="0"/>
    <x v="0"/>
    <x v="4"/>
    <n v="246"/>
    <n v="1383"/>
    <n v="340218"/>
    <n v="0.05"/>
    <n v="323207.09999999998"/>
  </r>
  <r>
    <s v="P103"/>
    <x v="2"/>
    <x v="0"/>
    <x v="0"/>
    <x v="5"/>
    <n v="131"/>
    <n v="596"/>
    <n v="78076"/>
    <n v="0"/>
    <n v="78076"/>
  </r>
  <r>
    <s v="P103"/>
    <x v="2"/>
    <x v="0"/>
    <x v="1"/>
    <x v="0"/>
    <n v="271"/>
    <n v="1827"/>
    <n v="495117"/>
    <n v="0.05"/>
    <n v="470361.14999999997"/>
  </r>
  <r>
    <s v="P103"/>
    <x v="2"/>
    <x v="0"/>
    <x v="1"/>
    <x v="1"/>
    <n v="253"/>
    <n v="1824"/>
    <n v="461472"/>
    <n v="0.05"/>
    <n v="438398.39999999997"/>
  </r>
  <r>
    <s v="P103"/>
    <x v="2"/>
    <x v="0"/>
    <x v="1"/>
    <x v="2"/>
    <n v="214"/>
    <n v="1974"/>
    <n v="422436"/>
    <n v="0.05"/>
    <n v="401314.19999999995"/>
  </r>
  <r>
    <s v="P103"/>
    <x v="2"/>
    <x v="0"/>
    <x v="1"/>
    <x v="3"/>
    <n v="82"/>
    <n v="1740"/>
    <n v="142680"/>
    <n v="0"/>
    <n v="142680"/>
  </r>
  <r>
    <s v="P103"/>
    <x v="2"/>
    <x v="0"/>
    <x v="1"/>
    <x v="4"/>
    <n v="136"/>
    <n v="630"/>
    <n v="85680"/>
    <n v="0"/>
    <n v="85680"/>
  </r>
  <r>
    <s v="P103"/>
    <x v="2"/>
    <x v="0"/>
    <x v="1"/>
    <x v="5"/>
    <n v="159"/>
    <n v="522"/>
    <n v="82998"/>
    <n v="0"/>
    <n v="82998"/>
  </r>
  <r>
    <s v="P103"/>
    <x v="2"/>
    <x v="0"/>
    <x v="2"/>
    <x v="0"/>
    <n v="291"/>
    <n v="1410"/>
    <n v="410310"/>
    <n v="0.05"/>
    <n v="389794.5"/>
  </r>
  <r>
    <s v="P103"/>
    <x v="2"/>
    <x v="0"/>
    <x v="2"/>
    <x v="1"/>
    <n v="131"/>
    <n v="1219"/>
    <n v="159689"/>
    <n v="0"/>
    <n v="159689"/>
  </r>
  <r>
    <s v="P103"/>
    <x v="2"/>
    <x v="0"/>
    <x v="2"/>
    <x v="2"/>
    <n v="150"/>
    <n v="819"/>
    <n v="122850"/>
    <n v="0"/>
    <n v="122850"/>
  </r>
  <r>
    <s v="P103"/>
    <x v="2"/>
    <x v="0"/>
    <x v="2"/>
    <x v="3"/>
    <n v="289"/>
    <n v="1352"/>
    <n v="390728"/>
    <n v="0.05"/>
    <n v="371191.6"/>
  </r>
  <r>
    <s v="P103"/>
    <x v="2"/>
    <x v="0"/>
    <x v="2"/>
    <x v="4"/>
    <n v="59"/>
    <n v="666"/>
    <n v="39294"/>
    <n v="0"/>
    <n v="39294"/>
  </r>
  <r>
    <s v="P103"/>
    <x v="2"/>
    <x v="0"/>
    <x v="2"/>
    <x v="5"/>
    <n v="92"/>
    <n v="612"/>
    <n v="56304"/>
    <n v="0"/>
    <n v="56304"/>
  </r>
  <r>
    <s v="P103"/>
    <x v="2"/>
    <x v="0"/>
    <x v="3"/>
    <x v="0"/>
    <n v="257"/>
    <n v="433"/>
    <n v="111281"/>
    <n v="0.05"/>
    <n v="105716.95"/>
  </r>
  <r>
    <s v="P103"/>
    <x v="2"/>
    <x v="0"/>
    <x v="3"/>
    <x v="1"/>
    <n v="220"/>
    <n v="1544"/>
    <n v="339680"/>
    <n v="0.05"/>
    <n v="322696"/>
  </r>
  <r>
    <s v="P103"/>
    <x v="2"/>
    <x v="0"/>
    <x v="3"/>
    <x v="2"/>
    <n v="243"/>
    <n v="932"/>
    <n v="226476"/>
    <n v="0.05"/>
    <n v="215152.19999999998"/>
  </r>
  <r>
    <s v="P103"/>
    <x v="2"/>
    <x v="0"/>
    <x v="3"/>
    <x v="3"/>
    <n v="71"/>
    <n v="1759"/>
    <n v="124889"/>
    <n v="0"/>
    <n v="124889"/>
  </r>
  <r>
    <s v="P103"/>
    <x v="2"/>
    <x v="0"/>
    <x v="3"/>
    <x v="4"/>
    <n v="228"/>
    <n v="1013"/>
    <n v="230964"/>
    <n v="0.05"/>
    <n v="219415.8"/>
  </r>
  <r>
    <s v="P103"/>
    <x v="2"/>
    <x v="0"/>
    <x v="3"/>
    <x v="5"/>
    <n v="121"/>
    <n v="1619"/>
    <n v="195899"/>
    <n v="0"/>
    <n v="195899"/>
  </r>
  <r>
    <s v="P104"/>
    <x v="3"/>
    <x v="1"/>
    <x v="0"/>
    <x v="0"/>
    <n v="263"/>
    <n v="1328"/>
    <n v="349264"/>
    <n v="0.05"/>
    <n v="331800.8"/>
  </r>
  <r>
    <s v="P104"/>
    <x v="3"/>
    <x v="1"/>
    <x v="0"/>
    <x v="1"/>
    <n v="192"/>
    <n v="834"/>
    <n v="160128"/>
    <n v="0"/>
    <n v="160128"/>
  </r>
  <r>
    <s v="P104"/>
    <x v="3"/>
    <x v="1"/>
    <x v="0"/>
    <x v="2"/>
    <n v="219"/>
    <n v="1598"/>
    <n v="349962"/>
    <n v="0.05"/>
    <n v="332463.89999999997"/>
  </r>
  <r>
    <s v="P104"/>
    <x v="3"/>
    <x v="1"/>
    <x v="0"/>
    <x v="3"/>
    <n v="52"/>
    <n v="318"/>
    <n v="16536"/>
    <n v="0"/>
    <n v="16536"/>
  </r>
  <r>
    <s v="P104"/>
    <x v="3"/>
    <x v="1"/>
    <x v="0"/>
    <x v="4"/>
    <n v="185"/>
    <n v="1657"/>
    <n v="306545"/>
    <n v="0"/>
    <n v="306545"/>
  </r>
  <r>
    <s v="P104"/>
    <x v="3"/>
    <x v="1"/>
    <x v="0"/>
    <x v="5"/>
    <n v="244"/>
    <n v="1660"/>
    <n v="405040"/>
    <n v="0.05"/>
    <n v="384788"/>
  </r>
  <r>
    <s v="P104"/>
    <x v="3"/>
    <x v="1"/>
    <x v="1"/>
    <x v="0"/>
    <n v="96"/>
    <n v="1806"/>
    <n v="173376"/>
    <n v="0"/>
    <n v="173376"/>
  </r>
  <r>
    <s v="P104"/>
    <x v="3"/>
    <x v="1"/>
    <x v="1"/>
    <x v="1"/>
    <n v="179"/>
    <n v="671"/>
    <n v="120109"/>
    <n v="0"/>
    <n v="120109"/>
  </r>
  <r>
    <s v="P104"/>
    <x v="3"/>
    <x v="1"/>
    <x v="1"/>
    <x v="2"/>
    <n v="190"/>
    <n v="518"/>
    <n v="98420"/>
    <n v="0"/>
    <n v="98420"/>
  </r>
  <r>
    <s v="P104"/>
    <x v="3"/>
    <x v="1"/>
    <x v="1"/>
    <x v="3"/>
    <n v="241"/>
    <n v="793"/>
    <n v="191113"/>
    <n v="0.05"/>
    <n v="181557.35"/>
  </r>
  <r>
    <s v="P104"/>
    <x v="3"/>
    <x v="1"/>
    <x v="1"/>
    <x v="4"/>
    <n v="167"/>
    <n v="1395"/>
    <n v="232965"/>
    <n v="0"/>
    <n v="232965"/>
  </r>
  <r>
    <s v="P104"/>
    <x v="3"/>
    <x v="1"/>
    <x v="1"/>
    <x v="5"/>
    <n v="144"/>
    <n v="1374"/>
    <n v="197856"/>
    <n v="0"/>
    <n v="197856"/>
  </r>
  <r>
    <s v="P104"/>
    <x v="3"/>
    <x v="1"/>
    <x v="2"/>
    <x v="0"/>
    <n v="68"/>
    <n v="1005"/>
    <n v="68340"/>
    <n v="0"/>
    <n v="68340"/>
  </r>
  <r>
    <s v="P104"/>
    <x v="3"/>
    <x v="1"/>
    <x v="2"/>
    <x v="1"/>
    <n v="291"/>
    <n v="1100"/>
    <n v="320100"/>
    <n v="0.05"/>
    <n v="304095"/>
  </r>
  <r>
    <s v="P104"/>
    <x v="3"/>
    <x v="1"/>
    <x v="2"/>
    <x v="2"/>
    <n v="70"/>
    <n v="1237"/>
    <n v="86590"/>
    <n v="0"/>
    <n v="86590"/>
  </r>
  <r>
    <s v="P104"/>
    <x v="3"/>
    <x v="1"/>
    <x v="2"/>
    <x v="3"/>
    <n v="294"/>
    <n v="876"/>
    <n v="257544"/>
    <n v="0.05"/>
    <n v="244666.8"/>
  </r>
  <r>
    <s v="P104"/>
    <x v="3"/>
    <x v="1"/>
    <x v="2"/>
    <x v="4"/>
    <n v="133"/>
    <n v="1449"/>
    <n v="192717"/>
    <n v="0"/>
    <n v="192717"/>
  </r>
  <r>
    <s v="P104"/>
    <x v="3"/>
    <x v="1"/>
    <x v="2"/>
    <x v="5"/>
    <n v="142"/>
    <n v="360"/>
    <n v="51120"/>
    <n v="0"/>
    <n v="51120"/>
  </r>
  <r>
    <s v="P104"/>
    <x v="3"/>
    <x v="1"/>
    <x v="3"/>
    <x v="0"/>
    <n v="76"/>
    <n v="1508"/>
    <n v="114608"/>
    <n v="0"/>
    <n v="114608"/>
  </r>
  <r>
    <s v="P104"/>
    <x v="3"/>
    <x v="1"/>
    <x v="3"/>
    <x v="1"/>
    <n v="270"/>
    <n v="336"/>
    <n v="90720"/>
    <n v="0.05"/>
    <n v="86184"/>
  </r>
  <r>
    <s v="P104"/>
    <x v="3"/>
    <x v="1"/>
    <x v="3"/>
    <x v="2"/>
    <n v="178"/>
    <n v="672"/>
    <n v="119616"/>
    <n v="0"/>
    <n v="119616"/>
  </r>
  <r>
    <s v="P104"/>
    <x v="3"/>
    <x v="1"/>
    <x v="3"/>
    <x v="3"/>
    <n v="292"/>
    <n v="205"/>
    <n v="59860"/>
    <n v="0.05"/>
    <n v="56867"/>
  </r>
  <r>
    <s v="P104"/>
    <x v="3"/>
    <x v="1"/>
    <x v="3"/>
    <x v="4"/>
    <n v="52"/>
    <n v="1550"/>
    <n v="80600"/>
    <n v="0"/>
    <n v="80600"/>
  </r>
  <r>
    <s v="P104"/>
    <x v="3"/>
    <x v="1"/>
    <x v="3"/>
    <x v="5"/>
    <n v="181"/>
    <n v="1487"/>
    <n v="269147"/>
    <n v="0"/>
    <n v="269147"/>
  </r>
  <r>
    <s v="P105"/>
    <x v="4"/>
    <x v="1"/>
    <x v="0"/>
    <x v="0"/>
    <n v="295"/>
    <n v="1218"/>
    <n v="359310"/>
    <n v="0.05"/>
    <n v="341344.5"/>
  </r>
  <r>
    <s v="P105"/>
    <x v="4"/>
    <x v="1"/>
    <x v="0"/>
    <x v="1"/>
    <n v="137"/>
    <n v="1174"/>
    <n v="160838"/>
    <n v="0"/>
    <n v="160838"/>
  </r>
  <r>
    <s v="P105"/>
    <x v="4"/>
    <x v="1"/>
    <x v="0"/>
    <x v="2"/>
    <n v="239"/>
    <n v="1410"/>
    <n v="336990"/>
    <n v="0.05"/>
    <n v="320140.5"/>
  </r>
  <r>
    <s v="P105"/>
    <x v="4"/>
    <x v="1"/>
    <x v="0"/>
    <x v="3"/>
    <n v="261"/>
    <n v="585"/>
    <n v="152685"/>
    <n v="0.05"/>
    <n v="145050.75"/>
  </r>
  <r>
    <s v="P105"/>
    <x v="4"/>
    <x v="1"/>
    <x v="0"/>
    <x v="4"/>
    <n v="120"/>
    <n v="618"/>
    <n v="74160"/>
    <n v="0"/>
    <n v="74160"/>
  </r>
  <r>
    <s v="P105"/>
    <x v="4"/>
    <x v="1"/>
    <x v="0"/>
    <x v="5"/>
    <n v="295"/>
    <n v="347"/>
    <n v="102365"/>
    <n v="0.05"/>
    <n v="97246.75"/>
  </r>
  <r>
    <s v="P105"/>
    <x v="4"/>
    <x v="1"/>
    <x v="1"/>
    <x v="0"/>
    <n v="205"/>
    <n v="1050"/>
    <n v="215250"/>
    <n v="0.05"/>
    <n v="204487.5"/>
  </r>
  <r>
    <s v="P105"/>
    <x v="4"/>
    <x v="1"/>
    <x v="1"/>
    <x v="1"/>
    <n v="181"/>
    <n v="1004"/>
    <n v="181724"/>
    <n v="0"/>
    <n v="181724"/>
  </r>
  <r>
    <s v="P105"/>
    <x v="4"/>
    <x v="1"/>
    <x v="1"/>
    <x v="2"/>
    <n v="208"/>
    <n v="962"/>
    <n v="200096"/>
    <n v="0.05"/>
    <n v="190091.19999999998"/>
  </r>
  <r>
    <s v="P105"/>
    <x v="4"/>
    <x v="1"/>
    <x v="1"/>
    <x v="3"/>
    <n v="86"/>
    <n v="797"/>
    <n v="68542"/>
    <n v="0"/>
    <n v="68542"/>
  </r>
  <r>
    <s v="P105"/>
    <x v="4"/>
    <x v="1"/>
    <x v="1"/>
    <x v="4"/>
    <n v="154"/>
    <n v="1357"/>
    <n v="208978"/>
    <n v="0"/>
    <n v="208978"/>
  </r>
  <r>
    <s v="P105"/>
    <x v="4"/>
    <x v="1"/>
    <x v="1"/>
    <x v="5"/>
    <n v="188"/>
    <n v="1423"/>
    <n v="267524"/>
    <n v="0"/>
    <n v="267524"/>
  </r>
  <r>
    <s v="P105"/>
    <x v="4"/>
    <x v="1"/>
    <x v="2"/>
    <x v="0"/>
    <n v="80"/>
    <n v="686"/>
    <n v="54880"/>
    <n v="0"/>
    <n v="54880"/>
  </r>
  <r>
    <s v="P105"/>
    <x v="4"/>
    <x v="1"/>
    <x v="2"/>
    <x v="1"/>
    <n v="102"/>
    <n v="450"/>
    <n v="45900"/>
    <n v="0"/>
    <n v="45900"/>
  </r>
  <r>
    <s v="P105"/>
    <x v="4"/>
    <x v="1"/>
    <x v="2"/>
    <x v="2"/>
    <n v="84"/>
    <n v="1974"/>
    <n v="165816"/>
    <n v="0"/>
    <n v="165816"/>
  </r>
  <r>
    <s v="P105"/>
    <x v="4"/>
    <x v="1"/>
    <x v="2"/>
    <x v="3"/>
    <n v="182"/>
    <n v="234"/>
    <n v="42588"/>
    <n v="0"/>
    <n v="42588"/>
  </r>
  <r>
    <s v="P105"/>
    <x v="4"/>
    <x v="1"/>
    <x v="2"/>
    <x v="4"/>
    <n v="189"/>
    <n v="779"/>
    <n v="147231"/>
    <n v="0"/>
    <n v="147231"/>
  </r>
  <r>
    <s v="P105"/>
    <x v="4"/>
    <x v="1"/>
    <x v="2"/>
    <x v="5"/>
    <n v="190"/>
    <n v="1232"/>
    <n v="234080"/>
    <n v="0"/>
    <n v="234080"/>
  </r>
  <r>
    <s v="P105"/>
    <x v="4"/>
    <x v="1"/>
    <x v="3"/>
    <x v="0"/>
    <n v="206"/>
    <n v="404"/>
    <n v="83224"/>
    <n v="0.05"/>
    <n v="79062.8"/>
  </r>
  <r>
    <s v="P105"/>
    <x v="4"/>
    <x v="1"/>
    <x v="3"/>
    <x v="1"/>
    <n v="117"/>
    <n v="1921"/>
    <n v="224757"/>
    <n v="0"/>
    <n v="224757"/>
  </r>
  <r>
    <s v="P105"/>
    <x v="4"/>
    <x v="1"/>
    <x v="3"/>
    <x v="2"/>
    <n v="235"/>
    <n v="1668"/>
    <n v="391980"/>
    <n v="0.05"/>
    <n v="372381"/>
  </r>
  <r>
    <s v="P105"/>
    <x v="4"/>
    <x v="1"/>
    <x v="3"/>
    <x v="3"/>
    <n v="150"/>
    <n v="395"/>
    <n v="59250"/>
    <n v="0"/>
    <n v="59250"/>
  </r>
  <r>
    <s v="P105"/>
    <x v="4"/>
    <x v="1"/>
    <x v="3"/>
    <x v="4"/>
    <n v="221"/>
    <n v="1714"/>
    <n v="378794"/>
    <n v="0.05"/>
    <n v="359854.3"/>
  </r>
  <r>
    <s v="P105"/>
    <x v="4"/>
    <x v="1"/>
    <x v="3"/>
    <x v="5"/>
    <n v="106"/>
    <n v="478"/>
    <n v="50668"/>
    <n v="0"/>
    <n v="50668"/>
  </r>
  <r>
    <s v="P106"/>
    <x v="5"/>
    <x v="2"/>
    <x v="0"/>
    <x v="0"/>
    <n v="118"/>
    <n v="803"/>
    <n v="94754"/>
    <n v="0"/>
    <n v="94754"/>
  </r>
  <r>
    <s v="P106"/>
    <x v="5"/>
    <x v="2"/>
    <x v="0"/>
    <x v="1"/>
    <n v="113"/>
    <n v="633"/>
    <n v="71529"/>
    <n v="0"/>
    <n v="71529"/>
  </r>
  <r>
    <s v="P106"/>
    <x v="5"/>
    <x v="2"/>
    <x v="0"/>
    <x v="2"/>
    <n v="284"/>
    <n v="1944"/>
    <n v="552096"/>
    <n v="0.05"/>
    <n v="524491.19999999995"/>
  </r>
  <r>
    <s v="P106"/>
    <x v="5"/>
    <x v="2"/>
    <x v="0"/>
    <x v="3"/>
    <n v="153"/>
    <n v="389"/>
    <n v="59517"/>
    <n v="0"/>
    <n v="59517"/>
  </r>
  <r>
    <s v="P106"/>
    <x v="5"/>
    <x v="2"/>
    <x v="0"/>
    <x v="4"/>
    <n v="282"/>
    <n v="880"/>
    <n v="248160"/>
    <n v="0.05"/>
    <n v="235752"/>
  </r>
  <r>
    <s v="P106"/>
    <x v="5"/>
    <x v="2"/>
    <x v="0"/>
    <x v="5"/>
    <n v="267"/>
    <n v="990"/>
    <n v="264330"/>
    <n v="0.05"/>
    <n v="251113.5"/>
  </r>
  <r>
    <s v="P106"/>
    <x v="5"/>
    <x v="2"/>
    <x v="1"/>
    <x v="0"/>
    <n v="226"/>
    <n v="1645"/>
    <n v="371770"/>
    <n v="0.05"/>
    <n v="353181.5"/>
  </r>
  <r>
    <s v="P106"/>
    <x v="5"/>
    <x v="2"/>
    <x v="1"/>
    <x v="1"/>
    <n v="165"/>
    <n v="1098"/>
    <n v="181170"/>
    <n v="0"/>
    <n v="181170"/>
  </r>
  <r>
    <s v="P106"/>
    <x v="5"/>
    <x v="2"/>
    <x v="1"/>
    <x v="2"/>
    <n v="187"/>
    <n v="1596"/>
    <n v="298452"/>
    <n v="0"/>
    <n v="298452"/>
  </r>
  <r>
    <s v="P106"/>
    <x v="5"/>
    <x v="2"/>
    <x v="1"/>
    <x v="3"/>
    <n v="174"/>
    <n v="585"/>
    <n v="101790"/>
    <n v="0"/>
    <n v="101790"/>
  </r>
  <r>
    <s v="P106"/>
    <x v="5"/>
    <x v="2"/>
    <x v="1"/>
    <x v="4"/>
    <n v="186"/>
    <n v="1183"/>
    <n v="220038"/>
    <n v="0"/>
    <n v="220038"/>
  </r>
  <r>
    <s v="P106"/>
    <x v="5"/>
    <x v="2"/>
    <x v="1"/>
    <x v="5"/>
    <n v="206"/>
    <n v="1073"/>
    <n v="221038"/>
    <n v="0.05"/>
    <n v="209986.09999999998"/>
  </r>
  <r>
    <s v="P106"/>
    <x v="5"/>
    <x v="2"/>
    <x v="2"/>
    <x v="0"/>
    <n v="245"/>
    <n v="1908"/>
    <n v="467460"/>
    <n v="0.05"/>
    <n v="444087"/>
  </r>
  <r>
    <s v="P106"/>
    <x v="5"/>
    <x v="2"/>
    <x v="2"/>
    <x v="1"/>
    <n v="231"/>
    <n v="1041"/>
    <n v="240471"/>
    <n v="0.05"/>
    <n v="228447.44999999998"/>
  </r>
  <r>
    <s v="P106"/>
    <x v="5"/>
    <x v="2"/>
    <x v="2"/>
    <x v="2"/>
    <n v="106"/>
    <n v="1659"/>
    <n v="175854"/>
    <n v="0"/>
    <n v="175854"/>
  </r>
  <r>
    <s v="P106"/>
    <x v="5"/>
    <x v="2"/>
    <x v="2"/>
    <x v="3"/>
    <n v="240"/>
    <n v="720"/>
    <n v="172800"/>
    <n v="0.05"/>
    <n v="164160"/>
  </r>
  <r>
    <s v="P106"/>
    <x v="5"/>
    <x v="2"/>
    <x v="2"/>
    <x v="4"/>
    <n v="106"/>
    <n v="1657"/>
    <n v="175642"/>
    <n v="0"/>
    <n v="175642"/>
  </r>
  <r>
    <s v="P106"/>
    <x v="5"/>
    <x v="2"/>
    <x v="2"/>
    <x v="5"/>
    <n v="272"/>
    <n v="1628"/>
    <n v="442816"/>
    <n v="0.05"/>
    <n v="420675.19999999995"/>
  </r>
  <r>
    <s v="P106"/>
    <x v="5"/>
    <x v="2"/>
    <x v="3"/>
    <x v="0"/>
    <n v="157"/>
    <n v="843"/>
    <n v="132351"/>
    <n v="0"/>
    <n v="132351"/>
  </r>
  <r>
    <s v="P106"/>
    <x v="5"/>
    <x v="2"/>
    <x v="3"/>
    <x v="1"/>
    <n v="198"/>
    <n v="1577"/>
    <n v="312246"/>
    <n v="0"/>
    <n v="312246"/>
  </r>
  <r>
    <s v="P106"/>
    <x v="5"/>
    <x v="2"/>
    <x v="3"/>
    <x v="2"/>
    <n v="128"/>
    <n v="969"/>
    <n v="124032"/>
    <n v="0"/>
    <n v="124032"/>
  </r>
  <r>
    <s v="P106"/>
    <x v="5"/>
    <x v="2"/>
    <x v="3"/>
    <x v="3"/>
    <n v="202"/>
    <n v="354"/>
    <n v="71508"/>
    <n v="0.05"/>
    <n v="67932.599999999991"/>
  </r>
  <r>
    <s v="P106"/>
    <x v="5"/>
    <x v="2"/>
    <x v="3"/>
    <x v="4"/>
    <n v="111"/>
    <n v="1485"/>
    <n v="164835"/>
    <n v="0"/>
    <n v="164835"/>
  </r>
  <r>
    <s v="P106"/>
    <x v="5"/>
    <x v="2"/>
    <x v="3"/>
    <x v="5"/>
    <n v="251"/>
    <n v="901"/>
    <n v="226151"/>
    <n v="0.05"/>
    <n v="214843.44999999998"/>
  </r>
  <r>
    <s v="P107"/>
    <x v="6"/>
    <x v="2"/>
    <x v="0"/>
    <x v="0"/>
    <n v="115"/>
    <n v="1549"/>
    <n v="178135"/>
    <n v="0"/>
    <n v="178135"/>
  </r>
  <r>
    <s v="P107"/>
    <x v="6"/>
    <x v="2"/>
    <x v="0"/>
    <x v="1"/>
    <n v="200"/>
    <n v="1442"/>
    <n v="288400"/>
    <n v="0.05"/>
    <n v="273980"/>
  </r>
  <r>
    <s v="P107"/>
    <x v="6"/>
    <x v="2"/>
    <x v="0"/>
    <x v="2"/>
    <n v="91"/>
    <n v="535"/>
    <n v="48685"/>
    <n v="0"/>
    <n v="48685"/>
  </r>
  <r>
    <s v="P107"/>
    <x v="6"/>
    <x v="2"/>
    <x v="0"/>
    <x v="3"/>
    <n v="116"/>
    <n v="1995"/>
    <n v="231420"/>
    <n v="0"/>
    <n v="231420"/>
  </r>
  <r>
    <s v="P107"/>
    <x v="6"/>
    <x v="2"/>
    <x v="0"/>
    <x v="4"/>
    <n v="165"/>
    <n v="850"/>
    <n v="140250"/>
    <n v="0"/>
    <n v="140250"/>
  </r>
  <r>
    <s v="P107"/>
    <x v="6"/>
    <x v="2"/>
    <x v="0"/>
    <x v="5"/>
    <n v="175"/>
    <n v="846"/>
    <n v="148050"/>
    <n v="0"/>
    <n v="148050"/>
  </r>
  <r>
    <s v="P107"/>
    <x v="6"/>
    <x v="2"/>
    <x v="1"/>
    <x v="0"/>
    <n v="275"/>
    <n v="642"/>
    <n v="176550"/>
    <n v="0.05"/>
    <n v="167722.5"/>
  </r>
  <r>
    <s v="P107"/>
    <x v="6"/>
    <x v="2"/>
    <x v="1"/>
    <x v="1"/>
    <n v="89"/>
    <n v="1293"/>
    <n v="115077"/>
    <n v="0"/>
    <n v="115077"/>
  </r>
  <r>
    <s v="P107"/>
    <x v="6"/>
    <x v="2"/>
    <x v="1"/>
    <x v="2"/>
    <n v="61"/>
    <n v="1684"/>
    <n v="102724"/>
    <n v="0"/>
    <n v="102724"/>
  </r>
  <r>
    <s v="P107"/>
    <x v="6"/>
    <x v="2"/>
    <x v="1"/>
    <x v="3"/>
    <n v="66"/>
    <n v="1630"/>
    <n v="107580"/>
    <n v="0"/>
    <n v="107580"/>
  </r>
  <r>
    <s v="P107"/>
    <x v="6"/>
    <x v="2"/>
    <x v="1"/>
    <x v="4"/>
    <n v="293"/>
    <n v="1698"/>
    <n v="497514"/>
    <n v="0.05"/>
    <n v="472638.3"/>
  </r>
  <r>
    <s v="P107"/>
    <x v="6"/>
    <x v="2"/>
    <x v="1"/>
    <x v="5"/>
    <n v="78"/>
    <n v="502"/>
    <n v="39156"/>
    <n v="0"/>
    <n v="39156"/>
  </r>
  <r>
    <s v="P107"/>
    <x v="6"/>
    <x v="2"/>
    <x v="2"/>
    <x v="0"/>
    <n v="79"/>
    <n v="1053"/>
    <n v="83187"/>
    <n v="0"/>
    <n v="83187"/>
  </r>
  <r>
    <s v="P107"/>
    <x v="6"/>
    <x v="2"/>
    <x v="2"/>
    <x v="1"/>
    <n v="61"/>
    <n v="1512"/>
    <n v="92232"/>
    <n v="0"/>
    <n v="92232"/>
  </r>
  <r>
    <s v="P107"/>
    <x v="6"/>
    <x v="2"/>
    <x v="2"/>
    <x v="2"/>
    <n v="191"/>
    <n v="1590"/>
    <n v="303690"/>
    <n v="0"/>
    <n v="303690"/>
  </r>
  <r>
    <s v="P107"/>
    <x v="6"/>
    <x v="2"/>
    <x v="2"/>
    <x v="3"/>
    <n v="108"/>
    <n v="1985"/>
    <n v="214380"/>
    <n v="0"/>
    <n v="214380"/>
  </r>
  <r>
    <s v="P107"/>
    <x v="6"/>
    <x v="2"/>
    <x v="2"/>
    <x v="4"/>
    <n v="146"/>
    <n v="767"/>
    <n v="111982"/>
    <n v="0"/>
    <n v="111982"/>
  </r>
  <r>
    <s v="P107"/>
    <x v="6"/>
    <x v="2"/>
    <x v="2"/>
    <x v="5"/>
    <n v="74"/>
    <n v="1900"/>
    <n v="140600"/>
    <n v="0"/>
    <n v="140600"/>
  </r>
  <r>
    <s v="P107"/>
    <x v="6"/>
    <x v="2"/>
    <x v="3"/>
    <x v="0"/>
    <n v="173"/>
    <n v="1563"/>
    <n v="270399"/>
    <n v="0"/>
    <n v="270399"/>
  </r>
  <r>
    <s v="P107"/>
    <x v="6"/>
    <x v="2"/>
    <x v="3"/>
    <x v="1"/>
    <n v="105"/>
    <n v="1848"/>
    <n v="194040"/>
    <n v="0"/>
    <n v="194040"/>
  </r>
  <r>
    <s v="P107"/>
    <x v="6"/>
    <x v="2"/>
    <x v="3"/>
    <x v="2"/>
    <n v="154"/>
    <n v="828"/>
    <n v="127512"/>
    <n v="0"/>
    <n v="127512"/>
  </r>
  <r>
    <s v="P107"/>
    <x v="6"/>
    <x v="2"/>
    <x v="3"/>
    <x v="3"/>
    <n v="253"/>
    <n v="1879"/>
    <n v="475387"/>
    <n v="0.05"/>
    <n v="451617.64999999997"/>
  </r>
  <r>
    <s v="P107"/>
    <x v="6"/>
    <x v="2"/>
    <x v="3"/>
    <x v="4"/>
    <n v="238"/>
    <n v="1399"/>
    <n v="332962"/>
    <n v="0.05"/>
    <n v="316313.89999999997"/>
  </r>
  <r>
    <s v="P107"/>
    <x v="6"/>
    <x v="2"/>
    <x v="3"/>
    <x v="5"/>
    <n v="50"/>
    <n v="660"/>
    <n v="33000"/>
    <n v="0"/>
    <n v="33000"/>
  </r>
  <r>
    <s v="P108"/>
    <x v="7"/>
    <x v="3"/>
    <x v="0"/>
    <x v="0"/>
    <n v="194"/>
    <n v="1117"/>
    <n v="216698"/>
    <n v="0"/>
    <n v="216698"/>
  </r>
  <r>
    <s v="P108"/>
    <x v="7"/>
    <x v="3"/>
    <x v="0"/>
    <x v="1"/>
    <n v="196"/>
    <n v="1382"/>
    <n v="270872"/>
    <n v="0"/>
    <n v="270872"/>
  </r>
  <r>
    <s v="P108"/>
    <x v="7"/>
    <x v="3"/>
    <x v="0"/>
    <x v="2"/>
    <n v="293"/>
    <n v="1746"/>
    <n v="511578"/>
    <n v="0.05"/>
    <n v="485999.1"/>
  </r>
  <r>
    <s v="P108"/>
    <x v="7"/>
    <x v="3"/>
    <x v="0"/>
    <x v="3"/>
    <n v="182"/>
    <n v="1105"/>
    <n v="201110"/>
    <n v="0"/>
    <n v="201110"/>
  </r>
  <r>
    <s v="P108"/>
    <x v="7"/>
    <x v="3"/>
    <x v="0"/>
    <x v="4"/>
    <n v="58"/>
    <n v="862"/>
    <n v="49996"/>
    <n v="0"/>
    <n v="49996"/>
  </r>
  <r>
    <s v="P108"/>
    <x v="7"/>
    <x v="3"/>
    <x v="0"/>
    <x v="5"/>
    <n v="269"/>
    <n v="1144"/>
    <n v="307736"/>
    <n v="0.05"/>
    <n v="292349.2"/>
  </r>
  <r>
    <s v="P108"/>
    <x v="7"/>
    <x v="3"/>
    <x v="1"/>
    <x v="0"/>
    <n v="153"/>
    <n v="661"/>
    <n v="101133"/>
    <n v="0"/>
    <n v="101133"/>
  </r>
  <r>
    <s v="P108"/>
    <x v="7"/>
    <x v="3"/>
    <x v="1"/>
    <x v="1"/>
    <n v="196"/>
    <n v="1196"/>
    <n v="234416"/>
    <n v="0"/>
    <n v="234416"/>
  </r>
  <r>
    <s v="P108"/>
    <x v="7"/>
    <x v="3"/>
    <x v="1"/>
    <x v="2"/>
    <n v="171"/>
    <n v="275"/>
    <n v="47025"/>
    <n v="0"/>
    <n v="47025"/>
  </r>
  <r>
    <s v="P108"/>
    <x v="7"/>
    <x v="3"/>
    <x v="1"/>
    <x v="3"/>
    <n v="86"/>
    <n v="846"/>
    <n v="72756"/>
    <n v="0"/>
    <n v="72756"/>
  </r>
  <r>
    <s v="P108"/>
    <x v="7"/>
    <x v="3"/>
    <x v="1"/>
    <x v="4"/>
    <n v="204"/>
    <n v="1519"/>
    <n v="309876"/>
    <n v="0.05"/>
    <n v="294382.2"/>
  </r>
  <r>
    <s v="P108"/>
    <x v="7"/>
    <x v="3"/>
    <x v="1"/>
    <x v="5"/>
    <n v="260"/>
    <n v="495"/>
    <n v="128700"/>
    <n v="0.05"/>
    <n v="122265"/>
  </r>
  <r>
    <s v="P108"/>
    <x v="7"/>
    <x v="3"/>
    <x v="2"/>
    <x v="0"/>
    <n v="230"/>
    <n v="291"/>
    <n v="66930"/>
    <n v="0.05"/>
    <n v="63583.5"/>
  </r>
  <r>
    <s v="P108"/>
    <x v="7"/>
    <x v="3"/>
    <x v="2"/>
    <x v="1"/>
    <n v="202"/>
    <n v="1152"/>
    <n v="232704"/>
    <n v="0.05"/>
    <n v="221068.79999999999"/>
  </r>
  <r>
    <s v="P108"/>
    <x v="7"/>
    <x v="3"/>
    <x v="2"/>
    <x v="2"/>
    <n v="142"/>
    <n v="267"/>
    <n v="37914"/>
    <n v="0"/>
    <n v="37914"/>
  </r>
  <r>
    <s v="P108"/>
    <x v="7"/>
    <x v="3"/>
    <x v="2"/>
    <x v="3"/>
    <n v="273"/>
    <n v="479"/>
    <n v="130767"/>
    <n v="0.05"/>
    <n v="124228.65"/>
  </r>
  <r>
    <s v="P108"/>
    <x v="7"/>
    <x v="3"/>
    <x v="2"/>
    <x v="4"/>
    <n v="114"/>
    <n v="300"/>
    <n v="34200"/>
    <n v="0"/>
    <n v="34200"/>
  </r>
  <r>
    <s v="P108"/>
    <x v="7"/>
    <x v="3"/>
    <x v="2"/>
    <x v="5"/>
    <n v="94"/>
    <n v="1775"/>
    <n v="166850"/>
    <n v="0"/>
    <n v="166850"/>
  </r>
  <r>
    <s v="P108"/>
    <x v="7"/>
    <x v="3"/>
    <x v="3"/>
    <x v="0"/>
    <n v="74"/>
    <n v="1571"/>
    <n v="116254"/>
    <n v="0"/>
    <n v="116254"/>
  </r>
  <r>
    <s v="P108"/>
    <x v="7"/>
    <x v="3"/>
    <x v="3"/>
    <x v="1"/>
    <n v="260"/>
    <n v="1246"/>
    <n v="323960"/>
    <n v="0.05"/>
    <n v="307762"/>
  </r>
  <r>
    <s v="P108"/>
    <x v="7"/>
    <x v="3"/>
    <x v="3"/>
    <x v="2"/>
    <n v="236"/>
    <n v="893"/>
    <n v="210748"/>
    <n v="0.05"/>
    <n v="200210.59999999998"/>
  </r>
  <r>
    <s v="P108"/>
    <x v="7"/>
    <x v="3"/>
    <x v="3"/>
    <x v="3"/>
    <n v="51"/>
    <n v="227"/>
    <n v="11577"/>
    <n v="0"/>
    <n v="11577"/>
  </r>
  <r>
    <s v="P108"/>
    <x v="7"/>
    <x v="3"/>
    <x v="3"/>
    <x v="4"/>
    <n v="225"/>
    <n v="1169"/>
    <n v="263025"/>
    <n v="0.05"/>
    <n v="249873.75"/>
  </r>
  <r>
    <s v="P108"/>
    <x v="7"/>
    <x v="3"/>
    <x v="3"/>
    <x v="5"/>
    <n v="276"/>
    <n v="724"/>
    <n v="199824"/>
    <n v="0.05"/>
    <n v="189832.8"/>
  </r>
  <r>
    <s v="P109"/>
    <x v="8"/>
    <x v="4"/>
    <x v="0"/>
    <x v="0"/>
    <n v="205"/>
    <n v="1521"/>
    <n v="311805"/>
    <n v="0.05"/>
    <n v="296214.75"/>
  </r>
  <r>
    <s v="P109"/>
    <x v="8"/>
    <x v="4"/>
    <x v="0"/>
    <x v="1"/>
    <n v="295"/>
    <n v="1997"/>
    <n v="589115"/>
    <n v="0.05"/>
    <n v="559659.25"/>
  </r>
  <r>
    <s v="P109"/>
    <x v="8"/>
    <x v="4"/>
    <x v="0"/>
    <x v="2"/>
    <n v="239"/>
    <n v="1262"/>
    <n v="301618"/>
    <n v="0.05"/>
    <n v="286537.09999999998"/>
  </r>
  <r>
    <s v="P109"/>
    <x v="8"/>
    <x v="4"/>
    <x v="0"/>
    <x v="3"/>
    <n v="188"/>
    <n v="1314"/>
    <n v="247032"/>
    <n v="0"/>
    <n v="247032"/>
  </r>
  <r>
    <s v="P109"/>
    <x v="8"/>
    <x v="4"/>
    <x v="0"/>
    <x v="4"/>
    <n v="218"/>
    <n v="656"/>
    <n v="143008"/>
    <n v="0.05"/>
    <n v="135857.60000000001"/>
  </r>
  <r>
    <s v="P109"/>
    <x v="8"/>
    <x v="4"/>
    <x v="0"/>
    <x v="5"/>
    <n v="110"/>
    <n v="1104"/>
    <n v="121440"/>
    <n v="0"/>
    <n v="121440"/>
  </r>
  <r>
    <s v="P109"/>
    <x v="8"/>
    <x v="4"/>
    <x v="1"/>
    <x v="0"/>
    <n v="249"/>
    <n v="1122"/>
    <n v="279378"/>
    <n v="0.05"/>
    <n v="265409.09999999998"/>
  </r>
  <r>
    <s v="P109"/>
    <x v="8"/>
    <x v="4"/>
    <x v="1"/>
    <x v="1"/>
    <n v="185"/>
    <n v="833"/>
    <n v="154105"/>
    <n v="0"/>
    <n v="154105"/>
  </r>
  <r>
    <s v="P109"/>
    <x v="8"/>
    <x v="4"/>
    <x v="1"/>
    <x v="2"/>
    <n v="192"/>
    <n v="676"/>
    <n v="129792"/>
    <n v="0"/>
    <n v="129792"/>
  </r>
  <r>
    <s v="P109"/>
    <x v="8"/>
    <x v="4"/>
    <x v="1"/>
    <x v="3"/>
    <n v="222"/>
    <n v="822"/>
    <n v="182484"/>
    <n v="0.05"/>
    <n v="173359.8"/>
  </r>
  <r>
    <s v="P109"/>
    <x v="8"/>
    <x v="4"/>
    <x v="1"/>
    <x v="4"/>
    <n v="286"/>
    <n v="634"/>
    <n v="181324"/>
    <n v="0.05"/>
    <n v="172257.8"/>
  </r>
  <r>
    <s v="P109"/>
    <x v="8"/>
    <x v="4"/>
    <x v="1"/>
    <x v="5"/>
    <n v="185"/>
    <n v="1909"/>
    <n v="353165"/>
    <n v="0"/>
    <n v="353165"/>
  </r>
  <r>
    <s v="P109"/>
    <x v="8"/>
    <x v="4"/>
    <x v="2"/>
    <x v="0"/>
    <n v="255"/>
    <n v="1098"/>
    <n v="279990"/>
    <n v="0.05"/>
    <n v="265990.5"/>
  </r>
  <r>
    <s v="P109"/>
    <x v="8"/>
    <x v="4"/>
    <x v="2"/>
    <x v="1"/>
    <n v="138"/>
    <n v="1918"/>
    <n v="264684"/>
    <n v="0"/>
    <n v="264684"/>
  </r>
  <r>
    <s v="P109"/>
    <x v="8"/>
    <x v="4"/>
    <x v="2"/>
    <x v="2"/>
    <n v="55"/>
    <n v="1458"/>
    <n v="80190"/>
    <n v="0"/>
    <n v="80190"/>
  </r>
  <r>
    <s v="P109"/>
    <x v="8"/>
    <x v="4"/>
    <x v="2"/>
    <x v="3"/>
    <n v="242"/>
    <n v="829"/>
    <n v="200618"/>
    <n v="0.05"/>
    <n v="190587.09999999998"/>
  </r>
  <r>
    <s v="P109"/>
    <x v="8"/>
    <x v="4"/>
    <x v="2"/>
    <x v="4"/>
    <n v="215"/>
    <n v="1651"/>
    <n v="354965"/>
    <n v="0.05"/>
    <n v="337216.75"/>
  </r>
  <r>
    <s v="P109"/>
    <x v="8"/>
    <x v="4"/>
    <x v="2"/>
    <x v="5"/>
    <n v="55"/>
    <n v="862"/>
    <n v="47410"/>
    <n v="0"/>
    <n v="47410"/>
  </r>
  <r>
    <s v="P109"/>
    <x v="8"/>
    <x v="4"/>
    <x v="3"/>
    <x v="0"/>
    <n v="155"/>
    <n v="994"/>
    <n v="154070"/>
    <n v="0"/>
    <n v="154070"/>
  </r>
  <r>
    <s v="P109"/>
    <x v="8"/>
    <x v="4"/>
    <x v="3"/>
    <x v="1"/>
    <n v="114"/>
    <n v="1339"/>
    <n v="152646"/>
    <n v="0"/>
    <n v="152646"/>
  </r>
  <r>
    <s v="P109"/>
    <x v="8"/>
    <x v="4"/>
    <x v="3"/>
    <x v="2"/>
    <n v="215"/>
    <n v="561"/>
    <n v="120615"/>
    <n v="0.05"/>
    <n v="114584.25"/>
  </r>
  <r>
    <s v="P109"/>
    <x v="8"/>
    <x v="4"/>
    <x v="3"/>
    <x v="3"/>
    <n v="53"/>
    <n v="1980"/>
    <n v="104940"/>
    <n v="0"/>
    <n v="104940"/>
  </r>
  <r>
    <s v="P109"/>
    <x v="8"/>
    <x v="4"/>
    <x v="3"/>
    <x v="4"/>
    <n v="283"/>
    <n v="394"/>
    <n v="111502"/>
    <n v="0.05"/>
    <n v="105926.9"/>
  </r>
  <r>
    <s v="P109"/>
    <x v="8"/>
    <x v="4"/>
    <x v="3"/>
    <x v="5"/>
    <n v="149"/>
    <n v="245"/>
    <n v="36505"/>
    <n v="0"/>
    <n v="36505"/>
  </r>
  <r>
    <s v="P110"/>
    <x v="9"/>
    <x v="4"/>
    <x v="0"/>
    <x v="0"/>
    <n v="262"/>
    <n v="470"/>
    <n v="123140"/>
    <n v="0.05"/>
    <n v="116983"/>
  </r>
  <r>
    <s v="P110"/>
    <x v="9"/>
    <x v="4"/>
    <x v="0"/>
    <x v="1"/>
    <n v="196"/>
    <n v="1064"/>
    <n v="208544"/>
    <n v="0"/>
    <n v="208544"/>
  </r>
  <r>
    <s v="P110"/>
    <x v="9"/>
    <x v="4"/>
    <x v="0"/>
    <x v="2"/>
    <n v="261"/>
    <n v="1198"/>
    <n v="312678"/>
    <n v="0.05"/>
    <n v="297044.09999999998"/>
  </r>
  <r>
    <s v="P110"/>
    <x v="9"/>
    <x v="4"/>
    <x v="0"/>
    <x v="3"/>
    <n v="153"/>
    <n v="1887"/>
    <n v="288711"/>
    <n v="0"/>
    <n v="288711"/>
  </r>
  <r>
    <s v="P110"/>
    <x v="9"/>
    <x v="4"/>
    <x v="0"/>
    <x v="4"/>
    <n v="70"/>
    <n v="1068"/>
    <n v="74760"/>
    <n v="0"/>
    <n v="74760"/>
  </r>
  <r>
    <s v="P110"/>
    <x v="9"/>
    <x v="4"/>
    <x v="0"/>
    <x v="5"/>
    <n v="62"/>
    <n v="1760"/>
    <n v="109120"/>
    <n v="0"/>
    <n v="109120"/>
  </r>
  <r>
    <s v="P110"/>
    <x v="9"/>
    <x v="4"/>
    <x v="1"/>
    <x v="0"/>
    <n v="82"/>
    <n v="1653"/>
    <n v="135546"/>
    <n v="0"/>
    <n v="135546"/>
  </r>
  <r>
    <s v="P110"/>
    <x v="9"/>
    <x v="4"/>
    <x v="1"/>
    <x v="1"/>
    <n v="283"/>
    <n v="1619"/>
    <n v="458177"/>
    <n v="0.05"/>
    <n v="435268.14999999997"/>
  </r>
  <r>
    <s v="P110"/>
    <x v="9"/>
    <x v="4"/>
    <x v="1"/>
    <x v="2"/>
    <n v="97"/>
    <n v="1805"/>
    <n v="175085"/>
    <n v="0"/>
    <n v="175085"/>
  </r>
  <r>
    <s v="P110"/>
    <x v="9"/>
    <x v="4"/>
    <x v="1"/>
    <x v="3"/>
    <n v="170"/>
    <n v="1215"/>
    <n v="206550"/>
    <n v="0"/>
    <n v="206550"/>
  </r>
  <r>
    <s v="P110"/>
    <x v="9"/>
    <x v="4"/>
    <x v="1"/>
    <x v="4"/>
    <n v="110"/>
    <n v="1526"/>
    <n v="167860"/>
    <n v="0"/>
    <n v="167860"/>
  </r>
  <r>
    <s v="P110"/>
    <x v="9"/>
    <x v="4"/>
    <x v="1"/>
    <x v="5"/>
    <n v="183"/>
    <n v="590"/>
    <n v="107970"/>
    <n v="0"/>
    <n v="107970"/>
  </r>
  <r>
    <s v="P110"/>
    <x v="9"/>
    <x v="4"/>
    <x v="2"/>
    <x v="0"/>
    <n v="254"/>
    <n v="555"/>
    <n v="140970"/>
    <n v="0.05"/>
    <n v="133921.5"/>
  </r>
  <r>
    <s v="P110"/>
    <x v="9"/>
    <x v="4"/>
    <x v="2"/>
    <x v="1"/>
    <n v="238"/>
    <n v="792"/>
    <n v="188496"/>
    <n v="0.05"/>
    <n v="179071.19999999998"/>
  </r>
  <r>
    <s v="P110"/>
    <x v="9"/>
    <x v="4"/>
    <x v="2"/>
    <x v="2"/>
    <n v="152"/>
    <n v="957"/>
    <n v="145464"/>
    <n v="0"/>
    <n v="145464"/>
  </r>
  <r>
    <s v="P110"/>
    <x v="9"/>
    <x v="4"/>
    <x v="2"/>
    <x v="3"/>
    <n v="233"/>
    <n v="276"/>
    <n v="64308"/>
    <n v="0.05"/>
    <n v="61092.6"/>
  </r>
  <r>
    <s v="P110"/>
    <x v="9"/>
    <x v="4"/>
    <x v="2"/>
    <x v="4"/>
    <n v="63"/>
    <n v="1629"/>
    <n v="102627"/>
    <n v="0"/>
    <n v="102627"/>
  </r>
  <r>
    <s v="P110"/>
    <x v="9"/>
    <x v="4"/>
    <x v="2"/>
    <x v="5"/>
    <n v="120"/>
    <n v="536"/>
    <n v="64320"/>
    <n v="0"/>
    <n v="64320"/>
  </r>
  <r>
    <s v="P110"/>
    <x v="9"/>
    <x v="4"/>
    <x v="3"/>
    <x v="0"/>
    <n v="92"/>
    <n v="1762"/>
    <n v="162104"/>
    <n v="0"/>
    <n v="162104"/>
  </r>
  <r>
    <s v="P110"/>
    <x v="9"/>
    <x v="4"/>
    <x v="3"/>
    <x v="1"/>
    <n v="276"/>
    <n v="1574"/>
    <n v="434424"/>
    <n v="0.05"/>
    <n v="412702.8"/>
  </r>
  <r>
    <s v="P110"/>
    <x v="9"/>
    <x v="4"/>
    <x v="3"/>
    <x v="2"/>
    <n v="271"/>
    <n v="1113"/>
    <n v="301623"/>
    <n v="0.05"/>
    <n v="286541.84999999998"/>
  </r>
  <r>
    <s v="P110"/>
    <x v="9"/>
    <x v="4"/>
    <x v="3"/>
    <x v="3"/>
    <n v="148"/>
    <n v="743"/>
    <n v="109964"/>
    <n v="0"/>
    <n v="109964"/>
  </r>
  <r>
    <s v="P110"/>
    <x v="9"/>
    <x v="4"/>
    <x v="3"/>
    <x v="4"/>
    <n v="90"/>
    <n v="453"/>
    <n v="40770"/>
    <n v="0"/>
    <n v="40770"/>
  </r>
  <r>
    <s v="P110"/>
    <x v="9"/>
    <x v="4"/>
    <x v="3"/>
    <x v="5"/>
    <n v="54"/>
    <n v="1215"/>
    <n v="65610"/>
    <n v="0"/>
    <n v="65610"/>
  </r>
  <r>
    <s v="P110"/>
    <x v="9"/>
    <x v="4"/>
    <x v="2"/>
    <x v="3"/>
    <n v="111"/>
    <n v="1223"/>
    <n v="135753"/>
    <n v="0"/>
    <n v="1357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3BB00F-DC24-43F8-A34C-E201A03C0C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10">
    <pivotField showAll="0"/>
    <pivotField axis="axisRow" showAll="0">
      <items count="11">
        <item x="2"/>
        <item x="5"/>
        <item x="9"/>
        <item x="3"/>
        <item x="7"/>
        <item x="4"/>
        <item x="1"/>
        <item x="6"/>
        <item x="8"/>
        <item x="0"/>
        <item t="default"/>
      </items>
    </pivotField>
    <pivotField showAll="0">
      <items count="6">
        <item x="4"/>
        <item x="0"/>
        <item x="3"/>
        <item x="2"/>
        <item x="1"/>
        <item t="default"/>
      </items>
    </pivotField>
    <pivotField showAll="0">
      <items count="5">
        <item x="0"/>
        <item x="2"/>
        <item x="3"/>
        <item x="1"/>
        <item t="default"/>
      </items>
    </pivotField>
    <pivotField showAll="0"/>
    <pivotField showAll="0"/>
    <pivotField showAll="0"/>
    <pivotField dataField="1"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Sum of Total Sales" fld="7"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3E5F75-7A08-431F-A37D-5A96339A3EE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H10" firstHeaderRow="1" firstDataRow="1" firstDataCol="1"/>
  <pivotFields count="10">
    <pivotField showAll="0"/>
    <pivotField showAll="0">
      <items count="11">
        <item x="2"/>
        <item h="1" x="5"/>
        <item h="1" x="9"/>
        <item h="1" x="3"/>
        <item h="1" x="7"/>
        <item h="1" x="4"/>
        <item h="1" x="1"/>
        <item h="1" x="6"/>
        <item h="1" x="8"/>
        <item h="1" x="0"/>
        <item t="default"/>
      </items>
    </pivotField>
    <pivotField axis="axisRow" showAll="0">
      <items count="6">
        <item x="4"/>
        <item x="0"/>
        <item x="3"/>
        <item x="2"/>
        <item x="1"/>
        <item t="default"/>
      </items>
    </pivotField>
    <pivotField showAll="0">
      <items count="5">
        <item x="0"/>
        <item x="2"/>
        <item x="3"/>
        <item x="1"/>
        <item t="default"/>
      </items>
    </pivotField>
    <pivotField showAll="0">
      <items count="7">
        <item h="1" x="0"/>
        <item h="1" x="1"/>
        <item h="1" x="2"/>
        <item x="3"/>
        <item h="1" x="4"/>
        <item h="1" x="5"/>
        <item t="default"/>
      </items>
    </pivotField>
    <pivotField showAll="0"/>
    <pivotField showAll="0"/>
    <pivotField dataField="1" showAll="0"/>
    <pivotField showAll="0"/>
    <pivotField showAll="0"/>
  </pivotFields>
  <rowFields count="1">
    <field x="2"/>
  </rowFields>
  <rowItems count="6">
    <i>
      <x/>
    </i>
    <i>
      <x v="1"/>
    </i>
    <i>
      <x v="2"/>
    </i>
    <i>
      <x v="3"/>
    </i>
    <i>
      <x v="4"/>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6E1481-9D83-402F-B21D-BE2635BBCE1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11:E18" firstHeaderRow="1" firstDataRow="1" firstDataCol="1"/>
  <pivotFields count="10">
    <pivotField showAll="0"/>
    <pivotField showAll="0"/>
    <pivotField showAll="0">
      <items count="6">
        <item x="4"/>
        <item x="0"/>
        <item x="3"/>
        <item x="2"/>
        <item x="1"/>
        <item t="default"/>
      </items>
    </pivotField>
    <pivotField showAll="0">
      <items count="5">
        <item x="0"/>
        <item x="2"/>
        <item x="3"/>
        <item x="1"/>
        <item t="default"/>
      </items>
    </pivotField>
    <pivotField axis="axisRow" showAll="0">
      <items count="7">
        <item x="0"/>
        <item x="1"/>
        <item x="2"/>
        <item x="3"/>
        <item x="4"/>
        <item x="5"/>
        <item t="default"/>
      </items>
    </pivotField>
    <pivotField showAll="0"/>
    <pivotField showAll="0"/>
    <pivotField dataField="1" showAll="0"/>
    <pivotField showAll="0"/>
    <pivotField showAll="0"/>
  </pivotFields>
  <rowFields count="1">
    <field x="4"/>
  </rowFields>
  <rowItems count="7">
    <i>
      <x/>
    </i>
    <i>
      <x v="1"/>
    </i>
    <i>
      <x v="2"/>
    </i>
    <i>
      <x v="3"/>
    </i>
    <i>
      <x v="4"/>
    </i>
    <i>
      <x v="5"/>
    </i>
    <i t="grand">
      <x/>
    </i>
  </rowItems>
  <colItems count="1">
    <i/>
  </colItems>
  <dataFields count="1">
    <dataField name="Sum of Total Sales" fld="7"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0ECB56-A102-4345-B049-EE8D98C0E47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3:E8" firstHeaderRow="1" firstDataRow="1" firstDataCol="1"/>
  <pivotFields count="10">
    <pivotField showAll="0"/>
    <pivotField showAll="0"/>
    <pivotField showAll="0">
      <items count="6">
        <item x="4"/>
        <item x="0"/>
        <item x="3"/>
        <item x="2"/>
        <item x="1"/>
        <item t="default"/>
      </items>
    </pivotField>
    <pivotField axis="axisRow" showAll="0">
      <items count="5">
        <item x="0"/>
        <item x="2"/>
        <item x="3"/>
        <item x="1"/>
        <item t="default"/>
      </items>
    </pivotField>
    <pivotField showAll="0"/>
    <pivotField showAll="0"/>
    <pivotField showAll="0"/>
    <pivotField dataField="1" showAll="0"/>
    <pivotField showAll="0"/>
    <pivotField showAll="0"/>
  </pivotFields>
  <rowFields count="1">
    <field x="3"/>
  </rowFields>
  <rowItems count="5">
    <i>
      <x/>
    </i>
    <i>
      <x v="1"/>
    </i>
    <i>
      <x v="2"/>
    </i>
    <i>
      <x v="3"/>
    </i>
    <i t="grand">
      <x/>
    </i>
  </rowItems>
  <colItems count="1">
    <i/>
  </colItems>
  <dataFields count="1">
    <dataField name="Sum of Total Sales" fld="7" baseField="0" baseItem="0"/>
  </dataFields>
  <chartFormats count="5">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3" count="1" selected="0">
            <x v="0"/>
          </reference>
        </references>
      </pivotArea>
    </chartFormat>
    <chartFormat chart="6" format="8">
      <pivotArea type="data" outline="0" fieldPosition="0">
        <references count="2">
          <reference field="4294967294" count="1" selected="0">
            <x v="0"/>
          </reference>
          <reference field="3" count="1" selected="0">
            <x v="1"/>
          </reference>
        </references>
      </pivotArea>
    </chartFormat>
    <chartFormat chart="6" format="9">
      <pivotArea type="data" outline="0" fieldPosition="0">
        <references count="2">
          <reference field="4294967294" count="1" selected="0">
            <x v="0"/>
          </reference>
          <reference field="3" count="1" selected="0">
            <x v="2"/>
          </reference>
        </references>
      </pivotArea>
    </chartFormat>
    <chartFormat chart="6"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9EFFDB-98F5-4411-A1E9-124B5C61F891}" autoFormatId="16" applyNumberFormats="0" applyBorderFormats="0" applyFontFormats="0" applyPatternFormats="0" applyAlignmentFormats="0" applyWidthHeightFormats="0">
  <queryTableRefresh nextId="7">
    <queryTableFields count="6">
      <queryTableField id="1" name="Date" tableColumnId="1"/>
      <queryTableField id="2" name="Product" tableColumnId="2"/>
      <queryTableField id="3" name="Units" tableColumnId="3"/>
      <queryTableField id="4" name="Region" tableColumnId="4"/>
      <queryTableField id="5" name="Salesperson" tableColumnId="5"/>
      <queryTableField id="6" name="Price per Unit"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E10DA8E-98DB-49D9-BBD4-87E908C2BA1B}" sourceName="Category">
  <pivotTables>
    <pivotTable tabId="4" name="PivotTable1"/>
    <pivotTable tabId="4" name="PivotTable2"/>
    <pivotTable tabId="4" name="PivotTable3"/>
    <pivotTable tabId="4" name="PivotTable4"/>
  </pivotTables>
  <data>
    <tabular pivotCacheId="1051549882">
      <items count="5">
        <i x="4" s="1"/>
        <i x="0"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F86E6A0-0E9F-49F0-A386-55662E3FD77D}" sourceName="Region">
  <pivotTables>
    <pivotTable tabId="4" name="PivotTable1"/>
    <pivotTable tabId="4" name="PivotTable2"/>
    <pivotTable tabId="4" name="PivotTable3"/>
    <pivotTable tabId="4" name="PivotTable4"/>
  </pivotTables>
  <data>
    <tabular pivotCacheId="1051549882">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5029D36-7C4B-4F19-B054-F0F22B671B14}" cache="Slicer_Category" caption="Category" rowHeight="241300"/>
  <slicer name="Region" xr10:uid="{4102004B-41BF-470F-BC7D-EF12667CB7CE}"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DF8068-8398-49DD-84DE-394220052822}" name="Table1" displayName="Table1" ref="A1:J242" totalsRowShown="0" headerRowDxfId="26" dataDxfId="24" headerRowBorderDxfId="25" tableBorderDxfId="23">
  <autoFilter ref="A1:J242" xr:uid="{81DF8068-8398-49DD-84DE-394220052822}"/>
  <tableColumns count="10">
    <tableColumn id="1" xr3:uid="{8151AA6D-23D0-4DB1-82F6-FD3A50A96331}" name="Product ID" dataDxfId="22"/>
    <tableColumn id="2" xr3:uid="{2B577AA1-9D03-4B45-8359-DC302AB9EC30}" name="Product Name" dataDxfId="21"/>
    <tableColumn id="3" xr3:uid="{E6AA1FE5-3B1C-4561-8DBC-1BDAC0E06079}" name="Category" dataDxfId="20"/>
    <tableColumn id="4" xr3:uid="{06D03C7B-FFC0-466D-9B2B-CE70C3A0EC8F}" name="Region" dataDxfId="19"/>
    <tableColumn id="5" xr3:uid="{27C15D38-040B-41E4-BBB7-2E5DA6469C18}" name="Month" dataDxfId="18"/>
    <tableColumn id="6" xr3:uid="{3F86ED7D-E563-4800-9F0F-898A2E6932D0}" name="Units Sold" dataDxfId="17"/>
    <tableColumn id="7" xr3:uid="{4DC1ABFE-B3EF-451C-AA7D-EFB63070AC84}" name="Unit Price" dataDxfId="16"/>
    <tableColumn id="8" xr3:uid="{0DBCB6FC-FFF1-4A9A-8A0C-3BDA0C94F3CB}" name="Total Sales" dataDxfId="15"/>
    <tableColumn id="9" xr3:uid="{E7250DED-418D-401C-8599-A24DBFEEC06C}" name="Discount" dataDxfId="14">
      <calculatedColumnFormula>IF(Table1[[#This Row],[Units Sold]]&gt;=200,5%,0%)</calculatedColumnFormula>
    </tableColumn>
    <tableColumn id="10" xr3:uid="{0EA7B2F8-D17E-4302-843A-52DFED44F7A2}" name="Final Price" dataDxfId="13">
      <calculatedColumnFormula>(1-Table1[[#This Row],[Discount]])*Table1[[#This Row],[Total Sales]]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FC5F00-45E5-45E1-8F6C-B963D73736AE}" name="Table2_1" displayName="Table2_1" ref="A1:F7" tableType="queryTable" totalsRowShown="0">
  <autoFilter ref="A1:F7" xr:uid="{A4FC5F00-45E5-45E1-8F6C-B963D73736AE}"/>
  <tableColumns count="6">
    <tableColumn id="1" xr3:uid="{34747C05-1E90-4A1A-AC4B-406CADB88749}" uniqueName="1" name="Date" queryTableFieldId="1" dataDxfId="12"/>
    <tableColumn id="2" xr3:uid="{D8BA6541-4E16-4644-A531-4275140AF7A7}" uniqueName="2" name="Product" queryTableFieldId="2" dataDxfId="11"/>
    <tableColumn id="3" xr3:uid="{21E6ACD1-80AC-45E1-9D71-FF72860CC279}" uniqueName="3" name="Units" queryTableFieldId="3"/>
    <tableColumn id="4" xr3:uid="{907386DF-3615-4A45-8E67-A484BB19D9DF}" uniqueName="4" name="Region" queryTableFieldId="4" dataDxfId="10"/>
    <tableColumn id="5" xr3:uid="{AE308461-BB8B-4222-8F21-56F8423369CC}" uniqueName="5" name="Salesperson" queryTableFieldId="5" dataDxfId="9"/>
    <tableColumn id="6" xr3:uid="{C0E6D273-AC52-47A4-A86E-E54B6F37401B}" uniqueName="6" name="Price per Unit"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3A63D8-C896-46A7-AC09-F9A0C9557519}" name="Table2" displayName="Table2" ref="A1:F7" totalsRowShown="0" headerRowDxfId="8" dataDxfId="7">
  <autoFilter ref="A1:F7" xr:uid="{D93A63D8-C896-46A7-AC09-F9A0C9557519}"/>
  <tableColumns count="6">
    <tableColumn id="1" xr3:uid="{05810C86-EA89-42F7-87E5-A41354D2A47E}" name="Date" dataDxfId="6"/>
    <tableColumn id="2" xr3:uid="{7B2DE1FB-BCE9-4003-A82B-F96ED5190318}" name="Product" dataDxfId="5"/>
    <tableColumn id="3" xr3:uid="{74F277CF-E38A-4091-9654-F395EABC464C}" name="Units" dataDxfId="4"/>
    <tableColumn id="4" xr3:uid="{8C87D5D8-46DC-43EB-B80D-1958DACBFA3B}" name="Region" dataDxfId="3"/>
    <tableColumn id="5" xr3:uid="{D61BA2A6-F1A1-4117-88BC-96EBF5AC7C40}" name="Salesperson" dataDxfId="2"/>
    <tableColumn id="6" xr3:uid="{27D4B09E-EE16-4EFB-BFC8-DBE960AE4D90}" name="Price per Unit" dataDxfId="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table" Target="../tables/table1.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6EF1-3B60-4730-85C3-6343701E2F55}">
  <sheetPr>
    <outlinePr summaryBelow="0"/>
  </sheetPr>
  <dimension ref="B1:G12"/>
  <sheetViews>
    <sheetView showGridLines="0" workbookViewId="0">
      <selection activeCell="I14" sqref="I14"/>
    </sheetView>
  </sheetViews>
  <sheetFormatPr defaultRowHeight="14.5" outlineLevelRow="1" outlineLevelCol="1" x14ac:dyDescent="0.35"/>
  <cols>
    <col min="3" max="3" width="5.08984375" bestFit="1" customWidth="1"/>
    <col min="4" max="7" width="12.54296875" bestFit="1" customWidth="1" outlineLevel="1"/>
  </cols>
  <sheetData>
    <row r="1" spans="2:7" ht="15" thickBot="1" x14ac:dyDescent="0.4"/>
    <row r="2" spans="2:7" ht="15.5" x14ac:dyDescent="0.35">
      <c r="B2" s="4" t="s">
        <v>53</v>
      </c>
      <c r="C2" s="4"/>
      <c r="D2" s="9"/>
      <c r="E2" s="9"/>
      <c r="F2" s="9"/>
      <c r="G2" s="9"/>
    </row>
    <row r="3" spans="2:7" ht="15.5" collapsed="1" x14ac:dyDescent="0.35">
      <c r="B3" s="3"/>
      <c r="C3" s="3"/>
      <c r="D3" s="10" t="s">
        <v>55</v>
      </c>
      <c r="E3" s="10" t="s">
        <v>48</v>
      </c>
      <c r="F3" s="10" t="s">
        <v>50</v>
      </c>
      <c r="G3" s="10" t="s">
        <v>52</v>
      </c>
    </row>
    <row r="4" spans="2:7" ht="73.5" hidden="1" outlineLevel="1" x14ac:dyDescent="0.35">
      <c r="B4" s="6"/>
      <c r="C4" s="6"/>
      <c r="E4" s="12" t="s">
        <v>49</v>
      </c>
      <c r="F4" s="12" t="s">
        <v>51</v>
      </c>
      <c r="G4" s="12" t="s">
        <v>51</v>
      </c>
    </row>
    <row r="5" spans="2:7" x14ac:dyDescent="0.35">
      <c r="B5" s="7" t="s">
        <v>54</v>
      </c>
      <c r="C5" s="7"/>
      <c r="D5" s="5"/>
      <c r="E5" s="5"/>
      <c r="F5" s="5"/>
      <c r="G5" s="5"/>
    </row>
    <row r="6" spans="2:7" outlineLevel="1" x14ac:dyDescent="0.35">
      <c r="B6" s="6"/>
      <c r="C6" s="6" t="s">
        <v>45</v>
      </c>
      <c r="D6">
        <v>262</v>
      </c>
      <c r="E6" s="11">
        <v>250</v>
      </c>
      <c r="F6" s="11">
        <v>150</v>
      </c>
      <c r="G6" s="11">
        <v>80</v>
      </c>
    </row>
    <row r="7" spans="2:7" outlineLevel="1" x14ac:dyDescent="0.35">
      <c r="B7" s="6"/>
      <c r="C7" s="6" t="s">
        <v>46</v>
      </c>
      <c r="D7">
        <v>1790</v>
      </c>
      <c r="E7" s="11">
        <v>1000</v>
      </c>
      <c r="F7" s="11">
        <v>800</v>
      </c>
      <c r="G7" s="11">
        <v>750</v>
      </c>
    </row>
    <row r="8" spans="2:7" x14ac:dyDescent="0.35">
      <c r="B8" s="7" t="s">
        <v>56</v>
      </c>
      <c r="C8" s="7"/>
      <c r="D8" s="5"/>
      <c r="E8" s="5"/>
      <c r="F8" s="5"/>
      <c r="G8" s="5"/>
    </row>
    <row r="9" spans="2:7" ht="15" outlineLevel="1" thickBot="1" x14ac:dyDescent="0.4">
      <c r="B9" s="8"/>
      <c r="C9" s="8" t="s">
        <v>47</v>
      </c>
      <c r="D9" s="2">
        <v>468980</v>
      </c>
      <c r="E9" s="2">
        <v>445531</v>
      </c>
      <c r="F9" s="2">
        <v>468980</v>
      </c>
      <c r="G9" s="2">
        <v>468980</v>
      </c>
    </row>
    <row r="10" spans="2:7" x14ac:dyDescent="0.35">
      <c r="B10" t="s">
        <v>57</v>
      </c>
    </row>
    <row r="11" spans="2:7" x14ac:dyDescent="0.35">
      <c r="B11" t="s">
        <v>58</v>
      </c>
    </row>
    <row r="12" spans="2:7" x14ac:dyDescent="0.35">
      <c r="B12"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2"/>
  <sheetViews>
    <sheetView tabSelected="1" zoomScale="78" workbookViewId="0">
      <selection activeCell="L14" sqref="L14"/>
    </sheetView>
  </sheetViews>
  <sheetFormatPr defaultRowHeight="14.5" x14ac:dyDescent="0.35"/>
  <cols>
    <col min="1" max="1" width="14.26953125" style="13" bestFit="1" customWidth="1"/>
    <col min="2" max="2" width="17.453125" style="13" bestFit="1" customWidth="1"/>
    <col min="3" max="3" width="12.81640625" style="13" bestFit="1" customWidth="1"/>
    <col min="4" max="4" width="11" style="13" bestFit="1" customWidth="1"/>
    <col min="5" max="5" width="11.08984375" style="13" bestFit="1" customWidth="1"/>
    <col min="6" max="6" width="13.7265625" style="13" bestFit="1" customWidth="1"/>
    <col min="7" max="7" width="13.453125" style="13" bestFit="1" customWidth="1"/>
    <col min="8" max="8" width="14.26953125" style="13" bestFit="1" customWidth="1"/>
    <col min="9" max="9" width="12.7265625" style="13" bestFit="1" customWidth="1"/>
    <col min="10" max="10" width="13.81640625" style="13" bestFit="1" customWidth="1"/>
    <col min="11" max="13" width="8.7265625" style="13"/>
    <col min="14" max="14" width="9.26953125" style="13" bestFit="1" customWidth="1"/>
    <col min="15" max="15" width="12.90625" style="13" bestFit="1" customWidth="1"/>
    <col min="16" max="16" width="14.7265625" style="13" bestFit="1" customWidth="1"/>
    <col min="17" max="17" width="11.26953125" style="13" bestFit="1" customWidth="1"/>
    <col min="18" max="20" width="6.81640625" style="13" bestFit="1" customWidth="1"/>
    <col min="21" max="16384" width="8.7265625" style="13"/>
  </cols>
  <sheetData>
    <row r="1" spans="1:20" x14ac:dyDescent="0.35">
      <c r="A1" s="1" t="s">
        <v>0</v>
      </c>
      <c r="B1" s="1" t="s">
        <v>1</v>
      </c>
      <c r="C1" s="1" t="s">
        <v>2</v>
      </c>
      <c r="D1" s="1" t="s">
        <v>3</v>
      </c>
      <c r="E1" s="1" t="s">
        <v>4</v>
      </c>
      <c r="F1" s="1" t="s">
        <v>5</v>
      </c>
      <c r="G1" s="1" t="s">
        <v>6</v>
      </c>
      <c r="H1" s="1" t="s">
        <v>7</v>
      </c>
      <c r="I1" s="1" t="s">
        <v>43</v>
      </c>
      <c r="J1" s="1" t="s">
        <v>44</v>
      </c>
    </row>
    <row r="2" spans="1:20" x14ac:dyDescent="0.35">
      <c r="A2" s="13" t="s">
        <v>8</v>
      </c>
      <c r="B2" s="13" t="s">
        <v>18</v>
      </c>
      <c r="C2" s="13" t="s">
        <v>28</v>
      </c>
      <c r="D2" s="13" t="s">
        <v>33</v>
      </c>
      <c r="E2" s="13" t="s">
        <v>37</v>
      </c>
      <c r="F2" s="13">
        <v>80</v>
      </c>
      <c r="G2" s="13">
        <v>750</v>
      </c>
      <c r="H2" s="13">
        <v>468980</v>
      </c>
      <c r="I2" s="13">
        <f>IF(Table1[[#This Row],[Units Sold]]&gt;=200,5%,0%)</f>
        <v>0</v>
      </c>
      <c r="J2" s="13">
        <f>(1-Table1[[#This Row],[Discount]])*Table1[[#This Row],[Total Sales]]</f>
        <v>468980</v>
      </c>
    </row>
    <row r="3" spans="1:20" x14ac:dyDescent="0.35">
      <c r="A3" s="13" t="s">
        <v>8</v>
      </c>
      <c r="B3" s="13" t="s">
        <v>18</v>
      </c>
      <c r="C3" s="13" t="s">
        <v>28</v>
      </c>
      <c r="D3" s="13" t="s">
        <v>33</v>
      </c>
      <c r="E3" s="13" t="s">
        <v>38</v>
      </c>
      <c r="F3" s="13">
        <v>190</v>
      </c>
      <c r="G3" s="13">
        <v>1997</v>
      </c>
      <c r="H3" s="13">
        <v>379430</v>
      </c>
      <c r="I3" s="13">
        <f>IF(Table1[[#This Row],[Units Sold]]&gt;=200,5%,0%)</f>
        <v>0</v>
      </c>
      <c r="J3" s="13">
        <f>(1-Table1[[#This Row],[Discount]])*Table1[[#This Row],[Total Sales]]</f>
        <v>379430</v>
      </c>
    </row>
    <row r="4" spans="1:20" x14ac:dyDescent="0.35">
      <c r="A4" s="13" t="s">
        <v>8</v>
      </c>
      <c r="B4" s="13" t="s">
        <v>18</v>
      </c>
      <c r="C4" s="13" t="s">
        <v>28</v>
      </c>
      <c r="D4" s="13" t="s">
        <v>33</v>
      </c>
      <c r="E4" s="13" t="s">
        <v>39</v>
      </c>
      <c r="F4" s="13">
        <v>152</v>
      </c>
      <c r="G4" s="13">
        <v>1163</v>
      </c>
      <c r="H4" s="13">
        <v>176776</v>
      </c>
      <c r="I4" s="13">
        <f>IF(Table1[[#This Row],[Units Sold]]&gt;=200,5%,0%)</f>
        <v>0</v>
      </c>
      <c r="J4" s="13">
        <f>(1-Table1[[#This Row],[Discount]])*Table1[[#This Row],[Total Sales]]</f>
        <v>176776</v>
      </c>
    </row>
    <row r="5" spans="1:20" x14ac:dyDescent="0.35">
      <c r="A5" s="13" t="s">
        <v>8</v>
      </c>
      <c r="B5" s="13" t="s">
        <v>18</v>
      </c>
      <c r="C5" s="13" t="s">
        <v>28</v>
      </c>
      <c r="D5" s="13" t="s">
        <v>33</v>
      </c>
      <c r="E5" s="13" t="s">
        <v>40</v>
      </c>
      <c r="F5" s="13">
        <v>94</v>
      </c>
      <c r="G5" s="13">
        <v>768</v>
      </c>
      <c r="H5" s="13">
        <v>72192</v>
      </c>
      <c r="I5" s="13">
        <f>IF(Table1[[#This Row],[Units Sold]]&gt;=200,5%,0%)</f>
        <v>0</v>
      </c>
      <c r="J5" s="13">
        <f>(1-Table1[[#This Row],[Discount]])*Table1[[#This Row],[Total Sales]]</f>
        <v>72192</v>
      </c>
    </row>
    <row r="6" spans="1:20" x14ac:dyDescent="0.35">
      <c r="A6" s="13" t="s">
        <v>8</v>
      </c>
      <c r="B6" s="13" t="s">
        <v>18</v>
      </c>
      <c r="C6" s="13" t="s">
        <v>28</v>
      </c>
      <c r="D6" s="13" t="s">
        <v>33</v>
      </c>
      <c r="E6" s="13" t="s">
        <v>41</v>
      </c>
      <c r="F6" s="13">
        <v>162</v>
      </c>
      <c r="G6" s="13">
        <v>957</v>
      </c>
      <c r="H6" s="13">
        <v>155034</v>
      </c>
      <c r="I6" s="13">
        <f>IF(Table1[[#This Row],[Units Sold]]&gt;=200,5%,0%)</f>
        <v>0</v>
      </c>
      <c r="J6" s="13">
        <f>(1-Table1[[#This Row],[Discount]])*Table1[[#This Row],[Total Sales]]</f>
        <v>155034</v>
      </c>
    </row>
    <row r="7" spans="1:20" x14ac:dyDescent="0.35">
      <c r="A7" s="13" t="s">
        <v>8</v>
      </c>
      <c r="B7" s="13" t="s">
        <v>18</v>
      </c>
      <c r="C7" s="13" t="s">
        <v>28</v>
      </c>
      <c r="D7" s="13" t="s">
        <v>33</v>
      </c>
      <c r="E7" s="13" t="s">
        <v>42</v>
      </c>
      <c r="F7" s="13">
        <v>50</v>
      </c>
      <c r="G7" s="13">
        <v>1277</v>
      </c>
      <c r="H7" s="13">
        <v>63850</v>
      </c>
      <c r="I7" s="13">
        <f>IF(Table1[[#This Row],[Units Sold]]&gt;=200,5%,0%)</f>
        <v>0</v>
      </c>
      <c r="J7" s="13">
        <f>(1-Table1[[#This Row],[Discount]])*Table1[[#This Row],[Total Sales]]</f>
        <v>63850</v>
      </c>
      <c r="P7" s="14">
        <f>G3*F3</f>
        <v>379430</v>
      </c>
      <c r="Q7" s="14">
        <v>600</v>
      </c>
      <c r="R7" s="14">
        <v>800</v>
      </c>
      <c r="S7" s="14">
        <v>1000</v>
      </c>
      <c r="T7" s="14">
        <v>1200</v>
      </c>
    </row>
    <row r="8" spans="1:20" x14ac:dyDescent="0.35">
      <c r="A8" s="13" t="s">
        <v>8</v>
      </c>
      <c r="B8" s="13" t="s">
        <v>18</v>
      </c>
      <c r="C8" s="13" t="s">
        <v>28</v>
      </c>
      <c r="D8" s="13" t="s">
        <v>34</v>
      </c>
      <c r="E8" s="13" t="s">
        <v>37</v>
      </c>
      <c r="F8" s="13">
        <v>75</v>
      </c>
      <c r="G8" s="13">
        <v>936</v>
      </c>
      <c r="H8" s="13">
        <v>70200</v>
      </c>
      <c r="I8" s="13">
        <f>IF(Table1[[#This Row],[Units Sold]]&gt;=200,5%,0%)</f>
        <v>0</v>
      </c>
      <c r="J8" s="13">
        <f>(1-Table1[[#This Row],[Discount]])*Table1[[#This Row],[Total Sales]]</f>
        <v>70200</v>
      </c>
      <c r="P8" s="15">
        <v>50</v>
      </c>
      <c r="Q8" s="15">
        <f t="dataTable" ref="Q8:T11" dt2D="1" dtr="1" r1="G2" r2="F2"/>
        <v>379430</v>
      </c>
      <c r="R8" s="15">
        <v>379430</v>
      </c>
      <c r="S8" s="15">
        <v>379430</v>
      </c>
      <c r="T8" s="15">
        <v>379430</v>
      </c>
    </row>
    <row r="9" spans="1:20" x14ac:dyDescent="0.35">
      <c r="A9" s="13" t="s">
        <v>8</v>
      </c>
      <c r="B9" s="13" t="s">
        <v>18</v>
      </c>
      <c r="C9" s="13" t="s">
        <v>28</v>
      </c>
      <c r="D9" s="13" t="s">
        <v>34</v>
      </c>
      <c r="E9" s="13" t="s">
        <v>38</v>
      </c>
      <c r="F9" s="13">
        <v>189</v>
      </c>
      <c r="G9" s="13">
        <v>1471</v>
      </c>
      <c r="H9" s="13">
        <v>278019</v>
      </c>
      <c r="I9" s="13">
        <f>IF(Table1[[#This Row],[Units Sold]]&gt;=200,5%,0%)</f>
        <v>0</v>
      </c>
      <c r="J9" s="13">
        <f>(1-Table1[[#This Row],[Discount]])*Table1[[#This Row],[Total Sales]]</f>
        <v>278019</v>
      </c>
      <c r="P9" s="15">
        <v>100</v>
      </c>
      <c r="Q9" s="15">
        <v>379430</v>
      </c>
      <c r="R9" s="15">
        <v>379430</v>
      </c>
      <c r="S9" s="15">
        <v>379430</v>
      </c>
      <c r="T9" s="15">
        <v>379430</v>
      </c>
    </row>
    <row r="10" spans="1:20" x14ac:dyDescent="0.35">
      <c r="A10" s="13" t="s">
        <v>8</v>
      </c>
      <c r="B10" s="13" t="s">
        <v>18</v>
      </c>
      <c r="C10" s="13" t="s">
        <v>28</v>
      </c>
      <c r="D10" s="13" t="s">
        <v>34</v>
      </c>
      <c r="E10" s="13" t="s">
        <v>39</v>
      </c>
      <c r="F10" s="13">
        <v>67</v>
      </c>
      <c r="G10" s="13">
        <v>806</v>
      </c>
      <c r="H10" s="13">
        <v>54002</v>
      </c>
      <c r="I10" s="13">
        <f>IF(Table1[[#This Row],[Units Sold]]&gt;=200,5%,0%)</f>
        <v>0</v>
      </c>
      <c r="J10" s="13">
        <f>(1-Table1[[#This Row],[Discount]])*Table1[[#This Row],[Total Sales]]</f>
        <v>54002</v>
      </c>
      <c r="P10" s="15">
        <v>200</v>
      </c>
      <c r="Q10" s="15">
        <v>379430</v>
      </c>
      <c r="R10" s="15">
        <v>379430</v>
      </c>
      <c r="S10" s="15">
        <v>379430</v>
      </c>
      <c r="T10" s="15">
        <v>379430</v>
      </c>
    </row>
    <row r="11" spans="1:20" x14ac:dyDescent="0.35">
      <c r="A11" s="13" t="s">
        <v>8</v>
      </c>
      <c r="B11" s="13" t="s">
        <v>18</v>
      </c>
      <c r="C11" s="13" t="s">
        <v>28</v>
      </c>
      <c r="D11" s="13" t="s">
        <v>34</v>
      </c>
      <c r="E11" s="13" t="s">
        <v>40</v>
      </c>
      <c r="F11" s="13">
        <v>125</v>
      </c>
      <c r="G11" s="13">
        <v>436</v>
      </c>
      <c r="H11" s="13">
        <v>54500</v>
      </c>
      <c r="I11" s="13">
        <f>IF(Table1[[#This Row],[Units Sold]]&gt;=200,5%,0%)</f>
        <v>0</v>
      </c>
      <c r="J11" s="13">
        <f>(1-Table1[[#This Row],[Discount]])*Table1[[#This Row],[Total Sales]]</f>
        <v>54500</v>
      </c>
      <c r="P11" s="15">
        <v>300</v>
      </c>
      <c r="Q11" s="15">
        <v>379430</v>
      </c>
      <c r="R11" s="15">
        <v>379430</v>
      </c>
      <c r="S11" s="15">
        <v>379430</v>
      </c>
      <c r="T11" s="15">
        <v>379430</v>
      </c>
    </row>
    <row r="12" spans="1:20" x14ac:dyDescent="0.35">
      <c r="A12" s="13" t="s">
        <v>8</v>
      </c>
      <c r="B12" s="13" t="s">
        <v>18</v>
      </c>
      <c r="C12" s="13" t="s">
        <v>28</v>
      </c>
      <c r="D12" s="13" t="s">
        <v>34</v>
      </c>
      <c r="E12" s="13" t="s">
        <v>41</v>
      </c>
      <c r="F12" s="13">
        <v>151</v>
      </c>
      <c r="G12" s="13">
        <v>965</v>
      </c>
      <c r="H12" s="13">
        <v>145715</v>
      </c>
      <c r="I12" s="13">
        <f>IF(Table1[[#This Row],[Units Sold]]&gt;=200,5%,0%)</f>
        <v>0</v>
      </c>
      <c r="J12" s="13">
        <f>(1-Table1[[#This Row],[Discount]])*Table1[[#This Row],[Total Sales]]</f>
        <v>145715</v>
      </c>
    </row>
    <row r="13" spans="1:20" x14ac:dyDescent="0.35">
      <c r="A13" s="13" t="s">
        <v>8</v>
      </c>
      <c r="B13" s="13" t="s">
        <v>18</v>
      </c>
      <c r="C13" s="13" t="s">
        <v>28</v>
      </c>
      <c r="D13" s="13" t="s">
        <v>34</v>
      </c>
      <c r="E13" s="13" t="s">
        <v>42</v>
      </c>
      <c r="F13" s="13">
        <v>249</v>
      </c>
      <c r="G13" s="13">
        <v>1643</v>
      </c>
      <c r="H13" s="13">
        <v>409107</v>
      </c>
      <c r="I13" s="13">
        <f>IF(Table1[[#This Row],[Units Sold]]&gt;=200,5%,0%)</f>
        <v>0.05</v>
      </c>
      <c r="J13" s="13">
        <f>(1-Table1[[#This Row],[Discount]])*Table1[[#This Row],[Total Sales]]</f>
        <v>388651.64999999997</v>
      </c>
    </row>
    <row r="14" spans="1:20" x14ac:dyDescent="0.35">
      <c r="A14" s="13" t="s">
        <v>8</v>
      </c>
      <c r="B14" s="13" t="s">
        <v>18</v>
      </c>
      <c r="C14" s="13" t="s">
        <v>28</v>
      </c>
      <c r="D14" s="13" t="s">
        <v>35</v>
      </c>
      <c r="E14" s="13" t="s">
        <v>37</v>
      </c>
      <c r="F14" s="13">
        <v>176</v>
      </c>
      <c r="G14" s="13">
        <v>1814</v>
      </c>
      <c r="H14" s="13">
        <v>319264</v>
      </c>
      <c r="I14" s="13">
        <f>IF(Table1[[#This Row],[Units Sold]]&gt;=200,5%,0%)</f>
        <v>0</v>
      </c>
      <c r="J14" s="13">
        <f>(1-Table1[[#This Row],[Discount]])*Table1[[#This Row],[Total Sales]]</f>
        <v>319264</v>
      </c>
    </row>
    <row r="15" spans="1:20" x14ac:dyDescent="0.35">
      <c r="A15" s="13" t="s">
        <v>8</v>
      </c>
      <c r="B15" s="13" t="s">
        <v>18</v>
      </c>
      <c r="C15" s="13" t="s">
        <v>28</v>
      </c>
      <c r="D15" s="13" t="s">
        <v>35</v>
      </c>
      <c r="E15" s="13" t="s">
        <v>38</v>
      </c>
      <c r="F15" s="13">
        <v>197</v>
      </c>
      <c r="G15" s="13">
        <v>1988</v>
      </c>
      <c r="H15" s="13">
        <v>391636</v>
      </c>
      <c r="I15" s="13">
        <f>IF(Table1[[#This Row],[Units Sold]]&gt;=200,5%,0%)</f>
        <v>0</v>
      </c>
      <c r="J15" s="13">
        <f>(1-Table1[[#This Row],[Discount]])*Table1[[#This Row],[Total Sales]]</f>
        <v>391636</v>
      </c>
    </row>
    <row r="16" spans="1:20" x14ac:dyDescent="0.35">
      <c r="A16" s="13" t="s">
        <v>8</v>
      </c>
      <c r="B16" s="13" t="s">
        <v>18</v>
      </c>
      <c r="C16" s="13" t="s">
        <v>28</v>
      </c>
      <c r="D16" s="13" t="s">
        <v>35</v>
      </c>
      <c r="E16" s="13" t="s">
        <v>39</v>
      </c>
      <c r="F16" s="13">
        <v>147</v>
      </c>
      <c r="G16" s="13">
        <v>745</v>
      </c>
      <c r="H16" s="13">
        <v>109515</v>
      </c>
      <c r="I16" s="13">
        <f>IF(Table1[[#This Row],[Units Sold]]&gt;=200,5%,0%)</f>
        <v>0</v>
      </c>
      <c r="J16" s="13">
        <f>(1-Table1[[#This Row],[Discount]])*Table1[[#This Row],[Total Sales]]</f>
        <v>109515</v>
      </c>
    </row>
    <row r="17" spans="1:17" x14ac:dyDescent="0.35">
      <c r="A17" s="13" t="s">
        <v>8</v>
      </c>
      <c r="B17" s="13" t="s">
        <v>18</v>
      </c>
      <c r="C17" s="13" t="s">
        <v>28</v>
      </c>
      <c r="D17" s="13" t="s">
        <v>35</v>
      </c>
      <c r="E17" s="13" t="s">
        <v>40</v>
      </c>
      <c r="F17" s="13">
        <v>298</v>
      </c>
      <c r="G17" s="13">
        <v>793</v>
      </c>
      <c r="H17" s="13">
        <v>236314</v>
      </c>
      <c r="I17" s="13">
        <f>IF(Table1[[#This Row],[Units Sold]]&gt;=200,5%,0%)</f>
        <v>0.05</v>
      </c>
      <c r="J17" s="13">
        <f>(1-Table1[[#This Row],[Discount]])*Table1[[#This Row],[Total Sales]]</f>
        <v>224498.3</v>
      </c>
      <c r="N17" s="16" t="s">
        <v>60</v>
      </c>
      <c r="O17" s="17" t="s">
        <v>1</v>
      </c>
      <c r="P17" s="19" t="s">
        <v>18</v>
      </c>
    </row>
    <row r="18" spans="1:17" x14ac:dyDescent="0.35">
      <c r="A18" s="13" t="s">
        <v>8</v>
      </c>
      <c r="B18" s="13" t="s">
        <v>18</v>
      </c>
      <c r="C18" s="13" t="s">
        <v>28</v>
      </c>
      <c r="D18" s="13" t="s">
        <v>35</v>
      </c>
      <c r="E18" s="13" t="s">
        <v>41</v>
      </c>
      <c r="F18" s="13">
        <v>87</v>
      </c>
      <c r="G18" s="13">
        <v>550</v>
      </c>
      <c r="H18" s="13">
        <v>47850</v>
      </c>
      <c r="I18" s="13">
        <f>IF(Table1[[#This Row],[Units Sold]]&gt;=200,5%,0%)</f>
        <v>0</v>
      </c>
      <c r="J18" s="13">
        <f>(1-Table1[[#This Row],[Discount]])*Table1[[#This Row],[Total Sales]]</f>
        <v>47850</v>
      </c>
      <c r="N18" s="17" t="s">
        <v>61</v>
      </c>
      <c r="O18" s="18" t="s">
        <v>2</v>
      </c>
      <c r="P18" s="18" t="str">
        <f>INDEX(C2:C100, MATCH(P17, B2:B100, 0))</f>
        <v>Electronics</v>
      </c>
    </row>
    <row r="19" spans="1:17" x14ac:dyDescent="0.35">
      <c r="A19" s="13" t="s">
        <v>8</v>
      </c>
      <c r="B19" s="13" t="s">
        <v>18</v>
      </c>
      <c r="C19" s="13" t="s">
        <v>28</v>
      </c>
      <c r="D19" s="13" t="s">
        <v>35</v>
      </c>
      <c r="E19" s="13" t="s">
        <v>42</v>
      </c>
      <c r="F19" s="13">
        <v>79</v>
      </c>
      <c r="G19" s="13">
        <v>1094</v>
      </c>
      <c r="H19" s="13">
        <v>86426</v>
      </c>
      <c r="I19" s="13">
        <f>IF(Table1[[#This Row],[Units Sold]]&gt;=200,5%,0%)</f>
        <v>0</v>
      </c>
      <c r="J19" s="13">
        <f>(1-Table1[[#This Row],[Discount]])*Table1[[#This Row],[Total Sales]]</f>
        <v>86426</v>
      </c>
      <c r="N19" s="17"/>
      <c r="O19" s="18" t="s">
        <v>0</v>
      </c>
      <c r="P19" s="18" t="str">
        <f>INDEX(A2:A100,MATCH(P17,B2:B100,0))</f>
        <v>P101</v>
      </c>
    </row>
    <row r="20" spans="1:17" x14ac:dyDescent="0.35">
      <c r="A20" s="13" t="s">
        <v>8</v>
      </c>
      <c r="B20" s="13" t="s">
        <v>18</v>
      </c>
      <c r="C20" s="13" t="s">
        <v>28</v>
      </c>
      <c r="D20" s="13" t="s">
        <v>36</v>
      </c>
      <c r="E20" s="13" t="s">
        <v>37</v>
      </c>
      <c r="F20" s="13">
        <v>241</v>
      </c>
      <c r="G20" s="13">
        <v>1233</v>
      </c>
      <c r="H20" s="13">
        <v>297153</v>
      </c>
      <c r="I20" s="13">
        <f>IF(Table1[[#This Row],[Units Sold]]&gt;=200,5%,0%)</f>
        <v>0.05</v>
      </c>
      <c r="J20" s="13">
        <f>(1-Table1[[#This Row],[Discount]])*Table1[[#This Row],[Total Sales]]</f>
        <v>282295.34999999998</v>
      </c>
      <c r="O20" s="15"/>
      <c r="P20" s="15"/>
    </row>
    <row r="21" spans="1:17" x14ac:dyDescent="0.35">
      <c r="A21" s="13" t="s">
        <v>8</v>
      </c>
      <c r="B21" s="13" t="s">
        <v>18</v>
      </c>
      <c r="C21" s="13" t="s">
        <v>28</v>
      </c>
      <c r="D21" s="13" t="s">
        <v>36</v>
      </c>
      <c r="E21" s="13" t="s">
        <v>38</v>
      </c>
      <c r="F21" s="13">
        <v>167</v>
      </c>
      <c r="G21" s="13">
        <v>1134</v>
      </c>
      <c r="H21" s="13">
        <v>189378</v>
      </c>
      <c r="I21" s="13">
        <f>IF(Table1[[#This Row],[Units Sold]]&gt;=200,5%,0%)</f>
        <v>0</v>
      </c>
      <c r="J21" s="13">
        <f>(1-Table1[[#This Row],[Discount]])*Table1[[#This Row],[Total Sales]]</f>
        <v>189378</v>
      </c>
    </row>
    <row r="22" spans="1:17" x14ac:dyDescent="0.35">
      <c r="A22" s="13" t="s">
        <v>8</v>
      </c>
      <c r="B22" s="13" t="s">
        <v>18</v>
      </c>
      <c r="C22" s="13" t="s">
        <v>28</v>
      </c>
      <c r="D22" s="13" t="s">
        <v>36</v>
      </c>
      <c r="E22" s="13" t="s">
        <v>39</v>
      </c>
      <c r="F22" s="13">
        <v>171</v>
      </c>
      <c r="G22" s="13">
        <v>844</v>
      </c>
      <c r="H22" s="13">
        <v>144324</v>
      </c>
      <c r="I22" s="13">
        <f>IF(Table1[[#This Row],[Units Sold]]&gt;=200,5%,0%)</f>
        <v>0</v>
      </c>
      <c r="J22" s="13">
        <f>(1-Table1[[#This Row],[Discount]])*Table1[[#This Row],[Total Sales]]</f>
        <v>144324</v>
      </c>
    </row>
    <row r="23" spans="1:17" x14ac:dyDescent="0.35">
      <c r="A23" s="13" t="s">
        <v>8</v>
      </c>
      <c r="B23" s="13" t="s">
        <v>18</v>
      </c>
      <c r="C23" s="13" t="s">
        <v>28</v>
      </c>
      <c r="D23" s="13" t="s">
        <v>36</v>
      </c>
      <c r="E23" s="13" t="s">
        <v>40</v>
      </c>
      <c r="F23" s="13">
        <v>226</v>
      </c>
      <c r="G23" s="13">
        <v>1512</v>
      </c>
      <c r="H23" s="13">
        <v>341712</v>
      </c>
      <c r="I23" s="13">
        <f>IF(Table1[[#This Row],[Units Sold]]&gt;=200,5%,0%)</f>
        <v>0.05</v>
      </c>
      <c r="J23" s="13">
        <f>(1-Table1[[#This Row],[Discount]])*Table1[[#This Row],[Total Sales]]</f>
        <v>324626.39999999997</v>
      </c>
    </row>
    <row r="24" spans="1:17" x14ac:dyDescent="0.35">
      <c r="A24" s="13" t="s">
        <v>8</v>
      </c>
      <c r="B24" s="13" t="s">
        <v>18</v>
      </c>
      <c r="C24" s="13" t="s">
        <v>28</v>
      </c>
      <c r="D24" s="13" t="s">
        <v>36</v>
      </c>
      <c r="E24" s="13" t="s">
        <v>41</v>
      </c>
      <c r="F24" s="13">
        <v>162</v>
      </c>
      <c r="G24" s="13">
        <v>1092</v>
      </c>
      <c r="H24" s="13">
        <v>176904</v>
      </c>
      <c r="I24" s="13">
        <f>IF(Table1[[#This Row],[Units Sold]]&gt;=200,5%,0%)</f>
        <v>0</v>
      </c>
      <c r="J24" s="13">
        <f>(1-Table1[[#This Row],[Discount]])*Table1[[#This Row],[Total Sales]]</f>
        <v>176904</v>
      </c>
      <c r="N24" s="14" t="s">
        <v>2</v>
      </c>
      <c r="O24" s="14" t="s">
        <v>3</v>
      </c>
      <c r="P24" s="14" t="s">
        <v>7</v>
      </c>
      <c r="Q24" s="14" t="s">
        <v>62</v>
      </c>
    </row>
    <row r="25" spans="1:17" x14ac:dyDescent="0.35">
      <c r="A25" s="13" t="s">
        <v>8</v>
      </c>
      <c r="B25" s="13" t="s">
        <v>18</v>
      </c>
      <c r="C25" s="13" t="s">
        <v>28</v>
      </c>
      <c r="D25" s="13" t="s">
        <v>36</v>
      </c>
      <c r="E25" s="13" t="s">
        <v>42</v>
      </c>
      <c r="F25" s="13">
        <v>86</v>
      </c>
      <c r="G25" s="13">
        <v>794</v>
      </c>
      <c r="H25" s="13">
        <v>68284</v>
      </c>
      <c r="I25" s="13">
        <f>IF(Table1[[#This Row],[Units Sold]]&gt;=200,5%,0%)</f>
        <v>0</v>
      </c>
      <c r="J25" s="13">
        <f>(1-Table1[[#This Row],[Discount]])*Table1[[#This Row],[Total Sales]]</f>
        <v>68284</v>
      </c>
      <c r="N25" s="15" t="s">
        <v>29</v>
      </c>
      <c r="O25" s="15" t="s">
        <v>35</v>
      </c>
      <c r="P25" s="15">
        <f>SUMIFS(Table1[Total Sales],Table1[Category],N25,Table1[Region],O26)</f>
        <v>1923224</v>
      </c>
      <c r="Q25" s="15">
        <f>COUNTIFS(Table1[Category],N25,Table1[Region],O25)</f>
        <v>12</v>
      </c>
    </row>
    <row r="26" spans="1:17" x14ac:dyDescent="0.35">
      <c r="A26" s="13" t="s">
        <v>9</v>
      </c>
      <c r="B26" s="13" t="s">
        <v>19</v>
      </c>
      <c r="C26" s="13" t="s">
        <v>28</v>
      </c>
      <c r="D26" s="13" t="s">
        <v>33</v>
      </c>
      <c r="E26" s="13" t="s">
        <v>37</v>
      </c>
      <c r="F26" s="13">
        <v>156</v>
      </c>
      <c r="G26" s="13">
        <v>248</v>
      </c>
      <c r="H26" s="13">
        <v>38688</v>
      </c>
      <c r="I26" s="13">
        <f>IF(Table1[[#This Row],[Units Sold]]&gt;=200,5%,0%)</f>
        <v>0</v>
      </c>
      <c r="J26" s="13">
        <f>(1-Table1[[#This Row],[Discount]])*Table1[[#This Row],[Total Sales]]</f>
        <v>38688</v>
      </c>
      <c r="N26" s="15" t="s">
        <v>63</v>
      </c>
      <c r="O26" s="15" t="s">
        <v>36</v>
      </c>
      <c r="P26" s="15"/>
      <c r="Q26" s="15"/>
    </row>
    <row r="27" spans="1:17" x14ac:dyDescent="0.35">
      <c r="A27" s="13" t="s">
        <v>9</v>
      </c>
      <c r="B27" s="13" t="s">
        <v>19</v>
      </c>
      <c r="C27" s="13" t="s">
        <v>28</v>
      </c>
      <c r="D27" s="13" t="s">
        <v>33</v>
      </c>
      <c r="E27" s="13" t="s">
        <v>38</v>
      </c>
      <c r="F27" s="13">
        <v>251</v>
      </c>
      <c r="G27" s="13">
        <v>292</v>
      </c>
      <c r="H27" s="13">
        <v>73292</v>
      </c>
      <c r="I27" s="13">
        <f>IF(Table1[[#This Row],[Units Sold]]&gt;=200,5%,0%)</f>
        <v>0.05</v>
      </c>
      <c r="J27" s="13">
        <f>(1-Table1[[#This Row],[Discount]])*Table1[[#This Row],[Total Sales]]</f>
        <v>69627.399999999994</v>
      </c>
      <c r="N27" s="15" t="s">
        <v>64</v>
      </c>
      <c r="O27" s="15" t="s">
        <v>34</v>
      </c>
      <c r="P27" s="15"/>
      <c r="Q27" s="15"/>
    </row>
    <row r="28" spans="1:17" x14ac:dyDescent="0.35">
      <c r="A28" s="13" t="s">
        <v>9</v>
      </c>
      <c r="B28" s="13" t="s">
        <v>19</v>
      </c>
      <c r="C28" s="13" t="s">
        <v>28</v>
      </c>
      <c r="D28" s="13" t="s">
        <v>33</v>
      </c>
      <c r="E28" s="13" t="s">
        <v>39</v>
      </c>
      <c r="F28" s="13">
        <v>276</v>
      </c>
      <c r="G28" s="13">
        <v>1862</v>
      </c>
      <c r="H28" s="13">
        <v>513912</v>
      </c>
      <c r="I28" s="13">
        <f>IF(Table1[[#This Row],[Units Sold]]&gt;=200,5%,0%)</f>
        <v>0.05</v>
      </c>
      <c r="J28" s="13">
        <f>(1-Table1[[#This Row],[Discount]])*Table1[[#This Row],[Total Sales]]</f>
        <v>488216.39999999997</v>
      </c>
      <c r="N28" s="15" t="s">
        <v>65</v>
      </c>
      <c r="O28" s="15" t="s">
        <v>65</v>
      </c>
      <c r="P28" s="15"/>
      <c r="Q28" s="15"/>
    </row>
    <row r="29" spans="1:17" x14ac:dyDescent="0.35">
      <c r="A29" s="13" t="s">
        <v>9</v>
      </c>
      <c r="B29" s="13" t="s">
        <v>19</v>
      </c>
      <c r="C29" s="13" t="s">
        <v>28</v>
      </c>
      <c r="D29" s="13" t="s">
        <v>33</v>
      </c>
      <c r="E29" s="13" t="s">
        <v>40</v>
      </c>
      <c r="F29" s="13">
        <v>78</v>
      </c>
      <c r="G29" s="13">
        <v>479</v>
      </c>
      <c r="H29" s="13">
        <v>37362</v>
      </c>
      <c r="I29" s="13">
        <f>IF(Table1[[#This Row],[Units Sold]]&gt;=200,5%,0%)</f>
        <v>0</v>
      </c>
      <c r="J29" s="13">
        <f>(1-Table1[[#This Row],[Discount]])*Table1[[#This Row],[Total Sales]]</f>
        <v>37362</v>
      </c>
    </row>
    <row r="30" spans="1:17" x14ac:dyDescent="0.35">
      <c r="A30" s="13" t="s">
        <v>9</v>
      </c>
      <c r="B30" s="13" t="s">
        <v>19</v>
      </c>
      <c r="C30" s="13" t="s">
        <v>28</v>
      </c>
      <c r="D30" s="13" t="s">
        <v>33</v>
      </c>
      <c r="E30" s="13" t="s">
        <v>41</v>
      </c>
      <c r="F30" s="13">
        <v>263</v>
      </c>
      <c r="G30" s="13">
        <v>399</v>
      </c>
      <c r="H30" s="13">
        <v>104937</v>
      </c>
      <c r="I30" s="13">
        <f>IF(Table1[[#This Row],[Units Sold]]&gt;=200,5%,0%)</f>
        <v>0.05</v>
      </c>
      <c r="J30" s="13">
        <f>(1-Table1[[#This Row],[Discount]])*Table1[[#This Row],[Total Sales]]</f>
        <v>99690.15</v>
      </c>
    </row>
    <row r="31" spans="1:17" x14ac:dyDescent="0.35">
      <c r="A31" s="13" t="s">
        <v>9</v>
      </c>
      <c r="B31" s="13" t="s">
        <v>19</v>
      </c>
      <c r="C31" s="13" t="s">
        <v>28</v>
      </c>
      <c r="D31" s="13" t="s">
        <v>33</v>
      </c>
      <c r="E31" s="13" t="s">
        <v>42</v>
      </c>
      <c r="F31" s="13">
        <v>208</v>
      </c>
      <c r="G31" s="13">
        <v>1895</v>
      </c>
      <c r="H31" s="13">
        <v>394160</v>
      </c>
      <c r="I31" s="13">
        <f>IF(Table1[[#This Row],[Units Sold]]&gt;=200,5%,0%)</f>
        <v>0.05</v>
      </c>
      <c r="J31" s="13">
        <f>(1-Table1[[#This Row],[Discount]])*Table1[[#This Row],[Total Sales]]</f>
        <v>374452</v>
      </c>
    </row>
    <row r="32" spans="1:17" x14ac:dyDescent="0.35">
      <c r="A32" s="13" t="s">
        <v>9</v>
      </c>
      <c r="B32" s="13" t="s">
        <v>19</v>
      </c>
      <c r="C32" s="13" t="s">
        <v>28</v>
      </c>
      <c r="D32" s="13" t="s">
        <v>34</v>
      </c>
      <c r="E32" s="13" t="s">
        <v>37</v>
      </c>
      <c r="F32" s="13">
        <v>243</v>
      </c>
      <c r="G32" s="13">
        <v>1148</v>
      </c>
      <c r="H32" s="13">
        <v>278964</v>
      </c>
      <c r="I32" s="13">
        <f>IF(Table1[[#This Row],[Units Sold]]&gt;=200,5%,0%)</f>
        <v>0.05</v>
      </c>
      <c r="J32" s="13">
        <f>(1-Table1[[#This Row],[Discount]])*Table1[[#This Row],[Total Sales]]</f>
        <v>265015.8</v>
      </c>
    </row>
    <row r="33" spans="1:10" x14ac:dyDescent="0.35">
      <c r="A33" s="13" t="s">
        <v>9</v>
      </c>
      <c r="B33" s="13" t="s">
        <v>19</v>
      </c>
      <c r="C33" s="13" t="s">
        <v>28</v>
      </c>
      <c r="D33" s="13" t="s">
        <v>34</v>
      </c>
      <c r="E33" s="13" t="s">
        <v>38</v>
      </c>
      <c r="F33" s="13">
        <v>299</v>
      </c>
      <c r="G33" s="13">
        <v>1772</v>
      </c>
      <c r="H33" s="13">
        <v>529828</v>
      </c>
      <c r="I33" s="13">
        <f>IF(Table1[[#This Row],[Units Sold]]&gt;=200,5%,0%)</f>
        <v>0.05</v>
      </c>
      <c r="J33" s="13">
        <f>(1-Table1[[#This Row],[Discount]])*Table1[[#This Row],[Total Sales]]</f>
        <v>503336.6</v>
      </c>
    </row>
    <row r="34" spans="1:10" x14ac:dyDescent="0.35">
      <c r="A34" s="13" t="s">
        <v>9</v>
      </c>
      <c r="B34" s="13" t="s">
        <v>19</v>
      </c>
      <c r="C34" s="13" t="s">
        <v>28</v>
      </c>
      <c r="D34" s="13" t="s">
        <v>34</v>
      </c>
      <c r="E34" s="13" t="s">
        <v>39</v>
      </c>
      <c r="F34" s="13">
        <v>253</v>
      </c>
      <c r="G34" s="13">
        <v>1467</v>
      </c>
      <c r="H34" s="13">
        <v>371151</v>
      </c>
      <c r="I34" s="13">
        <f>IF(Table1[[#This Row],[Units Sold]]&gt;=200,5%,0%)</f>
        <v>0.05</v>
      </c>
      <c r="J34" s="13">
        <f>(1-Table1[[#This Row],[Discount]])*Table1[[#This Row],[Total Sales]]</f>
        <v>352593.45</v>
      </c>
    </row>
    <row r="35" spans="1:10" x14ac:dyDescent="0.35">
      <c r="A35" s="13" t="s">
        <v>9</v>
      </c>
      <c r="B35" s="13" t="s">
        <v>19</v>
      </c>
      <c r="C35" s="13" t="s">
        <v>28</v>
      </c>
      <c r="D35" s="13" t="s">
        <v>34</v>
      </c>
      <c r="E35" s="13" t="s">
        <v>40</v>
      </c>
      <c r="F35" s="13">
        <v>281</v>
      </c>
      <c r="G35" s="13">
        <v>415</v>
      </c>
      <c r="H35" s="13">
        <v>116615</v>
      </c>
      <c r="I35" s="13">
        <f>IF(Table1[[#This Row],[Units Sold]]&gt;=200,5%,0%)</f>
        <v>0.05</v>
      </c>
      <c r="J35" s="13">
        <f>(1-Table1[[#This Row],[Discount]])*Table1[[#This Row],[Total Sales]]</f>
        <v>110784.25</v>
      </c>
    </row>
    <row r="36" spans="1:10" x14ac:dyDescent="0.35">
      <c r="A36" s="13" t="s">
        <v>9</v>
      </c>
      <c r="B36" s="13" t="s">
        <v>19</v>
      </c>
      <c r="C36" s="13" t="s">
        <v>28</v>
      </c>
      <c r="D36" s="13" t="s">
        <v>34</v>
      </c>
      <c r="E36" s="13" t="s">
        <v>41</v>
      </c>
      <c r="F36" s="13">
        <v>87</v>
      </c>
      <c r="G36" s="13">
        <v>573</v>
      </c>
      <c r="H36" s="13">
        <v>49851</v>
      </c>
      <c r="I36" s="13">
        <f>IF(Table1[[#This Row],[Units Sold]]&gt;=200,5%,0%)</f>
        <v>0</v>
      </c>
      <c r="J36" s="13">
        <f>(1-Table1[[#This Row],[Discount]])*Table1[[#This Row],[Total Sales]]</f>
        <v>49851</v>
      </c>
    </row>
    <row r="37" spans="1:10" x14ac:dyDescent="0.35">
      <c r="A37" s="13" t="s">
        <v>9</v>
      </c>
      <c r="B37" s="13" t="s">
        <v>19</v>
      </c>
      <c r="C37" s="13" t="s">
        <v>28</v>
      </c>
      <c r="D37" s="13" t="s">
        <v>34</v>
      </c>
      <c r="E37" s="13" t="s">
        <v>42</v>
      </c>
      <c r="F37" s="13">
        <v>233</v>
      </c>
      <c r="G37" s="13">
        <v>811</v>
      </c>
      <c r="H37" s="13">
        <v>188963</v>
      </c>
      <c r="I37" s="13">
        <f>IF(Table1[[#This Row],[Units Sold]]&gt;=200,5%,0%)</f>
        <v>0.05</v>
      </c>
      <c r="J37" s="13">
        <f>(1-Table1[[#This Row],[Discount]])*Table1[[#This Row],[Total Sales]]</f>
        <v>179514.85</v>
      </c>
    </row>
    <row r="38" spans="1:10" x14ac:dyDescent="0.35">
      <c r="A38" s="13" t="s">
        <v>9</v>
      </c>
      <c r="B38" s="13" t="s">
        <v>19</v>
      </c>
      <c r="C38" s="13" t="s">
        <v>28</v>
      </c>
      <c r="D38" s="13" t="s">
        <v>35</v>
      </c>
      <c r="E38" s="13" t="s">
        <v>37</v>
      </c>
      <c r="F38" s="13">
        <v>196</v>
      </c>
      <c r="G38" s="13">
        <v>1625</v>
      </c>
      <c r="H38" s="13">
        <v>318500</v>
      </c>
      <c r="I38" s="13">
        <f>IF(Table1[[#This Row],[Units Sold]]&gt;=200,5%,0%)</f>
        <v>0</v>
      </c>
      <c r="J38" s="13">
        <f>(1-Table1[[#This Row],[Discount]])*Table1[[#This Row],[Total Sales]]</f>
        <v>318500</v>
      </c>
    </row>
    <row r="39" spans="1:10" x14ac:dyDescent="0.35">
      <c r="A39" s="13" t="s">
        <v>9</v>
      </c>
      <c r="B39" s="13" t="s">
        <v>19</v>
      </c>
      <c r="C39" s="13" t="s">
        <v>28</v>
      </c>
      <c r="D39" s="13" t="s">
        <v>35</v>
      </c>
      <c r="E39" s="13" t="s">
        <v>38</v>
      </c>
      <c r="F39" s="13">
        <v>210</v>
      </c>
      <c r="G39" s="13">
        <v>1026</v>
      </c>
      <c r="H39" s="13">
        <v>215460</v>
      </c>
      <c r="I39" s="13">
        <f>IF(Table1[[#This Row],[Units Sold]]&gt;=200,5%,0%)</f>
        <v>0.05</v>
      </c>
      <c r="J39" s="13">
        <f>(1-Table1[[#This Row],[Discount]])*Table1[[#This Row],[Total Sales]]</f>
        <v>204687</v>
      </c>
    </row>
    <row r="40" spans="1:10" x14ac:dyDescent="0.35">
      <c r="A40" s="13" t="s">
        <v>9</v>
      </c>
      <c r="B40" s="13" t="s">
        <v>19</v>
      </c>
      <c r="C40" s="13" t="s">
        <v>28</v>
      </c>
      <c r="D40" s="13" t="s">
        <v>35</v>
      </c>
      <c r="E40" s="13" t="s">
        <v>39</v>
      </c>
      <c r="F40" s="13">
        <v>120</v>
      </c>
      <c r="G40" s="13">
        <v>1905</v>
      </c>
      <c r="H40" s="13">
        <v>228600</v>
      </c>
      <c r="I40" s="13">
        <f>IF(Table1[[#This Row],[Units Sold]]&gt;=200,5%,0%)</f>
        <v>0</v>
      </c>
      <c r="J40" s="13">
        <f>(1-Table1[[#This Row],[Discount]])*Table1[[#This Row],[Total Sales]]</f>
        <v>228600</v>
      </c>
    </row>
    <row r="41" spans="1:10" x14ac:dyDescent="0.35">
      <c r="A41" s="13" t="s">
        <v>9</v>
      </c>
      <c r="B41" s="13" t="s">
        <v>19</v>
      </c>
      <c r="C41" s="13" t="s">
        <v>28</v>
      </c>
      <c r="D41" s="13" t="s">
        <v>35</v>
      </c>
      <c r="E41" s="13" t="s">
        <v>40</v>
      </c>
      <c r="F41" s="13">
        <v>283</v>
      </c>
      <c r="G41" s="13">
        <v>665</v>
      </c>
      <c r="H41" s="13">
        <v>188195</v>
      </c>
      <c r="I41" s="13">
        <f>IF(Table1[[#This Row],[Units Sold]]&gt;=200,5%,0%)</f>
        <v>0.05</v>
      </c>
      <c r="J41" s="13">
        <f>(1-Table1[[#This Row],[Discount]])*Table1[[#This Row],[Total Sales]]</f>
        <v>178785.25</v>
      </c>
    </row>
    <row r="42" spans="1:10" x14ac:dyDescent="0.35">
      <c r="A42" s="13" t="s">
        <v>9</v>
      </c>
      <c r="B42" s="13" t="s">
        <v>19</v>
      </c>
      <c r="C42" s="13" t="s">
        <v>28</v>
      </c>
      <c r="D42" s="13" t="s">
        <v>35</v>
      </c>
      <c r="E42" s="13" t="s">
        <v>41</v>
      </c>
      <c r="F42" s="13">
        <v>100</v>
      </c>
      <c r="G42" s="13">
        <v>845</v>
      </c>
      <c r="H42" s="13">
        <v>84500</v>
      </c>
      <c r="I42" s="13">
        <f>IF(Table1[[#This Row],[Units Sold]]&gt;=200,5%,0%)</f>
        <v>0</v>
      </c>
      <c r="J42" s="13">
        <f>(1-Table1[[#This Row],[Discount]])*Table1[[#This Row],[Total Sales]]</f>
        <v>84500</v>
      </c>
    </row>
    <row r="43" spans="1:10" x14ac:dyDescent="0.35">
      <c r="A43" s="13" t="s">
        <v>9</v>
      </c>
      <c r="B43" s="13" t="s">
        <v>19</v>
      </c>
      <c r="C43" s="13" t="s">
        <v>28</v>
      </c>
      <c r="D43" s="13" t="s">
        <v>35</v>
      </c>
      <c r="E43" s="13" t="s">
        <v>42</v>
      </c>
      <c r="F43" s="13">
        <v>204</v>
      </c>
      <c r="G43" s="13">
        <v>417</v>
      </c>
      <c r="H43" s="13">
        <v>85068</v>
      </c>
      <c r="I43" s="13">
        <f>IF(Table1[[#This Row],[Units Sold]]&gt;=200,5%,0%)</f>
        <v>0.05</v>
      </c>
      <c r="J43" s="13">
        <f>(1-Table1[[#This Row],[Discount]])*Table1[[#This Row],[Total Sales]]</f>
        <v>80814.599999999991</v>
      </c>
    </row>
    <row r="44" spans="1:10" x14ac:dyDescent="0.35">
      <c r="A44" s="13" t="s">
        <v>9</v>
      </c>
      <c r="B44" s="13" t="s">
        <v>19</v>
      </c>
      <c r="C44" s="13" t="s">
        <v>28</v>
      </c>
      <c r="D44" s="13" t="s">
        <v>36</v>
      </c>
      <c r="E44" s="13" t="s">
        <v>37</v>
      </c>
      <c r="F44" s="13">
        <v>149</v>
      </c>
      <c r="G44" s="13">
        <v>1309</v>
      </c>
      <c r="H44" s="13">
        <v>195041</v>
      </c>
      <c r="I44" s="13">
        <f>IF(Table1[[#This Row],[Units Sold]]&gt;=200,5%,0%)</f>
        <v>0</v>
      </c>
      <c r="J44" s="13">
        <f>(1-Table1[[#This Row],[Discount]])*Table1[[#This Row],[Total Sales]]</f>
        <v>195041</v>
      </c>
    </row>
    <row r="45" spans="1:10" x14ac:dyDescent="0.35">
      <c r="A45" s="13" t="s">
        <v>9</v>
      </c>
      <c r="B45" s="13" t="s">
        <v>19</v>
      </c>
      <c r="C45" s="13" t="s">
        <v>28</v>
      </c>
      <c r="D45" s="13" t="s">
        <v>36</v>
      </c>
      <c r="E45" s="13" t="s">
        <v>38</v>
      </c>
      <c r="F45" s="13">
        <v>156</v>
      </c>
      <c r="G45" s="13">
        <v>477</v>
      </c>
      <c r="H45" s="13">
        <v>74412</v>
      </c>
      <c r="I45" s="13">
        <f>IF(Table1[[#This Row],[Units Sold]]&gt;=200,5%,0%)</f>
        <v>0</v>
      </c>
      <c r="J45" s="13">
        <f>(1-Table1[[#This Row],[Discount]])*Table1[[#This Row],[Total Sales]]</f>
        <v>74412</v>
      </c>
    </row>
    <row r="46" spans="1:10" x14ac:dyDescent="0.35">
      <c r="A46" s="13" t="s">
        <v>9</v>
      </c>
      <c r="B46" s="13" t="s">
        <v>19</v>
      </c>
      <c r="C46" s="13" t="s">
        <v>28</v>
      </c>
      <c r="D46" s="13" t="s">
        <v>36</v>
      </c>
      <c r="E46" s="13" t="s">
        <v>39</v>
      </c>
      <c r="F46" s="13">
        <v>290</v>
      </c>
      <c r="G46" s="13">
        <v>1706</v>
      </c>
      <c r="H46" s="13">
        <v>494740</v>
      </c>
      <c r="I46" s="13">
        <f>IF(Table1[[#This Row],[Units Sold]]&gt;=200,5%,0%)</f>
        <v>0.05</v>
      </c>
      <c r="J46" s="13">
        <f>(1-Table1[[#This Row],[Discount]])*Table1[[#This Row],[Total Sales]]</f>
        <v>470003</v>
      </c>
    </row>
    <row r="47" spans="1:10" x14ac:dyDescent="0.35">
      <c r="A47" s="13" t="s">
        <v>9</v>
      </c>
      <c r="B47" s="13" t="s">
        <v>19</v>
      </c>
      <c r="C47" s="13" t="s">
        <v>28</v>
      </c>
      <c r="D47" s="13" t="s">
        <v>36</v>
      </c>
      <c r="E47" s="13" t="s">
        <v>40</v>
      </c>
      <c r="F47" s="13">
        <v>278</v>
      </c>
      <c r="G47" s="13">
        <v>544</v>
      </c>
      <c r="H47" s="13">
        <v>151232</v>
      </c>
      <c r="I47" s="13">
        <f>IF(Table1[[#This Row],[Units Sold]]&gt;=200,5%,0%)</f>
        <v>0.05</v>
      </c>
      <c r="J47" s="13">
        <f>(1-Table1[[#This Row],[Discount]])*Table1[[#This Row],[Total Sales]]</f>
        <v>143670.39999999999</v>
      </c>
    </row>
    <row r="48" spans="1:10" x14ac:dyDescent="0.35">
      <c r="A48" s="13" t="s">
        <v>9</v>
      </c>
      <c r="B48" s="13" t="s">
        <v>19</v>
      </c>
      <c r="C48" s="13" t="s">
        <v>28</v>
      </c>
      <c r="D48" s="13" t="s">
        <v>36</v>
      </c>
      <c r="E48" s="13" t="s">
        <v>41</v>
      </c>
      <c r="F48" s="13">
        <v>117</v>
      </c>
      <c r="G48" s="13">
        <v>1664</v>
      </c>
      <c r="H48" s="13">
        <v>194688</v>
      </c>
      <c r="I48" s="13">
        <f>IF(Table1[[#This Row],[Units Sold]]&gt;=200,5%,0%)</f>
        <v>0</v>
      </c>
      <c r="J48" s="13">
        <f>(1-Table1[[#This Row],[Discount]])*Table1[[#This Row],[Total Sales]]</f>
        <v>194688</v>
      </c>
    </row>
    <row r="49" spans="1:10" x14ac:dyDescent="0.35">
      <c r="A49" s="13" t="s">
        <v>9</v>
      </c>
      <c r="B49" s="13" t="s">
        <v>19</v>
      </c>
      <c r="C49" s="13" t="s">
        <v>28</v>
      </c>
      <c r="D49" s="13" t="s">
        <v>36</v>
      </c>
      <c r="E49" s="13" t="s">
        <v>42</v>
      </c>
      <c r="F49" s="13">
        <v>253</v>
      </c>
      <c r="G49" s="13">
        <v>1168</v>
      </c>
      <c r="H49" s="13">
        <v>295504</v>
      </c>
      <c r="I49" s="13">
        <f>IF(Table1[[#This Row],[Units Sold]]&gt;=200,5%,0%)</f>
        <v>0.05</v>
      </c>
      <c r="J49" s="13">
        <f>(1-Table1[[#This Row],[Discount]])*Table1[[#This Row],[Total Sales]]</f>
        <v>280728.8</v>
      </c>
    </row>
    <row r="50" spans="1:10" x14ac:dyDescent="0.35">
      <c r="A50" s="13" t="s">
        <v>10</v>
      </c>
      <c r="B50" s="13" t="s">
        <v>20</v>
      </c>
      <c r="C50" s="13" t="s">
        <v>28</v>
      </c>
      <c r="D50" s="13" t="s">
        <v>33</v>
      </c>
      <c r="E50" s="13" t="s">
        <v>37</v>
      </c>
      <c r="F50" s="13">
        <v>292</v>
      </c>
      <c r="G50" s="13">
        <v>1602</v>
      </c>
      <c r="H50" s="13">
        <v>467784</v>
      </c>
      <c r="I50" s="13">
        <f>IF(Table1[[#This Row],[Units Sold]]&gt;=200,5%,0%)</f>
        <v>0.05</v>
      </c>
      <c r="J50" s="13">
        <f>(1-Table1[[#This Row],[Discount]])*Table1[[#This Row],[Total Sales]]</f>
        <v>444394.8</v>
      </c>
    </row>
    <row r="51" spans="1:10" x14ac:dyDescent="0.35">
      <c r="A51" s="13" t="s">
        <v>10</v>
      </c>
      <c r="B51" s="13" t="s">
        <v>20</v>
      </c>
      <c r="C51" s="13" t="s">
        <v>28</v>
      </c>
      <c r="D51" s="13" t="s">
        <v>33</v>
      </c>
      <c r="E51" s="13" t="s">
        <v>38</v>
      </c>
      <c r="F51" s="13">
        <v>71</v>
      </c>
      <c r="G51" s="13">
        <v>1205</v>
      </c>
      <c r="H51" s="13">
        <v>85555</v>
      </c>
      <c r="I51" s="13">
        <f>IF(Table1[[#This Row],[Units Sold]]&gt;=200,5%,0%)</f>
        <v>0</v>
      </c>
      <c r="J51" s="13">
        <f>(1-Table1[[#This Row],[Discount]])*Table1[[#This Row],[Total Sales]]</f>
        <v>85555</v>
      </c>
    </row>
    <row r="52" spans="1:10" x14ac:dyDescent="0.35">
      <c r="A52" s="13" t="s">
        <v>10</v>
      </c>
      <c r="B52" s="13" t="s">
        <v>20</v>
      </c>
      <c r="C52" s="13" t="s">
        <v>28</v>
      </c>
      <c r="D52" s="13" t="s">
        <v>33</v>
      </c>
      <c r="E52" s="13" t="s">
        <v>39</v>
      </c>
      <c r="F52" s="13">
        <v>240</v>
      </c>
      <c r="G52" s="13">
        <v>1387</v>
      </c>
      <c r="H52" s="13">
        <v>332880</v>
      </c>
      <c r="I52" s="13">
        <f>IF(Table1[[#This Row],[Units Sold]]&gt;=200,5%,0%)</f>
        <v>0.05</v>
      </c>
      <c r="J52" s="13">
        <f>(1-Table1[[#This Row],[Discount]])*Table1[[#This Row],[Total Sales]]</f>
        <v>316236</v>
      </c>
    </row>
    <row r="53" spans="1:10" x14ac:dyDescent="0.35">
      <c r="A53" s="13" t="s">
        <v>10</v>
      </c>
      <c r="B53" s="13" t="s">
        <v>20</v>
      </c>
      <c r="C53" s="13" t="s">
        <v>28</v>
      </c>
      <c r="D53" s="13" t="s">
        <v>33</v>
      </c>
      <c r="E53" s="13" t="s">
        <v>40</v>
      </c>
      <c r="F53" s="13">
        <v>227</v>
      </c>
      <c r="G53" s="13">
        <v>1077</v>
      </c>
      <c r="H53" s="13">
        <v>244479</v>
      </c>
      <c r="I53" s="13">
        <f>IF(Table1[[#This Row],[Units Sold]]&gt;=200,5%,0%)</f>
        <v>0.05</v>
      </c>
      <c r="J53" s="13">
        <f>(1-Table1[[#This Row],[Discount]])*Table1[[#This Row],[Total Sales]]</f>
        <v>232255.05</v>
      </c>
    </row>
    <row r="54" spans="1:10" x14ac:dyDescent="0.35">
      <c r="A54" s="13" t="s">
        <v>10</v>
      </c>
      <c r="B54" s="13" t="s">
        <v>20</v>
      </c>
      <c r="C54" s="13" t="s">
        <v>28</v>
      </c>
      <c r="D54" s="13" t="s">
        <v>33</v>
      </c>
      <c r="E54" s="13" t="s">
        <v>41</v>
      </c>
      <c r="F54" s="13">
        <v>246</v>
      </c>
      <c r="G54" s="13">
        <v>1383</v>
      </c>
      <c r="H54" s="13">
        <v>340218</v>
      </c>
      <c r="I54" s="13">
        <f>IF(Table1[[#This Row],[Units Sold]]&gt;=200,5%,0%)</f>
        <v>0.05</v>
      </c>
      <c r="J54" s="13">
        <f>(1-Table1[[#This Row],[Discount]])*Table1[[#This Row],[Total Sales]]</f>
        <v>323207.09999999998</v>
      </c>
    </row>
    <row r="55" spans="1:10" x14ac:dyDescent="0.35">
      <c r="A55" s="13" t="s">
        <v>10</v>
      </c>
      <c r="B55" s="13" t="s">
        <v>20</v>
      </c>
      <c r="C55" s="13" t="s">
        <v>28</v>
      </c>
      <c r="D55" s="13" t="s">
        <v>33</v>
      </c>
      <c r="E55" s="13" t="s">
        <v>42</v>
      </c>
      <c r="F55" s="13">
        <v>131</v>
      </c>
      <c r="G55" s="13">
        <v>596</v>
      </c>
      <c r="H55" s="13">
        <v>78076</v>
      </c>
      <c r="I55" s="13">
        <f>IF(Table1[[#This Row],[Units Sold]]&gt;=200,5%,0%)</f>
        <v>0</v>
      </c>
      <c r="J55" s="13">
        <f>(1-Table1[[#This Row],[Discount]])*Table1[[#This Row],[Total Sales]]</f>
        <v>78076</v>
      </c>
    </row>
    <row r="56" spans="1:10" x14ac:dyDescent="0.35">
      <c r="A56" s="13" t="s">
        <v>10</v>
      </c>
      <c r="B56" s="13" t="s">
        <v>20</v>
      </c>
      <c r="C56" s="13" t="s">
        <v>28</v>
      </c>
      <c r="D56" s="13" t="s">
        <v>34</v>
      </c>
      <c r="E56" s="13" t="s">
        <v>37</v>
      </c>
      <c r="F56" s="13">
        <v>271</v>
      </c>
      <c r="G56" s="13">
        <v>1827</v>
      </c>
      <c r="H56" s="13">
        <v>495117</v>
      </c>
      <c r="I56" s="13">
        <f>IF(Table1[[#This Row],[Units Sold]]&gt;=200,5%,0%)</f>
        <v>0.05</v>
      </c>
      <c r="J56" s="13">
        <f>(1-Table1[[#This Row],[Discount]])*Table1[[#This Row],[Total Sales]]</f>
        <v>470361.14999999997</v>
      </c>
    </row>
    <row r="57" spans="1:10" x14ac:dyDescent="0.35">
      <c r="A57" s="13" t="s">
        <v>10</v>
      </c>
      <c r="B57" s="13" t="s">
        <v>20</v>
      </c>
      <c r="C57" s="13" t="s">
        <v>28</v>
      </c>
      <c r="D57" s="13" t="s">
        <v>34</v>
      </c>
      <c r="E57" s="13" t="s">
        <v>38</v>
      </c>
      <c r="F57" s="13">
        <v>253</v>
      </c>
      <c r="G57" s="13">
        <v>1824</v>
      </c>
      <c r="H57" s="13">
        <v>461472</v>
      </c>
      <c r="I57" s="13">
        <f>IF(Table1[[#This Row],[Units Sold]]&gt;=200,5%,0%)</f>
        <v>0.05</v>
      </c>
      <c r="J57" s="13">
        <f>(1-Table1[[#This Row],[Discount]])*Table1[[#This Row],[Total Sales]]</f>
        <v>438398.39999999997</v>
      </c>
    </row>
    <row r="58" spans="1:10" x14ac:dyDescent="0.35">
      <c r="A58" s="13" t="s">
        <v>10</v>
      </c>
      <c r="B58" s="13" t="s">
        <v>20</v>
      </c>
      <c r="C58" s="13" t="s">
        <v>28</v>
      </c>
      <c r="D58" s="13" t="s">
        <v>34</v>
      </c>
      <c r="E58" s="13" t="s">
        <v>39</v>
      </c>
      <c r="F58" s="13">
        <v>214</v>
      </c>
      <c r="G58" s="13">
        <v>1974</v>
      </c>
      <c r="H58" s="13">
        <v>422436</v>
      </c>
      <c r="I58" s="13">
        <f>IF(Table1[[#This Row],[Units Sold]]&gt;=200,5%,0%)</f>
        <v>0.05</v>
      </c>
      <c r="J58" s="13">
        <f>(1-Table1[[#This Row],[Discount]])*Table1[[#This Row],[Total Sales]]</f>
        <v>401314.19999999995</v>
      </c>
    </row>
    <row r="59" spans="1:10" x14ac:dyDescent="0.35">
      <c r="A59" s="13" t="s">
        <v>10</v>
      </c>
      <c r="B59" s="13" t="s">
        <v>20</v>
      </c>
      <c r="C59" s="13" t="s">
        <v>28</v>
      </c>
      <c r="D59" s="13" t="s">
        <v>34</v>
      </c>
      <c r="E59" s="13" t="s">
        <v>40</v>
      </c>
      <c r="F59" s="13">
        <v>82</v>
      </c>
      <c r="G59" s="13">
        <v>1740</v>
      </c>
      <c r="H59" s="13">
        <v>142680</v>
      </c>
      <c r="I59" s="13">
        <f>IF(Table1[[#This Row],[Units Sold]]&gt;=200,5%,0%)</f>
        <v>0</v>
      </c>
      <c r="J59" s="13">
        <f>(1-Table1[[#This Row],[Discount]])*Table1[[#This Row],[Total Sales]]</f>
        <v>142680</v>
      </c>
    </row>
    <row r="60" spans="1:10" x14ac:dyDescent="0.35">
      <c r="A60" s="13" t="s">
        <v>10</v>
      </c>
      <c r="B60" s="13" t="s">
        <v>20</v>
      </c>
      <c r="C60" s="13" t="s">
        <v>28</v>
      </c>
      <c r="D60" s="13" t="s">
        <v>34</v>
      </c>
      <c r="E60" s="13" t="s">
        <v>41</v>
      </c>
      <c r="F60" s="13">
        <v>136</v>
      </c>
      <c r="G60" s="13">
        <v>630</v>
      </c>
      <c r="H60" s="13">
        <v>85680</v>
      </c>
      <c r="I60" s="13">
        <f>IF(Table1[[#This Row],[Units Sold]]&gt;=200,5%,0%)</f>
        <v>0</v>
      </c>
      <c r="J60" s="13">
        <f>(1-Table1[[#This Row],[Discount]])*Table1[[#This Row],[Total Sales]]</f>
        <v>85680</v>
      </c>
    </row>
    <row r="61" spans="1:10" x14ac:dyDescent="0.35">
      <c r="A61" s="13" t="s">
        <v>10</v>
      </c>
      <c r="B61" s="13" t="s">
        <v>20</v>
      </c>
      <c r="C61" s="13" t="s">
        <v>28</v>
      </c>
      <c r="D61" s="13" t="s">
        <v>34</v>
      </c>
      <c r="E61" s="13" t="s">
        <v>42</v>
      </c>
      <c r="F61" s="13">
        <v>159</v>
      </c>
      <c r="G61" s="13">
        <v>522</v>
      </c>
      <c r="H61" s="13">
        <v>82998</v>
      </c>
      <c r="I61" s="13">
        <f>IF(Table1[[#This Row],[Units Sold]]&gt;=200,5%,0%)</f>
        <v>0</v>
      </c>
      <c r="J61" s="13">
        <f>(1-Table1[[#This Row],[Discount]])*Table1[[#This Row],[Total Sales]]</f>
        <v>82998</v>
      </c>
    </row>
    <row r="62" spans="1:10" x14ac:dyDescent="0.35">
      <c r="A62" s="13" t="s">
        <v>10</v>
      </c>
      <c r="B62" s="13" t="s">
        <v>20</v>
      </c>
      <c r="C62" s="13" t="s">
        <v>28</v>
      </c>
      <c r="D62" s="13" t="s">
        <v>35</v>
      </c>
      <c r="E62" s="13" t="s">
        <v>37</v>
      </c>
      <c r="F62" s="13">
        <v>291</v>
      </c>
      <c r="G62" s="13">
        <v>1410</v>
      </c>
      <c r="H62" s="13">
        <v>410310</v>
      </c>
      <c r="I62" s="13">
        <f>IF(Table1[[#This Row],[Units Sold]]&gt;=200,5%,0%)</f>
        <v>0.05</v>
      </c>
      <c r="J62" s="13">
        <f>(1-Table1[[#This Row],[Discount]])*Table1[[#This Row],[Total Sales]]</f>
        <v>389794.5</v>
      </c>
    </row>
    <row r="63" spans="1:10" x14ac:dyDescent="0.35">
      <c r="A63" s="13" t="s">
        <v>10</v>
      </c>
      <c r="B63" s="13" t="s">
        <v>20</v>
      </c>
      <c r="C63" s="13" t="s">
        <v>28</v>
      </c>
      <c r="D63" s="13" t="s">
        <v>35</v>
      </c>
      <c r="E63" s="13" t="s">
        <v>38</v>
      </c>
      <c r="F63" s="13">
        <v>131</v>
      </c>
      <c r="G63" s="13">
        <v>1219</v>
      </c>
      <c r="H63" s="13">
        <v>159689</v>
      </c>
      <c r="I63" s="13">
        <f>IF(Table1[[#This Row],[Units Sold]]&gt;=200,5%,0%)</f>
        <v>0</v>
      </c>
      <c r="J63" s="13">
        <f>(1-Table1[[#This Row],[Discount]])*Table1[[#This Row],[Total Sales]]</f>
        <v>159689</v>
      </c>
    </row>
    <row r="64" spans="1:10" x14ac:dyDescent="0.35">
      <c r="A64" s="13" t="s">
        <v>10</v>
      </c>
      <c r="B64" s="13" t="s">
        <v>20</v>
      </c>
      <c r="C64" s="13" t="s">
        <v>28</v>
      </c>
      <c r="D64" s="13" t="s">
        <v>35</v>
      </c>
      <c r="E64" s="13" t="s">
        <v>39</v>
      </c>
      <c r="F64" s="13">
        <v>150</v>
      </c>
      <c r="G64" s="13">
        <v>819</v>
      </c>
      <c r="H64" s="13">
        <v>122850</v>
      </c>
      <c r="I64" s="13">
        <f>IF(Table1[[#This Row],[Units Sold]]&gt;=200,5%,0%)</f>
        <v>0</v>
      </c>
      <c r="J64" s="13">
        <f>(1-Table1[[#This Row],[Discount]])*Table1[[#This Row],[Total Sales]]</f>
        <v>122850</v>
      </c>
    </row>
    <row r="65" spans="1:10" x14ac:dyDescent="0.35">
      <c r="A65" s="13" t="s">
        <v>10</v>
      </c>
      <c r="B65" s="13" t="s">
        <v>20</v>
      </c>
      <c r="C65" s="13" t="s">
        <v>28</v>
      </c>
      <c r="D65" s="13" t="s">
        <v>35</v>
      </c>
      <c r="E65" s="13" t="s">
        <v>40</v>
      </c>
      <c r="F65" s="13">
        <v>289</v>
      </c>
      <c r="G65" s="13">
        <v>1352</v>
      </c>
      <c r="H65" s="13">
        <v>390728</v>
      </c>
      <c r="I65" s="13">
        <f>IF(Table1[[#This Row],[Units Sold]]&gt;=200,5%,0%)</f>
        <v>0.05</v>
      </c>
      <c r="J65" s="13">
        <f>(1-Table1[[#This Row],[Discount]])*Table1[[#This Row],[Total Sales]]</f>
        <v>371191.6</v>
      </c>
    </row>
    <row r="66" spans="1:10" x14ac:dyDescent="0.35">
      <c r="A66" s="13" t="s">
        <v>10</v>
      </c>
      <c r="B66" s="13" t="s">
        <v>20</v>
      </c>
      <c r="C66" s="13" t="s">
        <v>28</v>
      </c>
      <c r="D66" s="13" t="s">
        <v>35</v>
      </c>
      <c r="E66" s="13" t="s">
        <v>41</v>
      </c>
      <c r="F66" s="13">
        <v>59</v>
      </c>
      <c r="G66" s="13">
        <v>666</v>
      </c>
      <c r="H66" s="13">
        <v>39294</v>
      </c>
      <c r="I66" s="13">
        <f>IF(Table1[[#This Row],[Units Sold]]&gt;=200,5%,0%)</f>
        <v>0</v>
      </c>
      <c r="J66" s="13">
        <f>(1-Table1[[#This Row],[Discount]])*Table1[[#This Row],[Total Sales]]</f>
        <v>39294</v>
      </c>
    </row>
    <row r="67" spans="1:10" x14ac:dyDescent="0.35">
      <c r="A67" s="13" t="s">
        <v>10</v>
      </c>
      <c r="B67" s="13" t="s">
        <v>20</v>
      </c>
      <c r="C67" s="13" t="s">
        <v>28</v>
      </c>
      <c r="D67" s="13" t="s">
        <v>35</v>
      </c>
      <c r="E67" s="13" t="s">
        <v>42</v>
      </c>
      <c r="F67" s="13">
        <v>92</v>
      </c>
      <c r="G67" s="13">
        <v>612</v>
      </c>
      <c r="H67" s="13">
        <v>56304</v>
      </c>
      <c r="I67" s="13">
        <f>IF(Table1[[#This Row],[Units Sold]]&gt;=200,5%,0%)</f>
        <v>0</v>
      </c>
      <c r="J67" s="13">
        <f>(1-Table1[[#This Row],[Discount]])*Table1[[#This Row],[Total Sales]]</f>
        <v>56304</v>
      </c>
    </row>
    <row r="68" spans="1:10" x14ac:dyDescent="0.35">
      <c r="A68" s="13" t="s">
        <v>10</v>
      </c>
      <c r="B68" s="13" t="s">
        <v>20</v>
      </c>
      <c r="C68" s="13" t="s">
        <v>28</v>
      </c>
      <c r="D68" s="13" t="s">
        <v>36</v>
      </c>
      <c r="E68" s="13" t="s">
        <v>37</v>
      </c>
      <c r="F68" s="13">
        <v>257</v>
      </c>
      <c r="G68" s="13">
        <v>433</v>
      </c>
      <c r="H68" s="13">
        <v>111281</v>
      </c>
      <c r="I68" s="13">
        <f>IF(Table1[[#This Row],[Units Sold]]&gt;=200,5%,0%)</f>
        <v>0.05</v>
      </c>
      <c r="J68" s="13">
        <f>(1-Table1[[#This Row],[Discount]])*Table1[[#This Row],[Total Sales]]</f>
        <v>105716.95</v>
      </c>
    </row>
    <row r="69" spans="1:10" x14ac:dyDescent="0.35">
      <c r="A69" s="13" t="s">
        <v>10</v>
      </c>
      <c r="B69" s="13" t="s">
        <v>20</v>
      </c>
      <c r="C69" s="13" t="s">
        <v>28</v>
      </c>
      <c r="D69" s="13" t="s">
        <v>36</v>
      </c>
      <c r="E69" s="13" t="s">
        <v>38</v>
      </c>
      <c r="F69" s="13">
        <v>220</v>
      </c>
      <c r="G69" s="13">
        <v>1544</v>
      </c>
      <c r="H69" s="13">
        <v>339680</v>
      </c>
      <c r="I69" s="13">
        <f>IF(Table1[[#This Row],[Units Sold]]&gt;=200,5%,0%)</f>
        <v>0.05</v>
      </c>
      <c r="J69" s="13">
        <f>(1-Table1[[#This Row],[Discount]])*Table1[[#This Row],[Total Sales]]</f>
        <v>322696</v>
      </c>
    </row>
    <row r="70" spans="1:10" x14ac:dyDescent="0.35">
      <c r="A70" s="13" t="s">
        <v>10</v>
      </c>
      <c r="B70" s="13" t="s">
        <v>20</v>
      </c>
      <c r="C70" s="13" t="s">
        <v>28</v>
      </c>
      <c r="D70" s="13" t="s">
        <v>36</v>
      </c>
      <c r="E70" s="13" t="s">
        <v>39</v>
      </c>
      <c r="F70" s="13">
        <v>243</v>
      </c>
      <c r="G70" s="13">
        <v>932</v>
      </c>
      <c r="H70" s="13">
        <v>226476</v>
      </c>
      <c r="I70" s="13">
        <f>IF(Table1[[#This Row],[Units Sold]]&gt;=200,5%,0%)</f>
        <v>0.05</v>
      </c>
      <c r="J70" s="13">
        <f>(1-Table1[[#This Row],[Discount]])*Table1[[#This Row],[Total Sales]]</f>
        <v>215152.19999999998</v>
      </c>
    </row>
    <row r="71" spans="1:10" x14ac:dyDescent="0.35">
      <c r="A71" s="13" t="s">
        <v>10</v>
      </c>
      <c r="B71" s="13" t="s">
        <v>20</v>
      </c>
      <c r="C71" s="13" t="s">
        <v>28</v>
      </c>
      <c r="D71" s="13" t="s">
        <v>36</v>
      </c>
      <c r="E71" s="13" t="s">
        <v>40</v>
      </c>
      <c r="F71" s="13">
        <v>71</v>
      </c>
      <c r="G71" s="13">
        <v>1759</v>
      </c>
      <c r="H71" s="13">
        <v>124889</v>
      </c>
      <c r="I71" s="13">
        <f>IF(Table1[[#This Row],[Units Sold]]&gt;=200,5%,0%)</f>
        <v>0</v>
      </c>
      <c r="J71" s="13">
        <f>(1-Table1[[#This Row],[Discount]])*Table1[[#This Row],[Total Sales]]</f>
        <v>124889</v>
      </c>
    </row>
    <row r="72" spans="1:10" x14ac:dyDescent="0.35">
      <c r="A72" s="13" t="s">
        <v>10</v>
      </c>
      <c r="B72" s="13" t="s">
        <v>20</v>
      </c>
      <c r="C72" s="13" t="s">
        <v>28</v>
      </c>
      <c r="D72" s="13" t="s">
        <v>36</v>
      </c>
      <c r="E72" s="13" t="s">
        <v>41</v>
      </c>
      <c r="F72" s="13">
        <v>228</v>
      </c>
      <c r="G72" s="13">
        <v>1013</v>
      </c>
      <c r="H72" s="13">
        <v>230964</v>
      </c>
      <c r="I72" s="13">
        <f>IF(Table1[[#This Row],[Units Sold]]&gt;=200,5%,0%)</f>
        <v>0.05</v>
      </c>
      <c r="J72" s="13">
        <f>(1-Table1[[#This Row],[Discount]])*Table1[[#This Row],[Total Sales]]</f>
        <v>219415.8</v>
      </c>
    </row>
    <row r="73" spans="1:10" x14ac:dyDescent="0.35">
      <c r="A73" s="13" t="s">
        <v>10</v>
      </c>
      <c r="B73" s="13" t="s">
        <v>20</v>
      </c>
      <c r="C73" s="13" t="s">
        <v>28</v>
      </c>
      <c r="D73" s="13" t="s">
        <v>36</v>
      </c>
      <c r="E73" s="13" t="s">
        <v>42</v>
      </c>
      <c r="F73" s="13">
        <v>121</v>
      </c>
      <c r="G73" s="13">
        <v>1619</v>
      </c>
      <c r="H73" s="13">
        <v>195899</v>
      </c>
      <c r="I73" s="13">
        <f>IF(Table1[[#This Row],[Units Sold]]&gt;=200,5%,0%)</f>
        <v>0</v>
      </c>
      <c r="J73" s="13">
        <f>(1-Table1[[#This Row],[Discount]])*Table1[[#This Row],[Total Sales]]</f>
        <v>195899</v>
      </c>
    </row>
    <row r="74" spans="1:10" x14ac:dyDescent="0.35">
      <c r="A74" s="13" t="s">
        <v>11</v>
      </c>
      <c r="B74" s="13" t="s">
        <v>21</v>
      </c>
      <c r="C74" s="13" t="s">
        <v>29</v>
      </c>
      <c r="D74" s="13" t="s">
        <v>33</v>
      </c>
      <c r="E74" s="13" t="s">
        <v>37</v>
      </c>
      <c r="F74" s="13">
        <v>263</v>
      </c>
      <c r="G74" s="13">
        <v>1328</v>
      </c>
      <c r="H74" s="13">
        <v>349264</v>
      </c>
      <c r="I74" s="13">
        <f>IF(Table1[[#This Row],[Units Sold]]&gt;=200,5%,0%)</f>
        <v>0.05</v>
      </c>
      <c r="J74" s="13">
        <f>(1-Table1[[#This Row],[Discount]])*Table1[[#This Row],[Total Sales]]</f>
        <v>331800.8</v>
      </c>
    </row>
    <row r="75" spans="1:10" x14ac:dyDescent="0.35">
      <c r="A75" s="13" t="s">
        <v>11</v>
      </c>
      <c r="B75" s="13" t="s">
        <v>21</v>
      </c>
      <c r="C75" s="13" t="s">
        <v>29</v>
      </c>
      <c r="D75" s="13" t="s">
        <v>33</v>
      </c>
      <c r="E75" s="13" t="s">
        <v>38</v>
      </c>
      <c r="F75" s="13">
        <v>192</v>
      </c>
      <c r="G75" s="13">
        <v>834</v>
      </c>
      <c r="H75" s="13">
        <v>160128</v>
      </c>
      <c r="I75" s="13">
        <f>IF(Table1[[#This Row],[Units Sold]]&gt;=200,5%,0%)</f>
        <v>0</v>
      </c>
      <c r="J75" s="13">
        <f>(1-Table1[[#This Row],[Discount]])*Table1[[#This Row],[Total Sales]]</f>
        <v>160128</v>
      </c>
    </row>
    <row r="76" spans="1:10" x14ac:dyDescent="0.35">
      <c r="A76" s="13" t="s">
        <v>11</v>
      </c>
      <c r="B76" s="13" t="s">
        <v>21</v>
      </c>
      <c r="C76" s="13" t="s">
        <v>29</v>
      </c>
      <c r="D76" s="13" t="s">
        <v>33</v>
      </c>
      <c r="E76" s="13" t="s">
        <v>39</v>
      </c>
      <c r="F76" s="13">
        <v>219</v>
      </c>
      <c r="G76" s="13">
        <v>1598</v>
      </c>
      <c r="H76" s="13">
        <v>349962</v>
      </c>
      <c r="I76" s="13">
        <f>IF(Table1[[#This Row],[Units Sold]]&gt;=200,5%,0%)</f>
        <v>0.05</v>
      </c>
      <c r="J76" s="13">
        <f>(1-Table1[[#This Row],[Discount]])*Table1[[#This Row],[Total Sales]]</f>
        <v>332463.89999999997</v>
      </c>
    </row>
    <row r="77" spans="1:10" x14ac:dyDescent="0.35">
      <c r="A77" s="13" t="s">
        <v>11</v>
      </c>
      <c r="B77" s="13" t="s">
        <v>21</v>
      </c>
      <c r="C77" s="13" t="s">
        <v>29</v>
      </c>
      <c r="D77" s="13" t="s">
        <v>33</v>
      </c>
      <c r="E77" s="13" t="s">
        <v>40</v>
      </c>
      <c r="F77" s="13">
        <v>52</v>
      </c>
      <c r="G77" s="13">
        <v>318</v>
      </c>
      <c r="H77" s="13">
        <v>16536</v>
      </c>
      <c r="I77" s="13">
        <f>IF(Table1[[#This Row],[Units Sold]]&gt;=200,5%,0%)</f>
        <v>0</v>
      </c>
      <c r="J77" s="13">
        <f>(1-Table1[[#This Row],[Discount]])*Table1[[#This Row],[Total Sales]]</f>
        <v>16536</v>
      </c>
    </row>
    <row r="78" spans="1:10" x14ac:dyDescent="0.35">
      <c r="A78" s="13" t="s">
        <v>11</v>
      </c>
      <c r="B78" s="13" t="s">
        <v>21</v>
      </c>
      <c r="C78" s="13" t="s">
        <v>29</v>
      </c>
      <c r="D78" s="13" t="s">
        <v>33</v>
      </c>
      <c r="E78" s="13" t="s">
        <v>41</v>
      </c>
      <c r="F78" s="13">
        <v>185</v>
      </c>
      <c r="G78" s="13">
        <v>1657</v>
      </c>
      <c r="H78" s="13">
        <v>306545</v>
      </c>
      <c r="I78" s="13">
        <f>IF(Table1[[#This Row],[Units Sold]]&gt;=200,5%,0%)</f>
        <v>0</v>
      </c>
      <c r="J78" s="13">
        <f>(1-Table1[[#This Row],[Discount]])*Table1[[#This Row],[Total Sales]]</f>
        <v>306545</v>
      </c>
    </row>
    <row r="79" spans="1:10" x14ac:dyDescent="0.35">
      <c r="A79" s="13" t="s">
        <v>11</v>
      </c>
      <c r="B79" s="13" t="s">
        <v>21</v>
      </c>
      <c r="C79" s="13" t="s">
        <v>29</v>
      </c>
      <c r="D79" s="13" t="s">
        <v>33</v>
      </c>
      <c r="E79" s="13" t="s">
        <v>42</v>
      </c>
      <c r="F79" s="13">
        <v>244</v>
      </c>
      <c r="G79" s="13">
        <v>1660</v>
      </c>
      <c r="H79" s="13">
        <v>405040</v>
      </c>
      <c r="I79" s="13">
        <f>IF(Table1[[#This Row],[Units Sold]]&gt;=200,5%,0%)</f>
        <v>0.05</v>
      </c>
      <c r="J79" s="13">
        <f>(1-Table1[[#This Row],[Discount]])*Table1[[#This Row],[Total Sales]]</f>
        <v>384788</v>
      </c>
    </row>
    <row r="80" spans="1:10" x14ac:dyDescent="0.35">
      <c r="A80" s="13" t="s">
        <v>11</v>
      </c>
      <c r="B80" s="13" t="s">
        <v>21</v>
      </c>
      <c r="C80" s="13" t="s">
        <v>29</v>
      </c>
      <c r="D80" s="13" t="s">
        <v>34</v>
      </c>
      <c r="E80" s="13" t="s">
        <v>37</v>
      </c>
      <c r="F80" s="13">
        <v>96</v>
      </c>
      <c r="G80" s="13">
        <v>1806</v>
      </c>
      <c r="H80" s="13">
        <v>173376</v>
      </c>
      <c r="I80" s="13">
        <f>IF(Table1[[#This Row],[Units Sold]]&gt;=200,5%,0%)</f>
        <v>0</v>
      </c>
      <c r="J80" s="13">
        <f>(1-Table1[[#This Row],[Discount]])*Table1[[#This Row],[Total Sales]]</f>
        <v>173376</v>
      </c>
    </row>
    <row r="81" spans="1:10" x14ac:dyDescent="0.35">
      <c r="A81" s="13" t="s">
        <v>11</v>
      </c>
      <c r="B81" s="13" t="s">
        <v>21</v>
      </c>
      <c r="C81" s="13" t="s">
        <v>29</v>
      </c>
      <c r="D81" s="13" t="s">
        <v>34</v>
      </c>
      <c r="E81" s="13" t="s">
        <v>38</v>
      </c>
      <c r="F81" s="13">
        <v>179</v>
      </c>
      <c r="G81" s="13">
        <v>671</v>
      </c>
      <c r="H81" s="13">
        <v>120109</v>
      </c>
      <c r="I81" s="13">
        <f>IF(Table1[[#This Row],[Units Sold]]&gt;=200,5%,0%)</f>
        <v>0</v>
      </c>
      <c r="J81" s="13">
        <f>(1-Table1[[#This Row],[Discount]])*Table1[[#This Row],[Total Sales]]</f>
        <v>120109</v>
      </c>
    </row>
    <row r="82" spans="1:10" x14ac:dyDescent="0.35">
      <c r="A82" s="13" t="s">
        <v>11</v>
      </c>
      <c r="B82" s="13" t="s">
        <v>21</v>
      </c>
      <c r="C82" s="13" t="s">
        <v>29</v>
      </c>
      <c r="D82" s="13" t="s">
        <v>34</v>
      </c>
      <c r="E82" s="13" t="s">
        <v>39</v>
      </c>
      <c r="F82" s="13">
        <v>190</v>
      </c>
      <c r="G82" s="13">
        <v>518</v>
      </c>
      <c r="H82" s="13">
        <v>98420</v>
      </c>
      <c r="I82" s="13">
        <f>IF(Table1[[#This Row],[Units Sold]]&gt;=200,5%,0%)</f>
        <v>0</v>
      </c>
      <c r="J82" s="13">
        <f>(1-Table1[[#This Row],[Discount]])*Table1[[#This Row],[Total Sales]]</f>
        <v>98420</v>
      </c>
    </row>
    <row r="83" spans="1:10" x14ac:dyDescent="0.35">
      <c r="A83" s="13" t="s">
        <v>11</v>
      </c>
      <c r="B83" s="13" t="s">
        <v>21</v>
      </c>
      <c r="C83" s="13" t="s">
        <v>29</v>
      </c>
      <c r="D83" s="13" t="s">
        <v>34</v>
      </c>
      <c r="E83" s="13" t="s">
        <v>40</v>
      </c>
      <c r="F83" s="13">
        <v>241</v>
      </c>
      <c r="G83" s="13">
        <v>793</v>
      </c>
      <c r="H83" s="13">
        <v>191113</v>
      </c>
      <c r="I83" s="13">
        <f>IF(Table1[[#This Row],[Units Sold]]&gt;=200,5%,0%)</f>
        <v>0.05</v>
      </c>
      <c r="J83" s="13">
        <f>(1-Table1[[#This Row],[Discount]])*Table1[[#This Row],[Total Sales]]</f>
        <v>181557.35</v>
      </c>
    </row>
    <row r="84" spans="1:10" x14ac:dyDescent="0.35">
      <c r="A84" s="13" t="s">
        <v>11</v>
      </c>
      <c r="B84" s="13" t="s">
        <v>21</v>
      </c>
      <c r="C84" s="13" t="s">
        <v>29</v>
      </c>
      <c r="D84" s="13" t="s">
        <v>34</v>
      </c>
      <c r="E84" s="13" t="s">
        <v>41</v>
      </c>
      <c r="F84" s="13">
        <v>167</v>
      </c>
      <c r="G84" s="13">
        <v>1395</v>
      </c>
      <c r="H84" s="13">
        <v>232965</v>
      </c>
      <c r="I84" s="13">
        <f>IF(Table1[[#This Row],[Units Sold]]&gt;=200,5%,0%)</f>
        <v>0</v>
      </c>
      <c r="J84" s="13">
        <f>(1-Table1[[#This Row],[Discount]])*Table1[[#This Row],[Total Sales]]</f>
        <v>232965</v>
      </c>
    </row>
    <row r="85" spans="1:10" x14ac:dyDescent="0.35">
      <c r="A85" s="13" t="s">
        <v>11</v>
      </c>
      <c r="B85" s="13" t="s">
        <v>21</v>
      </c>
      <c r="C85" s="13" t="s">
        <v>29</v>
      </c>
      <c r="D85" s="13" t="s">
        <v>34</v>
      </c>
      <c r="E85" s="13" t="s">
        <v>42</v>
      </c>
      <c r="F85" s="13">
        <v>144</v>
      </c>
      <c r="G85" s="13">
        <v>1374</v>
      </c>
      <c r="H85" s="13">
        <v>197856</v>
      </c>
      <c r="I85" s="13">
        <f>IF(Table1[[#This Row],[Units Sold]]&gt;=200,5%,0%)</f>
        <v>0</v>
      </c>
      <c r="J85" s="13">
        <f>(1-Table1[[#This Row],[Discount]])*Table1[[#This Row],[Total Sales]]</f>
        <v>197856</v>
      </c>
    </row>
    <row r="86" spans="1:10" x14ac:dyDescent="0.35">
      <c r="A86" s="13" t="s">
        <v>11</v>
      </c>
      <c r="B86" s="13" t="s">
        <v>21</v>
      </c>
      <c r="C86" s="13" t="s">
        <v>29</v>
      </c>
      <c r="D86" s="13" t="s">
        <v>35</v>
      </c>
      <c r="E86" s="13" t="s">
        <v>37</v>
      </c>
      <c r="F86" s="13">
        <v>68</v>
      </c>
      <c r="G86" s="13">
        <v>1005</v>
      </c>
      <c r="H86" s="13">
        <v>68340</v>
      </c>
      <c r="I86" s="13">
        <f>IF(Table1[[#This Row],[Units Sold]]&gt;=200,5%,0%)</f>
        <v>0</v>
      </c>
      <c r="J86" s="13">
        <f>(1-Table1[[#This Row],[Discount]])*Table1[[#This Row],[Total Sales]]</f>
        <v>68340</v>
      </c>
    </row>
    <row r="87" spans="1:10" x14ac:dyDescent="0.35">
      <c r="A87" s="13" t="s">
        <v>11</v>
      </c>
      <c r="B87" s="13" t="s">
        <v>21</v>
      </c>
      <c r="C87" s="13" t="s">
        <v>29</v>
      </c>
      <c r="D87" s="13" t="s">
        <v>35</v>
      </c>
      <c r="E87" s="13" t="s">
        <v>38</v>
      </c>
      <c r="F87" s="13">
        <v>291</v>
      </c>
      <c r="G87" s="13">
        <v>1100</v>
      </c>
      <c r="H87" s="13">
        <v>320100</v>
      </c>
      <c r="I87" s="13">
        <f>IF(Table1[[#This Row],[Units Sold]]&gt;=200,5%,0%)</f>
        <v>0.05</v>
      </c>
      <c r="J87" s="13">
        <f>(1-Table1[[#This Row],[Discount]])*Table1[[#This Row],[Total Sales]]</f>
        <v>304095</v>
      </c>
    </row>
    <row r="88" spans="1:10" x14ac:dyDescent="0.35">
      <c r="A88" s="13" t="s">
        <v>11</v>
      </c>
      <c r="B88" s="13" t="s">
        <v>21</v>
      </c>
      <c r="C88" s="13" t="s">
        <v>29</v>
      </c>
      <c r="D88" s="13" t="s">
        <v>35</v>
      </c>
      <c r="E88" s="13" t="s">
        <v>39</v>
      </c>
      <c r="F88" s="13">
        <v>70</v>
      </c>
      <c r="G88" s="13">
        <v>1237</v>
      </c>
      <c r="H88" s="13">
        <v>86590</v>
      </c>
      <c r="I88" s="13">
        <f>IF(Table1[[#This Row],[Units Sold]]&gt;=200,5%,0%)</f>
        <v>0</v>
      </c>
      <c r="J88" s="13">
        <f>(1-Table1[[#This Row],[Discount]])*Table1[[#This Row],[Total Sales]]</f>
        <v>86590</v>
      </c>
    </row>
    <row r="89" spans="1:10" x14ac:dyDescent="0.35">
      <c r="A89" s="13" t="s">
        <v>11</v>
      </c>
      <c r="B89" s="13" t="s">
        <v>21</v>
      </c>
      <c r="C89" s="13" t="s">
        <v>29</v>
      </c>
      <c r="D89" s="13" t="s">
        <v>35</v>
      </c>
      <c r="E89" s="13" t="s">
        <v>40</v>
      </c>
      <c r="F89" s="13">
        <v>294</v>
      </c>
      <c r="G89" s="13">
        <v>876</v>
      </c>
      <c r="H89" s="13">
        <v>257544</v>
      </c>
      <c r="I89" s="13">
        <f>IF(Table1[[#This Row],[Units Sold]]&gt;=200,5%,0%)</f>
        <v>0.05</v>
      </c>
      <c r="J89" s="13">
        <f>(1-Table1[[#This Row],[Discount]])*Table1[[#This Row],[Total Sales]]</f>
        <v>244666.8</v>
      </c>
    </row>
    <row r="90" spans="1:10" x14ac:dyDescent="0.35">
      <c r="A90" s="13" t="s">
        <v>11</v>
      </c>
      <c r="B90" s="13" t="s">
        <v>21</v>
      </c>
      <c r="C90" s="13" t="s">
        <v>29</v>
      </c>
      <c r="D90" s="13" t="s">
        <v>35</v>
      </c>
      <c r="E90" s="13" t="s">
        <v>41</v>
      </c>
      <c r="F90" s="13">
        <v>133</v>
      </c>
      <c r="G90" s="13">
        <v>1449</v>
      </c>
      <c r="H90" s="13">
        <v>192717</v>
      </c>
      <c r="I90" s="13">
        <f>IF(Table1[[#This Row],[Units Sold]]&gt;=200,5%,0%)</f>
        <v>0</v>
      </c>
      <c r="J90" s="13">
        <f>(1-Table1[[#This Row],[Discount]])*Table1[[#This Row],[Total Sales]]</f>
        <v>192717</v>
      </c>
    </row>
    <row r="91" spans="1:10" x14ac:dyDescent="0.35">
      <c r="A91" s="13" t="s">
        <v>11</v>
      </c>
      <c r="B91" s="13" t="s">
        <v>21</v>
      </c>
      <c r="C91" s="13" t="s">
        <v>29</v>
      </c>
      <c r="D91" s="13" t="s">
        <v>35</v>
      </c>
      <c r="E91" s="13" t="s">
        <v>42</v>
      </c>
      <c r="F91" s="13">
        <v>142</v>
      </c>
      <c r="G91" s="13">
        <v>360</v>
      </c>
      <c r="H91" s="13">
        <v>51120</v>
      </c>
      <c r="I91" s="13">
        <f>IF(Table1[[#This Row],[Units Sold]]&gt;=200,5%,0%)</f>
        <v>0</v>
      </c>
      <c r="J91" s="13">
        <f>(1-Table1[[#This Row],[Discount]])*Table1[[#This Row],[Total Sales]]</f>
        <v>51120</v>
      </c>
    </row>
    <row r="92" spans="1:10" x14ac:dyDescent="0.35">
      <c r="A92" s="13" t="s">
        <v>11</v>
      </c>
      <c r="B92" s="13" t="s">
        <v>21</v>
      </c>
      <c r="C92" s="13" t="s">
        <v>29</v>
      </c>
      <c r="D92" s="13" t="s">
        <v>36</v>
      </c>
      <c r="E92" s="13" t="s">
        <v>37</v>
      </c>
      <c r="F92" s="13">
        <v>76</v>
      </c>
      <c r="G92" s="13">
        <v>1508</v>
      </c>
      <c r="H92" s="13">
        <v>114608</v>
      </c>
      <c r="I92" s="13">
        <f>IF(Table1[[#This Row],[Units Sold]]&gt;=200,5%,0%)</f>
        <v>0</v>
      </c>
      <c r="J92" s="13">
        <f>(1-Table1[[#This Row],[Discount]])*Table1[[#This Row],[Total Sales]]</f>
        <v>114608</v>
      </c>
    </row>
    <row r="93" spans="1:10" x14ac:dyDescent="0.35">
      <c r="A93" s="13" t="s">
        <v>11</v>
      </c>
      <c r="B93" s="13" t="s">
        <v>21</v>
      </c>
      <c r="C93" s="13" t="s">
        <v>29</v>
      </c>
      <c r="D93" s="13" t="s">
        <v>36</v>
      </c>
      <c r="E93" s="13" t="s">
        <v>38</v>
      </c>
      <c r="F93" s="13">
        <v>270</v>
      </c>
      <c r="G93" s="13">
        <v>336</v>
      </c>
      <c r="H93" s="13">
        <v>90720</v>
      </c>
      <c r="I93" s="13">
        <f>IF(Table1[[#This Row],[Units Sold]]&gt;=200,5%,0%)</f>
        <v>0.05</v>
      </c>
      <c r="J93" s="13">
        <f>(1-Table1[[#This Row],[Discount]])*Table1[[#This Row],[Total Sales]]</f>
        <v>86184</v>
      </c>
    </row>
    <row r="94" spans="1:10" x14ac:dyDescent="0.35">
      <c r="A94" s="13" t="s">
        <v>11</v>
      </c>
      <c r="B94" s="13" t="s">
        <v>21</v>
      </c>
      <c r="C94" s="13" t="s">
        <v>29</v>
      </c>
      <c r="D94" s="13" t="s">
        <v>36</v>
      </c>
      <c r="E94" s="13" t="s">
        <v>39</v>
      </c>
      <c r="F94" s="13">
        <v>178</v>
      </c>
      <c r="G94" s="13">
        <v>672</v>
      </c>
      <c r="H94" s="13">
        <v>119616</v>
      </c>
      <c r="I94" s="13">
        <f>IF(Table1[[#This Row],[Units Sold]]&gt;=200,5%,0%)</f>
        <v>0</v>
      </c>
      <c r="J94" s="13">
        <f>(1-Table1[[#This Row],[Discount]])*Table1[[#This Row],[Total Sales]]</f>
        <v>119616</v>
      </c>
    </row>
    <row r="95" spans="1:10" x14ac:dyDescent="0.35">
      <c r="A95" s="13" t="s">
        <v>11</v>
      </c>
      <c r="B95" s="13" t="s">
        <v>21</v>
      </c>
      <c r="C95" s="13" t="s">
        <v>29</v>
      </c>
      <c r="D95" s="13" t="s">
        <v>36</v>
      </c>
      <c r="E95" s="13" t="s">
        <v>40</v>
      </c>
      <c r="F95" s="13">
        <v>292</v>
      </c>
      <c r="G95" s="13">
        <v>205</v>
      </c>
      <c r="H95" s="13">
        <v>59860</v>
      </c>
      <c r="I95" s="13">
        <f>IF(Table1[[#This Row],[Units Sold]]&gt;=200,5%,0%)</f>
        <v>0.05</v>
      </c>
      <c r="J95" s="13">
        <f>(1-Table1[[#This Row],[Discount]])*Table1[[#This Row],[Total Sales]]</f>
        <v>56867</v>
      </c>
    </row>
    <row r="96" spans="1:10" x14ac:dyDescent="0.35">
      <c r="A96" s="13" t="s">
        <v>11</v>
      </c>
      <c r="B96" s="13" t="s">
        <v>21</v>
      </c>
      <c r="C96" s="13" t="s">
        <v>29</v>
      </c>
      <c r="D96" s="13" t="s">
        <v>36</v>
      </c>
      <c r="E96" s="13" t="s">
        <v>41</v>
      </c>
      <c r="F96" s="13">
        <v>52</v>
      </c>
      <c r="G96" s="13">
        <v>1550</v>
      </c>
      <c r="H96" s="13">
        <v>80600</v>
      </c>
      <c r="I96" s="13">
        <f>IF(Table1[[#This Row],[Units Sold]]&gt;=200,5%,0%)</f>
        <v>0</v>
      </c>
      <c r="J96" s="13">
        <f>(1-Table1[[#This Row],[Discount]])*Table1[[#This Row],[Total Sales]]</f>
        <v>80600</v>
      </c>
    </row>
    <row r="97" spans="1:10" x14ac:dyDescent="0.35">
      <c r="A97" s="13" t="s">
        <v>11</v>
      </c>
      <c r="B97" s="13" t="s">
        <v>21</v>
      </c>
      <c r="C97" s="13" t="s">
        <v>29</v>
      </c>
      <c r="D97" s="13" t="s">
        <v>36</v>
      </c>
      <c r="E97" s="13" t="s">
        <v>42</v>
      </c>
      <c r="F97" s="13">
        <v>181</v>
      </c>
      <c r="G97" s="13">
        <v>1487</v>
      </c>
      <c r="H97" s="13">
        <v>269147</v>
      </c>
      <c r="I97" s="13">
        <f>IF(Table1[[#This Row],[Units Sold]]&gt;=200,5%,0%)</f>
        <v>0</v>
      </c>
      <c r="J97" s="13">
        <f>(1-Table1[[#This Row],[Discount]])*Table1[[#This Row],[Total Sales]]</f>
        <v>269147</v>
      </c>
    </row>
    <row r="98" spans="1:10" x14ac:dyDescent="0.35">
      <c r="A98" s="13" t="s">
        <v>12</v>
      </c>
      <c r="B98" s="13" t="s">
        <v>22</v>
      </c>
      <c r="C98" s="13" t="s">
        <v>29</v>
      </c>
      <c r="D98" s="13" t="s">
        <v>33</v>
      </c>
      <c r="E98" s="13" t="s">
        <v>37</v>
      </c>
      <c r="F98" s="13">
        <v>295</v>
      </c>
      <c r="G98" s="13">
        <v>1218</v>
      </c>
      <c r="H98" s="13">
        <v>359310</v>
      </c>
      <c r="I98" s="13">
        <f>IF(Table1[[#This Row],[Units Sold]]&gt;=200,5%,0%)</f>
        <v>0.05</v>
      </c>
      <c r="J98" s="13">
        <f>(1-Table1[[#This Row],[Discount]])*Table1[[#This Row],[Total Sales]]</f>
        <v>341344.5</v>
      </c>
    </row>
    <row r="99" spans="1:10" x14ac:dyDescent="0.35">
      <c r="A99" s="13" t="s">
        <v>12</v>
      </c>
      <c r="B99" s="13" t="s">
        <v>22</v>
      </c>
      <c r="C99" s="13" t="s">
        <v>29</v>
      </c>
      <c r="D99" s="13" t="s">
        <v>33</v>
      </c>
      <c r="E99" s="13" t="s">
        <v>38</v>
      </c>
      <c r="F99" s="13">
        <v>137</v>
      </c>
      <c r="G99" s="13">
        <v>1174</v>
      </c>
      <c r="H99" s="13">
        <v>160838</v>
      </c>
      <c r="I99" s="13">
        <f>IF(Table1[[#This Row],[Units Sold]]&gt;=200,5%,0%)</f>
        <v>0</v>
      </c>
      <c r="J99" s="13">
        <f>(1-Table1[[#This Row],[Discount]])*Table1[[#This Row],[Total Sales]]</f>
        <v>160838</v>
      </c>
    </row>
    <row r="100" spans="1:10" x14ac:dyDescent="0.35">
      <c r="A100" s="13" t="s">
        <v>12</v>
      </c>
      <c r="B100" s="13" t="s">
        <v>22</v>
      </c>
      <c r="C100" s="13" t="s">
        <v>29</v>
      </c>
      <c r="D100" s="13" t="s">
        <v>33</v>
      </c>
      <c r="E100" s="13" t="s">
        <v>39</v>
      </c>
      <c r="F100" s="13">
        <v>239</v>
      </c>
      <c r="G100" s="13">
        <v>1410</v>
      </c>
      <c r="H100" s="13">
        <v>336990</v>
      </c>
      <c r="I100" s="13">
        <f>IF(Table1[[#This Row],[Units Sold]]&gt;=200,5%,0%)</f>
        <v>0.05</v>
      </c>
      <c r="J100" s="13">
        <f>(1-Table1[[#This Row],[Discount]])*Table1[[#This Row],[Total Sales]]</f>
        <v>320140.5</v>
      </c>
    </row>
    <row r="101" spans="1:10" x14ac:dyDescent="0.35">
      <c r="A101" s="13" t="s">
        <v>12</v>
      </c>
      <c r="B101" s="13" t="s">
        <v>22</v>
      </c>
      <c r="C101" s="13" t="s">
        <v>29</v>
      </c>
      <c r="D101" s="13" t="s">
        <v>33</v>
      </c>
      <c r="E101" s="13" t="s">
        <v>40</v>
      </c>
      <c r="F101" s="13">
        <v>261</v>
      </c>
      <c r="G101" s="13">
        <v>585</v>
      </c>
      <c r="H101" s="13">
        <v>152685</v>
      </c>
      <c r="I101" s="13">
        <f>IF(Table1[[#This Row],[Units Sold]]&gt;=200,5%,0%)</f>
        <v>0.05</v>
      </c>
      <c r="J101" s="13">
        <f>(1-Table1[[#This Row],[Discount]])*Table1[[#This Row],[Total Sales]]</f>
        <v>145050.75</v>
      </c>
    </row>
    <row r="102" spans="1:10" x14ac:dyDescent="0.35">
      <c r="A102" s="13" t="s">
        <v>12</v>
      </c>
      <c r="B102" s="13" t="s">
        <v>22</v>
      </c>
      <c r="C102" s="13" t="s">
        <v>29</v>
      </c>
      <c r="D102" s="13" t="s">
        <v>33</v>
      </c>
      <c r="E102" s="13" t="s">
        <v>41</v>
      </c>
      <c r="F102" s="13">
        <v>120</v>
      </c>
      <c r="G102" s="13">
        <v>618</v>
      </c>
      <c r="H102" s="13">
        <v>74160</v>
      </c>
      <c r="I102" s="13">
        <f>IF(Table1[[#This Row],[Units Sold]]&gt;=200,5%,0%)</f>
        <v>0</v>
      </c>
      <c r="J102" s="13">
        <f>(1-Table1[[#This Row],[Discount]])*Table1[[#This Row],[Total Sales]]</f>
        <v>74160</v>
      </c>
    </row>
    <row r="103" spans="1:10" x14ac:dyDescent="0.35">
      <c r="A103" s="13" t="s">
        <v>12</v>
      </c>
      <c r="B103" s="13" t="s">
        <v>22</v>
      </c>
      <c r="C103" s="13" t="s">
        <v>29</v>
      </c>
      <c r="D103" s="13" t="s">
        <v>33</v>
      </c>
      <c r="E103" s="13" t="s">
        <v>42</v>
      </c>
      <c r="F103" s="13">
        <v>295</v>
      </c>
      <c r="G103" s="13">
        <v>347</v>
      </c>
      <c r="H103" s="13">
        <v>102365</v>
      </c>
      <c r="I103" s="13">
        <f>IF(Table1[[#This Row],[Units Sold]]&gt;=200,5%,0%)</f>
        <v>0.05</v>
      </c>
      <c r="J103" s="13">
        <f>(1-Table1[[#This Row],[Discount]])*Table1[[#This Row],[Total Sales]]</f>
        <v>97246.75</v>
      </c>
    </row>
    <row r="104" spans="1:10" x14ac:dyDescent="0.35">
      <c r="A104" s="13" t="s">
        <v>12</v>
      </c>
      <c r="B104" s="13" t="s">
        <v>22</v>
      </c>
      <c r="C104" s="13" t="s">
        <v>29</v>
      </c>
      <c r="D104" s="13" t="s">
        <v>34</v>
      </c>
      <c r="E104" s="13" t="s">
        <v>37</v>
      </c>
      <c r="F104" s="13">
        <v>205</v>
      </c>
      <c r="G104" s="13">
        <v>1050</v>
      </c>
      <c r="H104" s="13">
        <v>215250</v>
      </c>
      <c r="I104" s="13">
        <f>IF(Table1[[#This Row],[Units Sold]]&gt;=200,5%,0%)</f>
        <v>0.05</v>
      </c>
      <c r="J104" s="13">
        <f>(1-Table1[[#This Row],[Discount]])*Table1[[#This Row],[Total Sales]]</f>
        <v>204487.5</v>
      </c>
    </row>
    <row r="105" spans="1:10" x14ac:dyDescent="0.35">
      <c r="A105" s="13" t="s">
        <v>12</v>
      </c>
      <c r="B105" s="13" t="s">
        <v>22</v>
      </c>
      <c r="C105" s="13" t="s">
        <v>29</v>
      </c>
      <c r="D105" s="13" t="s">
        <v>34</v>
      </c>
      <c r="E105" s="13" t="s">
        <v>38</v>
      </c>
      <c r="F105" s="13">
        <v>181</v>
      </c>
      <c r="G105" s="13">
        <v>1004</v>
      </c>
      <c r="H105" s="13">
        <v>181724</v>
      </c>
      <c r="I105" s="13">
        <f>IF(Table1[[#This Row],[Units Sold]]&gt;=200,5%,0%)</f>
        <v>0</v>
      </c>
      <c r="J105" s="13">
        <f>(1-Table1[[#This Row],[Discount]])*Table1[[#This Row],[Total Sales]]</f>
        <v>181724</v>
      </c>
    </row>
    <row r="106" spans="1:10" x14ac:dyDescent="0.35">
      <c r="A106" s="13" t="s">
        <v>12</v>
      </c>
      <c r="B106" s="13" t="s">
        <v>22</v>
      </c>
      <c r="C106" s="13" t="s">
        <v>29</v>
      </c>
      <c r="D106" s="13" t="s">
        <v>34</v>
      </c>
      <c r="E106" s="13" t="s">
        <v>39</v>
      </c>
      <c r="F106" s="13">
        <v>208</v>
      </c>
      <c r="G106" s="13">
        <v>962</v>
      </c>
      <c r="H106" s="13">
        <v>200096</v>
      </c>
      <c r="I106" s="13">
        <f>IF(Table1[[#This Row],[Units Sold]]&gt;=200,5%,0%)</f>
        <v>0.05</v>
      </c>
      <c r="J106" s="13">
        <f>(1-Table1[[#This Row],[Discount]])*Table1[[#This Row],[Total Sales]]</f>
        <v>190091.19999999998</v>
      </c>
    </row>
    <row r="107" spans="1:10" x14ac:dyDescent="0.35">
      <c r="A107" s="13" t="s">
        <v>12</v>
      </c>
      <c r="B107" s="13" t="s">
        <v>22</v>
      </c>
      <c r="C107" s="13" t="s">
        <v>29</v>
      </c>
      <c r="D107" s="13" t="s">
        <v>34</v>
      </c>
      <c r="E107" s="13" t="s">
        <v>40</v>
      </c>
      <c r="F107" s="13">
        <v>86</v>
      </c>
      <c r="G107" s="13">
        <v>797</v>
      </c>
      <c r="H107" s="13">
        <v>68542</v>
      </c>
      <c r="I107" s="13">
        <f>IF(Table1[[#This Row],[Units Sold]]&gt;=200,5%,0%)</f>
        <v>0</v>
      </c>
      <c r="J107" s="13">
        <f>(1-Table1[[#This Row],[Discount]])*Table1[[#This Row],[Total Sales]]</f>
        <v>68542</v>
      </c>
    </row>
    <row r="108" spans="1:10" x14ac:dyDescent="0.35">
      <c r="A108" s="13" t="s">
        <v>12</v>
      </c>
      <c r="B108" s="13" t="s">
        <v>22</v>
      </c>
      <c r="C108" s="13" t="s">
        <v>29</v>
      </c>
      <c r="D108" s="13" t="s">
        <v>34</v>
      </c>
      <c r="E108" s="13" t="s">
        <v>41</v>
      </c>
      <c r="F108" s="13">
        <v>154</v>
      </c>
      <c r="G108" s="13">
        <v>1357</v>
      </c>
      <c r="H108" s="13">
        <v>208978</v>
      </c>
      <c r="I108" s="13">
        <f>IF(Table1[[#This Row],[Units Sold]]&gt;=200,5%,0%)</f>
        <v>0</v>
      </c>
      <c r="J108" s="13">
        <f>(1-Table1[[#This Row],[Discount]])*Table1[[#This Row],[Total Sales]]</f>
        <v>208978</v>
      </c>
    </row>
    <row r="109" spans="1:10" x14ac:dyDescent="0.35">
      <c r="A109" s="13" t="s">
        <v>12</v>
      </c>
      <c r="B109" s="13" t="s">
        <v>22</v>
      </c>
      <c r="C109" s="13" t="s">
        <v>29</v>
      </c>
      <c r="D109" s="13" t="s">
        <v>34</v>
      </c>
      <c r="E109" s="13" t="s">
        <v>42</v>
      </c>
      <c r="F109" s="13">
        <v>188</v>
      </c>
      <c r="G109" s="13">
        <v>1423</v>
      </c>
      <c r="H109" s="13">
        <v>267524</v>
      </c>
      <c r="I109" s="13">
        <f>IF(Table1[[#This Row],[Units Sold]]&gt;=200,5%,0%)</f>
        <v>0</v>
      </c>
      <c r="J109" s="13">
        <f>(1-Table1[[#This Row],[Discount]])*Table1[[#This Row],[Total Sales]]</f>
        <v>267524</v>
      </c>
    </row>
    <row r="110" spans="1:10" x14ac:dyDescent="0.35">
      <c r="A110" s="13" t="s">
        <v>12</v>
      </c>
      <c r="B110" s="13" t="s">
        <v>22</v>
      </c>
      <c r="C110" s="13" t="s">
        <v>29</v>
      </c>
      <c r="D110" s="13" t="s">
        <v>35</v>
      </c>
      <c r="E110" s="13" t="s">
        <v>37</v>
      </c>
      <c r="F110" s="13">
        <v>80</v>
      </c>
      <c r="G110" s="13">
        <v>686</v>
      </c>
      <c r="H110" s="13">
        <v>54880</v>
      </c>
      <c r="I110" s="13">
        <f>IF(Table1[[#This Row],[Units Sold]]&gt;=200,5%,0%)</f>
        <v>0</v>
      </c>
      <c r="J110" s="13">
        <f>(1-Table1[[#This Row],[Discount]])*Table1[[#This Row],[Total Sales]]</f>
        <v>54880</v>
      </c>
    </row>
    <row r="111" spans="1:10" x14ac:dyDescent="0.35">
      <c r="A111" s="13" t="s">
        <v>12</v>
      </c>
      <c r="B111" s="13" t="s">
        <v>22</v>
      </c>
      <c r="C111" s="13" t="s">
        <v>29</v>
      </c>
      <c r="D111" s="13" t="s">
        <v>35</v>
      </c>
      <c r="E111" s="13" t="s">
        <v>38</v>
      </c>
      <c r="F111" s="13">
        <v>102</v>
      </c>
      <c r="G111" s="13">
        <v>450</v>
      </c>
      <c r="H111" s="13">
        <v>45900</v>
      </c>
      <c r="I111" s="13">
        <f>IF(Table1[[#This Row],[Units Sold]]&gt;=200,5%,0%)</f>
        <v>0</v>
      </c>
      <c r="J111" s="13">
        <f>(1-Table1[[#This Row],[Discount]])*Table1[[#This Row],[Total Sales]]</f>
        <v>45900</v>
      </c>
    </row>
    <row r="112" spans="1:10" x14ac:dyDescent="0.35">
      <c r="A112" s="13" t="s">
        <v>12</v>
      </c>
      <c r="B112" s="13" t="s">
        <v>22</v>
      </c>
      <c r="C112" s="13" t="s">
        <v>29</v>
      </c>
      <c r="D112" s="13" t="s">
        <v>35</v>
      </c>
      <c r="E112" s="13" t="s">
        <v>39</v>
      </c>
      <c r="F112" s="13">
        <v>84</v>
      </c>
      <c r="G112" s="13">
        <v>1974</v>
      </c>
      <c r="H112" s="13">
        <v>165816</v>
      </c>
      <c r="I112" s="13">
        <f>IF(Table1[[#This Row],[Units Sold]]&gt;=200,5%,0%)</f>
        <v>0</v>
      </c>
      <c r="J112" s="13">
        <f>(1-Table1[[#This Row],[Discount]])*Table1[[#This Row],[Total Sales]]</f>
        <v>165816</v>
      </c>
    </row>
    <row r="113" spans="1:10" x14ac:dyDescent="0.35">
      <c r="A113" s="13" t="s">
        <v>12</v>
      </c>
      <c r="B113" s="13" t="s">
        <v>22</v>
      </c>
      <c r="C113" s="13" t="s">
        <v>29</v>
      </c>
      <c r="D113" s="13" t="s">
        <v>35</v>
      </c>
      <c r="E113" s="13" t="s">
        <v>40</v>
      </c>
      <c r="F113" s="13">
        <v>182</v>
      </c>
      <c r="G113" s="13">
        <v>234</v>
      </c>
      <c r="H113" s="13">
        <v>42588</v>
      </c>
      <c r="I113" s="13">
        <f>IF(Table1[[#This Row],[Units Sold]]&gt;=200,5%,0%)</f>
        <v>0</v>
      </c>
      <c r="J113" s="13">
        <f>(1-Table1[[#This Row],[Discount]])*Table1[[#This Row],[Total Sales]]</f>
        <v>42588</v>
      </c>
    </row>
    <row r="114" spans="1:10" x14ac:dyDescent="0.35">
      <c r="A114" s="13" t="s">
        <v>12</v>
      </c>
      <c r="B114" s="13" t="s">
        <v>22</v>
      </c>
      <c r="C114" s="13" t="s">
        <v>29</v>
      </c>
      <c r="D114" s="13" t="s">
        <v>35</v>
      </c>
      <c r="E114" s="13" t="s">
        <v>41</v>
      </c>
      <c r="F114" s="13">
        <v>189</v>
      </c>
      <c r="G114" s="13">
        <v>779</v>
      </c>
      <c r="H114" s="13">
        <v>147231</v>
      </c>
      <c r="I114" s="13">
        <f>IF(Table1[[#This Row],[Units Sold]]&gt;=200,5%,0%)</f>
        <v>0</v>
      </c>
      <c r="J114" s="13">
        <f>(1-Table1[[#This Row],[Discount]])*Table1[[#This Row],[Total Sales]]</f>
        <v>147231</v>
      </c>
    </row>
    <row r="115" spans="1:10" x14ac:dyDescent="0.35">
      <c r="A115" s="13" t="s">
        <v>12</v>
      </c>
      <c r="B115" s="13" t="s">
        <v>22</v>
      </c>
      <c r="C115" s="13" t="s">
        <v>29</v>
      </c>
      <c r="D115" s="13" t="s">
        <v>35</v>
      </c>
      <c r="E115" s="13" t="s">
        <v>42</v>
      </c>
      <c r="F115" s="13">
        <v>190</v>
      </c>
      <c r="G115" s="13">
        <v>1232</v>
      </c>
      <c r="H115" s="13">
        <v>234080</v>
      </c>
      <c r="I115" s="13">
        <f>IF(Table1[[#This Row],[Units Sold]]&gt;=200,5%,0%)</f>
        <v>0</v>
      </c>
      <c r="J115" s="13">
        <f>(1-Table1[[#This Row],[Discount]])*Table1[[#This Row],[Total Sales]]</f>
        <v>234080</v>
      </c>
    </row>
    <row r="116" spans="1:10" x14ac:dyDescent="0.35">
      <c r="A116" s="13" t="s">
        <v>12</v>
      </c>
      <c r="B116" s="13" t="s">
        <v>22</v>
      </c>
      <c r="C116" s="13" t="s">
        <v>29</v>
      </c>
      <c r="D116" s="13" t="s">
        <v>36</v>
      </c>
      <c r="E116" s="13" t="s">
        <v>37</v>
      </c>
      <c r="F116" s="13">
        <v>206</v>
      </c>
      <c r="G116" s="13">
        <v>404</v>
      </c>
      <c r="H116" s="13">
        <v>83224</v>
      </c>
      <c r="I116" s="13">
        <f>IF(Table1[[#This Row],[Units Sold]]&gt;=200,5%,0%)</f>
        <v>0.05</v>
      </c>
      <c r="J116" s="13">
        <f>(1-Table1[[#This Row],[Discount]])*Table1[[#This Row],[Total Sales]]</f>
        <v>79062.8</v>
      </c>
    </row>
    <row r="117" spans="1:10" x14ac:dyDescent="0.35">
      <c r="A117" s="13" t="s">
        <v>12</v>
      </c>
      <c r="B117" s="13" t="s">
        <v>22</v>
      </c>
      <c r="C117" s="13" t="s">
        <v>29</v>
      </c>
      <c r="D117" s="13" t="s">
        <v>36</v>
      </c>
      <c r="E117" s="13" t="s">
        <v>38</v>
      </c>
      <c r="F117" s="13">
        <v>117</v>
      </c>
      <c r="G117" s="13">
        <v>1921</v>
      </c>
      <c r="H117" s="13">
        <v>224757</v>
      </c>
      <c r="I117" s="13">
        <f>IF(Table1[[#This Row],[Units Sold]]&gt;=200,5%,0%)</f>
        <v>0</v>
      </c>
      <c r="J117" s="13">
        <f>(1-Table1[[#This Row],[Discount]])*Table1[[#This Row],[Total Sales]]</f>
        <v>224757</v>
      </c>
    </row>
    <row r="118" spans="1:10" x14ac:dyDescent="0.35">
      <c r="A118" s="13" t="s">
        <v>12</v>
      </c>
      <c r="B118" s="13" t="s">
        <v>22</v>
      </c>
      <c r="C118" s="13" t="s">
        <v>29</v>
      </c>
      <c r="D118" s="13" t="s">
        <v>36</v>
      </c>
      <c r="E118" s="13" t="s">
        <v>39</v>
      </c>
      <c r="F118" s="13">
        <v>235</v>
      </c>
      <c r="G118" s="13">
        <v>1668</v>
      </c>
      <c r="H118" s="13">
        <v>391980</v>
      </c>
      <c r="I118" s="13">
        <f>IF(Table1[[#This Row],[Units Sold]]&gt;=200,5%,0%)</f>
        <v>0.05</v>
      </c>
      <c r="J118" s="13">
        <f>(1-Table1[[#This Row],[Discount]])*Table1[[#This Row],[Total Sales]]</f>
        <v>372381</v>
      </c>
    </row>
    <row r="119" spans="1:10" x14ac:dyDescent="0.35">
      <c r="A119" s="13" t="s">
        <v>12</v>
      </c>
      <c r="B119" s="13" t="s">
        <v>22</v>
      </c>
      <c r="C119" s="13" t="s">
        <v>29</v>
      </c>
      <c r="D119" s="13" t="s">
        <v>36</v>
      </c>
      <c r="E119" s="13" t="s">
        <v>40</v>
      </c>
      <c r="F119" s="13">
        <v>150</v>
      </c>
      <c r="G119" s="13">
        <v>395</v>
      </c>
      <c r="H119" s="13">
        <v>59250</v>
      </c>
      <c r="I119" s="13">
        <f>IF(Table1[[#This Row],[Units Sold]]&gt;=200,5%,0%)</f>
        <v>0</v>
      </c>
      <c r="J119" s="13">
        <f>(1-Table1[[#This Row],[Discount]])*Table1[[#This Row],[Total Sales]]</f>
        <v>59250</v>
      </c>
    </row>
    <row r="120" spans="1:10" x14ac:dyDescent="0.35">
      <c r="A120" s="13" t="s">
        <v>12</v>
      </c>
      <c r="B120" s="13" t="s">
        <v>22</v>
      </c>
      <c r="C120" s="13" t="s">
        <v>29</v>
      </c>
      <c r="D120" s="13" t="s">
        <v>36</v>
      </c>
      <c r="E120" s="13" t="s">
        <v>41</v>
      </c>
      <c r="F120" s="13">
        <v>221</v>
      </c>
      <c r="G120" s="13">
        <v>1714</v>
      </c>
      <c r="H120" s="13">
        <v>378794</v>
      </c>
      <c r="I120" s="13">
        <f>IF(Table1[[#This Row],[Units Sold]]&gt;=200,5%,0%)</f>
        <v>0.05</v>
      </c>
      <c r="J120" s="13">
        <f>(1-Table1[[#This Row],[Discount]])*Table1[[#This Row],[Total Sales]]</f>
        <v>359854.3</v>
      </c>
    </row>
    <row r="121" spans="1:10" x14ac:dyDescent="0.35">
      <c r="A121" s="13" t="s">
        <v>12</v>
      </c>
      <c r="B121" s="13" t="s">
        <v>22</v>
      </c>
      <c r="C121" s="13" t="s">
        <v>29</v>
      </c>
      <c r="D121" s="13" t="s">
        <v>36</v>
      </c>
      <c r="E121" s="13" t="s">
        <v>42</v>
      </c>
      <c r="F121" s="13">
        <v>106</v>
      </c>
      <c r="G121" s="13">
        <v>478</v>
      </c>
      <c r="H121" s="13">
        <v>50668</v>
      </c>
      <c r="I121" s="13">
        <f>IF(Table1[[#This Row],[Units Sold]]&gt;=200,5%,0%)</f>
        <v>0</v>
      </c>
      <c r="J121" s="13">
        <f>(1-Table1[[#This Row],[Discount]])*Table1[[#This Row],[Total Sales]]</f>
        <v>50668</v>
      </c>
    </row>
    <row r="122" spans="1:10" x14ac:dyDescent="0.35">
      <c r="A122" s="13" t="s">
        <v>13</v>
      </c>
      <c r="B122" s="13" t="s">
        <v>23</v>
      </c>
      <c r="C122" s="13" t="s">
        <v>30</v>
      </c>
      <c r="D122" s="13" t="s">
        <v>33</v>
      </c>
      <c r="E122" s="13" t="s">
        <v>37</v>
      </c>
      <c r="F122" s="13">
        <v>118</v>
      </c>
      <c r="G122" s="13">
        <v>803</v>
      </c>
      <c r="H122" s="13">
        <v>94754</v>
      </c>
      <c r="I122" s="13">
        <f>IF(Table1[[#This Row],[Units Sold]]&gt;=200,5%,0%)</f>
        <v>0</v>
      </c>
      <c r="J122" s="13">
        <f>(1-Table1[[#This Row],[Discount]])*Table1[[#This Row],[Total Sales]]</f>
        <v>94754</v>
      </c>
    </row>
    <row r="123" spans="1:10" x14ac:dyDescent="0.35">
      <c r="A123" s="13" t="s">
        <v>13</v>
      </c>
      <c r="B123" s="13" t="s">
        <v>23</v>
      </c>
      <c r="C123" s="13" t="s">
        <v>30</v>
      </c>
      <c r="D123" s="13" t="s">
        <v>33</v>
      </c>
      <c r="E123" s="13" t="s">
        <v>38</v>
      </c>
      <c r="F123" s="13">
        <v>113</v>
      </c>
      <c r="G123" s="13">
        <v>633</v>
      </c>
      <c r="H123" s="13">
        <v>71529</v>
      </c>
      <c r="I123" s="13">
        <f>IF(Table1[[#This Row],[Units Sold]]&gt;=200,5%,0%)</f>
        <v>0</v>
      </c>
      <c r="J123" s="13">
        <f>(1-Table1[[#This Row],[Discount]])*Table1[[#This Row],[Total Sales]]</f>
        <v>71529</v>
      </c>
    </row>
    <row r="124" spans="1:10" x14ac:dyDescent="0.35">
      <c r="A124" s="13" t="s">
        <v>13</v>
      </c>
      <c r="B124" s="13" t="s">
        <v>23</v>
      </c>
      <c r="C124" s="13" t="s">
        <v>30</v>
      </c>
      <c r="D124" s="13" t="s">
        <v>33</v>
      </c>
      <c r="E124" s="13" t="s">
        <v>39</v>
      </c>
      <c r="F124" s="13">
        <v>284</v>
      </c>
      <c r="G124" s="13">
        <v>1944</v>
      </c>
      <c r="H124" s="13">
        <v>552096</v>
      </c>
      <c r="I124" s="13">
        <f>IF(Table1[[#This Row],[Units Sold]]&gt;=200,5%,0%)</f>
        <v>0.05</v>
      </c>
      <c r="J124" s="13">
        <f>(1-Table1[[#This Row],[Discount]])*Table1[[#This Row],[Total Sales]]</f>
        <v>524491.19999999995</v>
      </c>
    </row>
    <row r="125" spans="1:10" x14ac:dyDescent="0.35">
      <c r="A125" s="13" t="s">
        <v>13</v>
      </c>
      <c r="B125" s="13" t="s">
        <v>23</v>
      </c>
      <c r="C125" s="13" t="s">
        <v>30</v>
      </c>
      <c r="D125" s="13" t="s">
        <v>33</v>
      </c>
      <c r="E125" s="13" t="s">
        <v>40</v>
      </c>
      <c r="F125" s="13">
        <v>153</v>
      </c>
      <c r="G125" s="13">
        <v>389</v>
      </c>
      <c r="H125" s="13">
        <v>59517</v>
      </c>
      <c r="I125" s="13">
        <f>IF(Table1[[#This Row],[Units Sold]]&gt;=200,5%,0%)</f>
        <v>0</v>
      </c>
      <c r="J125" s="13">
        <f>(1-Table1[[#This Row],[Discount]])*Table1[[#This Row],[Total Sales]]</f>
        <v>59517</v>
      </c>
    </row>
    <row r="126" spans="1:10" x14ac:dyDescent="0.35">
      <c r="A126" s="13" t="s">
        <v>13</v>
      </c>
      <c r="B126" s="13" t="s">
        <v>23</v>
      </c>
      <c r="C126" s="13" t="s">
        <v>30</v>
      </c>
      <c r="D126" s="13" t="s">
        <v>33</v>
      </c>
      <c r="E126" s="13" t="s">
        <v>41</v>
      </c>
      <c r="F126" s="13">
        <v>282</v>
      </c>
      <c r="G126" s="13">
        <v>880</v>
      </c>
      <c r="H126" s="13">
        <v>248160</v>
      </c>
      <c r="I126" s="13">
        <f>IF(Table1[[#This Row],[Units Sold]]&gt;=200,5%,0%)</f>
        <v>0.05</v>
      </c>
      <c r="J126" s="13">
        <f>(1-Table1[[#This Row],[Discount]])*Table1[[#This Row],[Total Sales]]</f>
        <v>235752</v>
      </c>
    </row>
    <row r="127" spans="1:10" x14ac:dyDescent="0.35">
      <c r="A127" s="13" t="s">
        <v>13</v>
      </c>
      <c r="B127" s="13" t="s">
        <v>23</v>
      </c>
      <c r="C127" s="13" t="s">
        <v>30</v>
      </c>
      <c r="D127" s="13" t="s">
        <v>33</v>
      </c>
      <c r="E127" s="13" t="s">
        <v>42</v>
      </c>
      <c r="F127" s="13">
        <v>267</v>
      </c>
      <c r="G127" s="13">
        <v>990</v>
      </c>
      <c r="H127" s="13">
        <v>264330</v>
      </c>
      <c r="I127" s="13">
        <f>IF(Table1[[#This Row],[Units Sold]]&gt;=200,5%,0%)</f>
        <v>0.05</v>
      </c>
      <c r="J127" s="13">
        <f>(1-Table1[[#This Row],[Discount]])*Table1[[#This Row],[Total Sales]]</f>
        <v>251113.5</v>
      </c>
    </row>
    <row r="128" spans="1:10" x14ac:dyDescent="0.35">
      <c r="A128" s="13" t="s">
        <v>13</v>
      </c>
      <c r="B128" s="13" t="s">
        <v>23</v>
      </c>
      <c r="C128" s="13" t="s">
        <v>30</v>
      </c>
      <c r="D128" s="13" t="s">
        <v>34</v>
      </c>
      <c r="E128" s="13" t="s">
        <v>37</v>
      </c>
      <c r="F128" s="13">
        <v>226</v>
      </c>
      <c r="G128" s="13">
        <v>1645</v>
      </c>
      <c r="H128" s="13">
        <v>371770</v>
      </c>
      <c r="I128" s="13">
        <f>IF(Table1[[#This Row],[Units Sold]]&gt;=200,5%,0%)</f>
        <v>0.05</v>
      </c>
      <c r="J128" s="13">
        <f>(1-Table1[[#This Row],[Discount]])*Table1[[#This Row],[Total Sales]]</f>
        <v>353181.5</v>
      </c>
    </row>
    <row r="129" spans="1:10" x14ac:dyDescent="0.35">
      <c r="A129" s="13" t="s">
        <v>13</v>
      </c>
      <c r="B129" s="13" t="s">
        <v>23</v>
      </c>
      <c r="C129" s="13" t="s">
        <v>30</v>
      </c>
      <c r="D129" s="13" t="s">
        <v>34</v>
      </c>
      <c r="E129" s="13" t="s">
        <v>38</v>
      </c>
      <c r="F129" s="13">
        <v>165</v>
      </c>
      <c r="G129" s="13">
        <v>1098</v>
      </c>
      <c r="H129" s="13">
        <v>181170</v>
      </c>
      <c r="I129" s="13">
        <f>IF(Table1[[#This Row],[Units Sold]]&gt;=200,5%,0%)</f>
        <v>0</v>
      </c>
      <c r="J129" s="13">
        <f>(1-Table1[[#This Row],[Discount]])*Table1[[#This Row],[Total Sales]]</f>
        <v>181170</v>
      </c>
    </row>
    <row r="130" spans="1:10" x14ac:dyDescent="0.35">
      <c r="A130" s="13" t="s">
        <v>13</v>
      </c>
      <c r="B130" s="13" t="s">
        <v>23</v>
      </c>
      <c r="C130" s="13" t="s">
        <v>30</v>
      </c>
      <c r="D130" s="13" t="s">
        <v>34</v>
      </c>
      <c r="E130" s="13" t="s">
        <v>39</v>
      </c>
      <c r="F130" s="13">
        <v>187</v>
      </c>
      <c r="G130" s="13">
        <v>1596</v>
      </c>
      <c r="H130" s="13">
        <v>298452</v>
      </c>
      <c r="I130" s="13">
        <f>IF(Table1[[#This Row],[Units Sold]]&gt;=200,5%,0%)</f>
        <v>0</v>
      </c>
      <c r="J130" s="13">
        <f>(1-Table1[[#This Row],[Discount]])*Table1[[#This Row],[Total Sales]]</f>
        <v>298452</v>
      </c>
    </row>
    <row r="131" spans="1:10" x14ac:dyDescent="0.35">
      <c r="A131" s="13" t="s">
        <v>13</v>
      </c>
      <c r="B131" s="13" t="s">
        <v>23</v>
      </c>
      <c r="C131" s="13" t="s">
        <v>30</v>
      </c>
      <c r="D131" s="13" t="s">
        <v>34</v>
      </c>
      <c r="E131" s="13" t="s">
        <v>40</v>
      </c>
      <c r="F131" s="13">
        <v>174</v>
      </c>
      <c r="G131" s="13">
        <v>585</v>
      </c>
      <c r="H131" s="13">
        <v>101790</v>
      </c>
      <c r="I131" s="13">
        <f>IF(Table1[[#This Row],[Units Sold]]&gt;=200,5%,0%)</f>
        <v>0</v>
      </c>
      <c r="J131" s="13">
        <f>(1-Table1[[#This Row],[Discount]])*Table1[[#This Row],[Total Sales]]</f>
        <v>101790</v>
      </c>
    </row>
    <row r="132" spans="1:10" x14ac:dyDescent="0.35">
      <c r="A132" s="13" t="s">
        <v>13</v>
      </c>
      <c r="B132" s="13" t="s">
        <v>23</v>
      </c>
      <c r="C132" s="13" t="s">
        <v>30</v>
      </c>
      <c r="D132" s="13" t="s">
        <v>34</v>
      </c>
      <c r="E132" s="13" t="s">
        <v>41</v>
      </c>
      <c r="F132" s="13">
        <v>186</v>
      </c>
      <c r="G132" s="13">
        <v>1183</v>
      </c>
      <c r="H132" s="13">
        <v>220038</v>
      </c>
      <c r="I132" s="13">
        <f>IF(Table1[[#This Row],[Units Sold]]&gt;=200,5%,0%)</f>
        <v>0</v>
      </c>
      <c r="J132" s="13">
        <f>(1-Table1[[#This Row],[Discount]])*Table1[[#This Row],[Total Sales]]</f>
        <v>220038</v>
      </c>
    </row>
    <row r="133" spans="1:10" x14ac:dyDescent="0.35">
      <c r="A133" s="13" t="s">
        <v>13</v>
      </c>
      <c r="B133" s="13" t="s">
        <v>23</v>
      </c>
      <c r="C133" s="13" t="s">
        <v>30</v>
      </c>
      <c r="D133" s="13" t="s">
        <v>34</v>
      </c>
      <c r="E133" s="13" t="s">
        <v>42</v>
      </c>
      <c r="F133" s="13">
        <v>206</v>
      </c>
      <c r="G133" s="13">
        <v>1073</v>
      </c>
      <c r="H133" s="13">
        <v>221038</v>
      </c>
      <c r="I133" s="13">
        <f>IF(Table1[[#This Row],[Units Sold]]&gt;=200,5%,0%)</f>
        <v>0.05</v>
      </c>
      <c r="J133" s="13">
        <f>(1-Table1[[#This Row],[Discount]])*Table1[[#This Row],[Total Sales]]</f>
        <v>209986.09999999998</v>
      </c>
    </row>
    <row r="134" spans="1:10" x14ac:dyDescent="0.35">
      <c r="A134" s="13" t="s">
        <v>13</v>
      </c>
      <c r="B134" s="13" t="s">
        <v>23</v>
      </c>
      <c r="C134" s="13" t="s">
        <v>30</v>
      </c>
      <c r="D134" s="13" t="s">
        <v>35</v>
      </c>
      <c r="E134" s="13" t="s">
        <v>37</v>
      </c>
      <c r="F134" s="13">
        <v>245</v>
      </c>
      <c r="G134" s="13">
        <v>1908</v>
      </c>
      <c r="H134" s="13">
        <v>467460</v>
      </c>
      <c r="I134" s="13">
        <f>IF(Table1[[#This Row],[Units Sold]]&gt;=200,5%,0%)</f>
        <v>0.05</v>
      </c>
      <c r="J134" s="13">
        <f>(1-Table1[[#This Row],[Discount]])*Table1[[#This Row],[Total Sales]]</f>
        <v>444087</v>
      </c>
    </row>
    <row r="135" spans="1:10" x14ac:dyDescent="0.35">
      <c r="A135" s="13" t="s">
        <v>13</v>
      </c>
      <c r="B135" s="13" t="s">
        <v>23</v>
      </c>
      <c r="C135" s="13" t="s">
        <v>30</v>
      </c>
      <c r="D135" s="13" t="s">
        <v>35</v>
      </c>
      <c r="E135" s="13" t="s">
        <v>38</v>
      </c>
      <c r="F135" s="13">
        <v>231</v>
      </c>
      <c r="G135" s="13">
        <v>1041</v>
      </c>
      <c r="H135" s="13">
        <v>240471</v>
      </c>
      <c r="I135" s="13">
        <f>IF(Table1[[#This Row],[Units Sold]]&gt;=200,5%,0%)</f>
        <v>0.05</v>
      </c>
      <c r="J135" s="13">
        <f>(1-Table1[[#This Row],[Discount]])*Table1[[#This Row],[Total Sales]]</f>
        <v>228447.44999999998</v>
      </c>
    </row>
    <row r="136" spans="1:10" x14ac:dyDescent="0.35">
      <c r="A136" s="13" t="s">
        <v>13</v>
      </c>
      <c r="B136" s="13" t="s">
        <v>23</v>
      </c>
      <c r="C136" s="13" t="s">
        <v>30</v>
      </c>
      <c r="D136" s="13" t="s">
        <v>35</v>
      </c>
      <c r="E136" s="13" t="s">
        <v>39</v>
      </c>
      <c r="F136" s="13">
        <v>106</v>
      </c>
      <c r="G136" s="13">
        <v>1659</v>
      </c>
      <c r="H136" s="13">
        <v>175854</v>
      </c>
      <c r="I136" s="13">
        <f>IF(Table1[[#This Row],[Units Sold]]&gt;=200,5%,0%)</f>
        <v>0</v>
      </c>
      <c r="J136" s="13">
        <f>(1-Table1[[#This Row],[Discount]])*Table1[[#This Row],[Total Sales]]</f>
        <v>175854</v>
      </c>
    </row>
    <row r="137" spans="1:10" x14ac:dyDescent="0.35">
      <c r="A137" s="13" t="s">
        <v>13</v>
      </c>
      <c r="B137" s="13" t="s">
        <v>23</v>
      </c>
      <c r="C137" s="13" t="s">
        <v>30</v>
      </c>
      <c r="D137" s="13" t="s">
        <v>35</v>
      </c>
      <c r="E137" s="13" t="s">
        <v>40</v>
      </c>
      <c r="F137" s="13">
        <v>240</v>
      </c>
      <c r="G137" s="13">
        <v>720</v>
      </c>
      <c r="H137" s="13">
        <v>172800</v>
      </c>
      <c r="I137" s="13">
        <f>IF(Table1[[#This Row],[Units Sold]]&gt;=200,5%,0%)</f>
        <v>0.05</v>
      </c>
      <c r="J137" s="13">
        <f>(1-Table1[[#This Row],[Discount]])*Table1[[#This Row],[Total Sales]]</f>
        <v>164160</v>
      </c>
    </row>
    <row r="138" spans="1:10" x14ac:dyDescent="0.35">
      <c r="A138" s="13" t="s">
        <v>13</v>
      </c>
      <c r="B138" s="13" t="s">
        <v>23</v>
      </c>
      <c r="C138" s="13" t="s">
        <v>30</v>
      </c>
      <c r="D138" s="13" t="s">
        <v>35</v>
      </c>
      <c r="E138" s="13" t="s">
        <v>41</v>
      </c>
      <c r="F138" s="13">
        <v>106</v>
      </c>
      <c r="G138" s="13">
        <v>1657</v>
      </c>
      <c r="H138" s="13">
        <v>175642</v>
      </c>
      <c r="I138" s="13">
        <f>IF(Table1[[#This Row],[Units Sold]]&gt;=200,5%,0%)</f>
        <v>0</v>
      </c>
      <c r="J138" s="13">
        <f>(1-Table1[[#This Row],[Discount]])*Table1[[#This Row],[Total Sales]]</f>
        <v>175642</v>
      </c>
    </row>
    <row r="139" spans="1:10" x14ac:dyDescent="0.35">
      <c r="A139" s="13" t="s">
        <v>13</v>
      </c>
      <c r="B139" s="13" t="s">
        <v>23</v>
      </c>
      <c r="C139" s="13" t="s">
        <v>30</v>
      </c>
      <c r="D139" s="13" t="s">
        <v>35</v>
      </c>
      <c r="E139" s="13" t="s">
        <v>42</v>
      </c>
      <c r="F139" s="13">
        <v>272</v>
      </c>
      <c r="G139" s="13">
        <v>1628</v>
      </c>
      <c r="H139" s="13">
        <v>442816</v>
      </c>
      <c r="I139" s="13">
        <f>IF(Table1[[#This Row],[Units Sold]]&gt;=200,5%,0%)</f>
        <v>0.05</v>
      </c>
      <c r="J139" s="13">
        <f>(1-Table1[[#This Row],[Discount]])*Table1[[#This Row],[Total Sales]]</f>
        <v>420675.19999999995</v>
      </c>
    </row>
    <row r="140" spans="1:10" x14ac:dyDescent="0.35">
      <c r="A140" s="13" t="s">
        <v>13</v>
      </c>
      <c r="B140" s="13" t="s">
        <v>23</v>
      </c>
      <c r="C140" s="13" t="s">
        <v>30</v>
      </c>
      <c r="D140" s="13" t="s">
        <v>36</v>
      </c>
      <c r="E140" s="13" t="s">
        <v>37</v>
      </c>
      <c r="F140" s="13">
        <v>157</v>
      </c>
      <c r="G140" s="13">
        <v>843</v>
      </c>
      <c r="H140" s="13">
        <v>132351</v>
      </c>
      <c r="I140" s="13">
        <f>IF(Table1[[#This Row],[Units Sold]]&gt;=200,5%,0%)</f>
        <v>0</v>
      </c>
      <c r="J140" s="13">
        <f>(1-Table1[[#This Row],[Discount]])*Table1[[#This Row],[Total Sales]]</f>
        <v>132351</v>
      </c>
    </row>
    <row r="141" spans="1:10" x14ac:dyDescent="0.35">
      <c r="A141" s="13" t="s">
        <v>13</v>
      </c>
      <c r="B141" s="13" t="s">
        <v>23</v>
      </c>
      <c r="C141" s="13" t="s">
        <v>30</v>
      </c>
      <c r="D141" s="13" t="s">
        <v>36</v>
      </c>
      <c r="E141" s="13" t="s">
        <v>38</v>
      </c>
      <c r="F141" s="13">
        <v>198</v>
      </c>
      <c r="G141" s="13">
        <v>1577</v>
      </c>
      <c r="H141" s="13">
        <v>312246</v>
      </c>
      <c r="I141" s="13">
        <f>IF(Table1[[#This Row],[Units Sold]]&gt;=200,5%,0%)</f>
        <v>0</v>
      </c>
      <c r="J141" s="13">
        <f>(1-Table1[[#This Row],[Discount]])*Table1[[#This Row],[Total Sales]]</f>
        <v>312246</v>
      </c>
    </row>
    <row r="142" spans="1:10" x14ac:dyDescent="0.35">
      <c r="A142" s="13" t="s">
        <v>13</v>
      </c>
      <c r="B142" s="13" t="s">
        <v>23</v>
      </c>
      <c r="C142" s="13" t="s">
        <v>30</v>
      </c>
      <c r="D142" s="13" t="s">
        <v>36</v>
      </c>
      <c r="E142" s="13" t="s">
        <v>39</v>
      </c>
      <c r="F142" s="13">
        <v>128</v>
      </c>
      <c r="G142" s="13">
        <v>969</v>
      </c>
      <c r="H142" s="13">
        <v>124032</v>
      </c>
      <c r="I142" s="13">
        <f>IF(Table1[[#This Row],[Units Sold]]&gt;=200,5%,0%)</f>
        <v>0</v>
      </c>
      <c r="J142" s="13">
        <f>(1-Table1[[#This Row],[Discount]])*Table1[[#This Row],[Total Sales]]</f>
        <v>124032</v>
      </c>
    </row>
    <row r="143" spans="1:10" x14ac:dyDescent="0.35">
      <c r="A143" s="13" t="s">
        <v>13</v>
      </c>
      <c r="B143" s="13" t="s">
        <v>23</v>
      </c>
      <c r="C143" s="13" t="s">
        <v>30</v>
      </c>
      <c r="D143" s="13" t="s">
        <v>36</v>
      </c>
      <c r="E143" s="13" t="s">
        <v>40</v>
      </c>
      <c r="F143" s="13">
        <v>202</v>
      </c>
      <c r="G143" s="13">
        <v>354</v>
      </c>
      <c r="H143" s="13">
        <v>71508</v>
      </c>
      <c r="I143" s="13">
        <f>IF(Table1[[#This Row],[Units Sold]]&gt;=200,5%,0%)</f>
        <v>0.05</v>
      </c>
      <c r="J143" s="13">
        <f>(1-Table1[[#This Row],[Discount]])*Table1[[#This Row],[Total Sales]]</f>
        <v>67932.599999999991</v>
      </c>
    </row>
    <row r="144" spans="1:10" x14ac:dyDescent="0.35">
      <c r="A144" s="13" t="s">
        <v>13</v>
      </c>
      <c r="B144" s="13" t="s">
        <v>23</v>
      </c>
      <c r="C144" s="13" t="s">
        <v>30</v>
      </c>
      <c r="D144" s="13" t="s">
        <v>36</v>
      </c>
      <c r="E144" s="13" t="s">
        <v>41</v>
      </c>
      <c r="F144" s="13">
        <v>111</v>
      </c>
      <c r="G144" s="13">
        <v>1485</v>
      </c>
      <c r="H144" s="13">
        <v>164835</v>
      </c>
      <c r="I144" s="13">
        <f>IF(Table1[[#This Row],[Units Sold]]&gt;=200,5%,0%)</f>
        <v>0</v>
      </c>
      <c r="J144" s="13">
        <f>(1-Table1[[#This Row],[Discount]])*Table1[[#This Row],[Total Sales]]</f>
        <v>164835</v>
      </c>
    </row>
    <row r="145" spans="1:10" x14ac:dyDescent="0.35">
      <c r="A145" s="13" t="s">
        <v>13</v>
      </c>
      <c r="B145" s="13" t="s">
        <v>23</v>
      </c>
      <c r="C145" s="13" t="s">
        <v>30</v>
      </c>
      <c r="D145" s="13" t="s">
        <v>36</v>
      </c>
      <c r="E145" s="13" t="s">
        <v>42</v>
      </c>
      <c r="F145" s="13">
        <v>251</v>
      </c>
      <c r="G145" s="13">
        <v>901</v>
      </c>
      <c r="H145" s="13">
        <v>226151</v>
      </c>
      <c r="I145" s="13">
        <f>IF(Table1[[#This Row],[Units Sold]]&gt;=200,5%,0%)</f>
        <v>0.05</v>
      </c>
      <c r="J145" s="13">
        <f>(1-Table1[[#This Row],[Discount]])*Table1[[#This Row],[Total Sales]]</f>
        <v>214843.44999999998</v>
      </c>
    </row>
    <row r="146" spans="1:10" x14ac:dyDescent="0.35">
      <c r="A146" s="13" t="s">
        <v>14</v>
      </c>
      <c r="B146" s="13" t="s">
        <v>24</v>
      </c>
      <c r="C146" s="13" t="s">
        <v>30</v>
      </c>
      <c r="D146" s="13" t="s">
        <v>33</v>
      </c>
      <c r="E146" s="13" t="s">
        <v>37</v>
      </c>
      <c r="F146" s="13">
        <v>115</v>
      </c>
      <c r="G146" s="13">
        <v>1549</v>
      </c>
      <c r="H146" s="13">
        <v>178135</v>
      </c>
      <c r="I146" s="13">
        <f>IF(Table1[[#This Row],[Units Sold]]&gt;=200,5%,0%)</f>
        <v>0</v>
      </c>
      <c r="J146" s="13">
        <f>(1-Table1[[#This Row],[Discount]])*Table1[[#This Row],[Total Sales]]</f>
        <v>178135</v>
      </c>
    </row>
    <row r="147" spans="1:10" x14ac:dyDescent="0.35">
      <c r="A147" s="13" t="s">
        <v>14</v>
      </c>
      <c r="B147" s="13" t="s">
        <v>24</v>
      </c>
      <c r="C147" s="13" t="s">
        <v>30</v>
      </c>
      <c r="D147" s="13" t="s">
        <v>33</v>
      </c>
      <c r="E147" s="13" t="s">
        <v>38</v>
      </c>
      <c r="F147" s="13">
        <v>200</v>
      </c>
      <c r="G147" s="13">
        <v>1442</v>
      </c>
      <c r="H147" s="13">
        <v>288400</v>
      </c>
      <c r="I147" s="13">
        <f>IF(Table1[[#This Row],[Units Sold]]&gt;=200,5%,0%)</f>
        <v>0.05</v>
      </c>
      <c r="J147" s="13">
        <f>(1-Table1[[#This Row],[Discount]])*Table1[[#This Row],[Total Sales]]</f>
        <v>273980</v>
      </c>
    </row>
    <row r="148" spans="1:10" x14ac:dyDescent="0.35">
      <c r="A148" s="13" t="s">
        <v>14</v>
      </c>
      <c r="B148" s="13" t="s">
        <v>24</v>
      </c>
      <c r="C148" s="13" t="s">
        <v>30</v>
      </c>
      <c r="D148" s="13" t="s">
        <v>33</v>
      </c>
      <c r="E148" s="13" t="s">
        <v>39</v>
      </c>
      <c r="F148" s="13">
        <v>91</v>
      </c>
      <c r="G148" s="13">
        <v>535</v>
      </c>
      <c r="H148" s="13">
        <v>48685</v>
      </c>
      <c r="I148" s="13">
        <f>IF(Table1[[#This Row],[Units Sold]]&gt;=200,5%,0%)</f>
        <v>0</v>
      </c>
      <c r="J148" s="13">
        <f>(1-Table1[[#This Row],[Discount]])*Table1[[#This Row],[Total Sales]]</f>
        <v>48685</v>
      </c>
    </row>
    <row r="149" spans="1:10" x14ac:dyDescent="0.35">
      <c r="A149" s="13" t="s">
        <v>14</v>
      </c>
      <c r="B149" s="13" t="s">
        <v>24</v>
      </c>
      <c r="C149" s="13" t="s">
        <v>30</v>
      </c>
      <c r="D149" s="13" t="s">
        <v>33</v>
      </c>
      <c r="E149" s="13" t="s">
        <v>40</v>
      </c>
      <c r="F149" s="13">
        <v>116</v>
      </c>
      <c r="G149" s="13">
        <v>1995</v>
      </c>
      <c r="H149" s="13">
        <v>231420</v>
      </c>
      <c r="I149" s="13">
        <f>IF(Table1[[#This Row],[Units Sold]]&gt;=200,5%,0%)</f>
        <v>0</v>
      </c>
      <c r="J149" s="13">
        <f>(1-Table1[[#This Row],[Discount]])*Table1[[#This Row],[Total Sales]]</f>
        <v>231420</v>
      </c>
    </row>
    <row r="150" spans="1:10" x14ac:dyDescent="0.35">
      <c r="A150" s="13" t="s">
        <v>14</v>
      </c>
      <c r="B150" s="13" t="s">
        <v>24</v>
      </c>
      <c r="C150" s="13" t="s">
        <v>30</v>
      </c>
      <c r="D150" s="13" t="s">
        <v>33</v>
      </c>
      <c r="E150" s="13" t="s">
        <v>41</v>
      </c>
      <c r="F150" s="13">
        <v>165</v>
      </c>
      <c r="G150" s="13">
        <v>850</v>
      </c>
      <c r="H150" s="13">
        <v>140250</v>
      </c>
      <c r="I150" s="13">
        <f>IF(Table1[[#This Row],[Units Sold]]&gt;=200,5%,0%)</f>
        <v>0</v>
      </c>
      <c r="J150" s="13">
        <f>(1-Table1[[#This Row],[Discount]])*Table1[[#This Row],[Total Sales]]</f>
        <v>140250</v>
      </c>
    </row>
    <row r="151" spans="1:10" x14ac:dyDescent="0.35">
      <c r="A151" s="13" t="s">
        <v>14</v>
      </c>
      <c r="B151" s="13" t="s">
        <v>24</v>
      </c>
      <c r="C151" s="13" t="s">
        <v>30</v>
      </c>
      <c r="D151" s="13" t="s">
        <v>33</v>
      </c>
      <c r="E151" s="13" t="s">
        <v>42</v>
      </c>
      <c r="F151" s="13">
        <v>175</v>
      </c>
      <c r="G151" s="13">
        <v>846</v>
      </c>
      <c r="H151" s="13">
        <v>148050</v>
      </c>
      <c r="I151" s="13">
        <f>IF(Table1[[#This Row],[Units Sold]]&gt;=200,5%,0%)</f>
        <v>0</v>
      </c>
      <c r="J151" s="13">
        <f>(1-Table1[[#This Row],[Discount]])*Table1[[#This Row],[Total Sales]]</f>
        <v>148050</v>
      </c>
    </row>
    <row r="152" spans="1:10" x14ac:dyDescent="0.35">
      <c r="A152" s="13" t="s">
        <v>14</v>
      </c>
      <c r="B152" s="13" t="s">
        <v>24</v>
      </c>
      <c r="C152" s="13" t="s">
        <v>30</v>
      </c>
      <c r="D152" s="13" t="s">
        <v>34</v>
      </c>
      <c r="E152" s="13" t="s">
        <v>37</v>
      </c>
      <c r="F152" s="13">
        <v>275</v>
      </c>
      <c r="G152" s="13">
        <v>642</v>
      </c>
      <c r="H152" s="13">
        <v>176550</v>
      </c>
      <c r="I152" s="13">
        <f>IF(Table1[[#This Row],[Units Sold]]&gt;=200,5%,0%)</f>
        <v>0.05</v>
      </c>
      <c r="J152" s="13">
        <f>(1-Table1[[#This Row],[Discount]])*Table1[[#This Row],[Total Sales]]</f>
        <v>167722.5</v>
      </c>
    </row>
    <row r="153" spans="1:10" x14ac:dyDescent="0.35">
      <c r="A153" s="13" t="s">
        <v>14</v>
      </c>
      <c r="B153" s="13" t="s">
        <v>24</v>
      </c>
      <c r="C153" s="13" t="s">
        <v>30</v>
      </c>
      <c r="D153" s="13" t="s">
        <v>34</v>
      </c>
      <c r="E153" s="13" t="s">
        <v>38</v>
      </c>
      <c r="F153" s="13">
        <v>89</v>
      </c>
      <c r="G153" s="13">
        <v>1293</v>
      </c>
      <c r="H153" s="13">
        <v>115077</v>
      </c>
      <c r="I153" s="13">
        <f>IF(Table1[[#This Row],[Units Sold]]&gt;=200,5%,0%)</f>
        <v>0</v>
      </c>
      <c r="J153" s="13">
        <f>(1-Table1[[#This Row],[Discount]])*Table1[[#This Row],[Total Sales]]</f>
        <v>115077</v>
      </c>
    </row>
    <row r="154" spans="1:10" x14ac:dyDescent="0.35">
      <c r="A154" s="13" t="s">
        <v>14</v>
      </c>
      <c r="B154" s="13" t="s">
        <v>24</v>
      </c>
      <c r="C154" s="13" t="s">
        <v>30</v>
      </c>
      <c r="D154" s="13" t="s">
        <v>34</v>
      </c>
      <c r="E154" s="13" t="s">
        <v>39</v>
      </c>
      <c r="F154" s="13">
        <v>61</v>
      </c>
      <c r="G154" s="13">
        <v>1684</v>
      </c>
      <c r="H154" s="13">
        <v>102724</v>
      </c>
      <c r="I154" s="13">
        <f>IF(Table1[[#This Row],[Units Sold]]&gt;=200,5%,0%)</f>
        <v>0</v>
      </c>
      <c r="J154" s="13">
        <f>(1-Table1[[#This Row],[Discount]])*Table1[[#This Row],[Total Sales]]</f>
        <v>102724</v>
      </c>
    </row>
    <row r="155" spans="1:10" x14ac:dyDescent="0.35">
      <c r="A155" s="13" t="s">
        <v>14</v>
      </c>
      <c r="B155" s="13" t="s">
        <v>24</v>
      </c>
      <c r="C155" s="13" t="s">
        <v>30</v>
      </c>
      <c r="D155" s="13" t="s">
        <v>34</v>
      </c>
      <c r="E155" s="13" t="s">
        <v>40</v>
      </c>
      <c r="F155" s="13">
        <v>66</v>
      </c>
      <c r="G155" s="13">
        <v>1630</v>
      </c>
      <c r="H155" s="13">
        <v>107580</v>
      </c>
      <c r="I155" s="13">
        <f>IF(Table1[[#This Row],[Units Sold]]&gt;=200,5%,0%)</f>
        <v>0</v>
      </c>
      <c r="J155" s="13">
        <f>(1-Table1[[#This Row],[Discount]])*Table1[[#This Row],[Total Sales]]</f>
        <v>107580</v>
      </c>
    </row>
    <row r="156" spans="1:10" x14ac:dyDescent="0.35">
      <c r="A156" s="13" t="s">
        <v>14</v>
      </c>
      <c r="B156" s="13" t="s">
        <v>24</v>
      </c>
      <c r="C156" s="13" t="s">
        <v>30</v>
      </c>
      <c r="D156" s="13" t="s">
        <v>34</v>
      </c>
      <c r="E156" s="13" t="s">
        <v>41</v>
      </c>
      <c r="F156" s="13">
        <v>293</v>
      </c>
      <c r="G156" s="13">
        <v>1698</v>
      </c>
      <c r="H156" s="13">
        <v>497514</v>
      </c>
      <c r="I156" s="13">
        <f>IF(Table1[[#This Row],[Units Sold]]&gt;=200,5%,0%)</f>
        <v>0.05</v>
      </c>
      <c r="J156" s="13">
        <f>(1-Table1[[#This Row],[Discount]])*Table1[[#This Row],[Total Sales]]</f>
        <v>472638.3</v>
      </c>
    </row>
    <row r="157" spans="1:10" x14ac:dyDescent="0.35">
      <c r="A157" s="13" t="s">
        <v>14</v>
      </c>
      <c r="B157" s="13" t="s">
        <v>24</v>
      </c>
      <c r="C157" s="13" t="s">
        <v>30</v>
      </c>
      <c r="D157" s="13" t="s">
        <v>34</v>
      </c>
      <c r="E157" s="13" t="s">
        <v>42</v>
      </c>
      <c r="F157" s="13">
        <v>78</v>
      </c>
      <c r="G157" s="13">
        <v>502</v>
      </c>
      <c r="H157" s="13">
        <v>39156</v>
      </c>
      <c r="I157" s="13">
        <f>IF(Table1[[#This Row],[Units Sold]]&gt;=200,5%,0%)</f>
        <v>0</v>
      </c>
      <c r="J157" s="13">
        <f>(1-Table1[[#This Row],[Discount]])*Table1[[#This Row],[Total Sales]]</f>
        <v>39156</v>
      </c>
    </row>
    <row r="158" spans="1:10" x14ac:dyDescent="0.35">
      <c r="A158" s="13" t="s">
        <v>14</v>
      </c>
      <c r="B158" s="13" t="s">
        <v>24</v>
      </c>
      <c r="C158" s="13" t="s">
        <v>30</v>
      </c>
      <c r="D158" s="13" t="s">
        <v>35</v>
      </c>
      <c r="E158" s="13" t="s">
        <v>37</v>
      </c>
      <c r="F158" s="13">
        <v>79</v>
      </c>
      <c r="G158" s="13">
        <v>1053</v>
      </c>
      <c r="H158" s="13">
        <v>83187</v>
      </c>
      <c r="I158" s="13">
        <f>IF(Table1[[#This Row],[Units Sold]]&gt;=200,5%,0%)</f>
        <v>0</v>
      </c>
      <c r="J158" s="13">
        <f>(1-Table1[[#This Row],[Discount]])*Table1[[#This Row],[Total Sales]]</f>
        <v>83187</v>
      </c>
    </row>
    <row r="159" spans="1:10" x14ac:dyDescent="0.35">
      <c r="A159" s="13" t="s">
        <v>14</v>
      </c>
      <c r="B159" s="13" t="s">
        <v>24</v>
      </c>
      <c r="C159" s="13" t="s">
        <v>30</v>
      </c>
      <c r="D159" s="13" t="s">
        <v>35</v>
      </c>
      <c r="E159" s="13" t="s">
        <v>38</v>
      </c>
      <c r="F159" s="13">
        <v>61</v>
      </c>
      <c r="G159" s="13">
        <v>1512</v>
      </c>
      <c r="H159" s="13">
        <v>92232</v>
      </c>
      <c r="I159" s="13">
        <f>IF(Table1[[#This Row],[Units Sold]]&gt;=200,5%,0%)</f>
        <v>0</v>
      </c>
      <c r="J159" s="13">
        <f>(1-Table1[[#This Row],[Discount]])*Table1[[#This Row],[Total Sales]]</f>
        <v>92232</v>
      </c>
    </row>
    <row r="160" spans="1:10" x14ac:dyDescent="0.35">
      <c r="A160" s="13" t="s">
        <v>14</v>
      </c>
      <c r="B160" s="13" t="s">
        <v>24</v>
      </c>
      <c r="C160" s="13" t="s">
        <v>30</v>
      </c>
      <c r="D160" s="13" t="s">
        <v>35</v>
      </c>
      <c r="E160" s="13" t="s">
        <v>39</v>
      </c>
      <c r="F160" s="13">
        <v>191</v>
      </c>
      <c r="G160" s="13">
        <v>1590</v>
      </c>
      <c r="H160" s="13">
        <v>303690</v>
      </c>
      <c r="I160" s="13">
        <f>IF(Table1[[#This Row],[Units Sold]]&gt;=200,5%,0%)</f>
        <v>0</v>
      </c>
      <c r="J160" s="13">
        <f>(1-Table1[[#This Row],[Discount]])*Table1[[#This Row],[Total Sales]]</f>
        <v>303690</v>
      </c>
    </row>
    <row r="161" spans="1:10" x14ac:dyDescent="0.35">
      <c r="A161" s="13" t="s">
        <v>14</v>
      </c>
      <c r="B161" s="13" t="s">
        <v>24</v>
      </c>
      <c r="C161" s="13" t="s">
        <v>30</v>
      </c>
      <c r="D161" s="13" t="s">
        <v>35</v>
      </c>
      <c r="E161" s="13" t="s">
        <v>40</v>
      </c>
      <c r="F161" s="13">
        <v>108</v>
      </c>
      <c r="G161" s="13">
        <v>1985</v>
      </c>
      <c r="H161" s="13">
        <v>214380</v>
      </c>
      <c r="I161" s="13">
        <f>IF(Table1[[#This Row],[Units Sold]]&gt;=200,5%,0%)</f>
        <v>0</v>
      </c>
      <c r="J161" s="13">
        <f>(1-Table1[[#This Row],[Discount]])*Table1[[#This Row],[Total Sales]]</f>
        <v>214380</v>
      </c>
    </row>
    <row r="162" spans="1:10" x14ac:dyDescent="0.35">
      <c r="A162" s="13" t="s">
        <v>14</v>
      </c>
      <c r="B162" s="13" t="s">
        <v>24</v>
      </c>
      <c r="C162" s="13" t="s">
        <v>30</v>
      </c>
      <c r="D162" s="13" t="s">
        <v>35</v>
      </c>
      <c r="E162" s="13" t="s">
        <v>41</v>
      </c>
      <c r="F162" s="13">
        <v>146</v>
      </c>
      <c r="G162" s="13">
        <v>767</v>
      </c>
      <c r="H162" s="13">
        <v>111982</v>
      </c>
      <c r="I162" s="13">
        <f>IF(Table1[[#This Row],[Units Sold]]&gt;=200,5%,0%)</f>
        <v>0</v>
      </c>
      <c r="J162" s="13">
        <f>(1-Table1[[#This Row],[Discount]])*Table1[[#This Row],[Total Sales]]</f>
        <v>111982</v>
      </c>
    </row>
    <row r="163" spans="1:10" x14ac:dyDescent="0.35">
      <c r="A163" s="13" t="s">
        <v>14</v>
      </c>
      <c r="B163" s="13" t="s">
        <v>24</v>
      </c>
      <c r="C163" s="13" t="s">
        <v>30</v>
      </c>
      <c r="D163" s="13" t="s">
        <v>35</v>
      </c>
      <c r="E163" s="13" t="s">
        <v>42</v>
      </c>
      <c r="F163" s="13">
        <v>74</v>
      </c>
      <c r="G163" s="13">
        <v>1900</v>
      </c>
      <c r="H163" s="13">
        <v>140600</v>
      </c>
      <c r="I163" s="13">
        <f>IF(Table1[[#This Row],[Units Sold]]&gt;=200,5%,0%)</f>
        <v>0</v>
      </c>
      <c r="J163" s="13">
        <f>(1-Table1[[#This Row],[Discount]])*Table1[[#This Row],[Total Sales]]</f>
        <v>140600</v>
      </c>
    </row>
    <row r="164" spans="1:10" x14ac:dyDescent="0.35">
      <c r="A164" s="13" t="s">
        <v>14</v>
      </c>
      <c r="B164" s="13" t="s">
        <v>24</v>
      </c>
      <c r="C164" s="13" t="s">
        <v>30</v>
      </c>
      <c r="D164" s="13" t="s">
        <v>36</v>
      </c>
      <c r="E164" s="13" t="s">
        <v>37</v>
      </c>
      <c r="F164" s="13">
        <v>173</v>
      </c>
      <c r="G164" s="13">
        <v>1563</v>
      </c>
      <c r="H164" s="13">
        <v>270399</v>
      </c>
      <c r="I164" s="13">
        <f>IF(Table1[[#This Row],[Units Sold]]&gt;=200,5%,0%)</f>
        <v>0</v>
      </c>
      <c r="J164" s="13">
        <f>(1-Table1[[#This Row],[Discount]])*Table1[[#This Row],[Total Sales]]</f>
        <v>270399</v>
      </c>
    </row>
    <row r="165" spans="1:10" x14ac:dyDescent="0.35">
      <c r="A165" s="13" t="s">
        <v>14</v>
      </c>
      <c r="B165" s="13" t="s">
        <v>24</v>
      </c>
      <c r="C165" s="13" t="s">
        <v>30</v>
      </c>
      <c r="D165" s="13" t="s">
        <v>36</v>
      </c>
      <c r="E165" s="13" t="s">
        <v>38</v>
      </c>
      <c r="F165" s="13">
        <v>105</v>
      </c>
      <c r="G165" s="13">
        <v>1848</v>
      </c>
      <c r="H165" s="13">
        <v>194040</v>
      </c>
      <c r="I165" s="13">
        <f>IF(Table1[[#This Row],[Units Sold]]&gt;=200,5%,0%)</f>
        <v>0</v>
      </c>
      <c r="J165" s="13">
        <f>(1-Table1[[#This Row],[Discount]])*Table1[[#This Row],[Total Sales]]</f>
        <v>194040</v>
      </c>
    </row>
    <row r="166" spans="1:10" x14ac:dyDescent="0.35">
      <c r="A166" s="13" t="s">
        <v>14</v>
      </c>
      <c r="B166" s="13" t="s">
        <v>24</v>
      </c>
      <c r="C166" s="13" t="s">
        <v>30</v>
      </c>
      <c r="D166" s="13" t="s">
        <v>36</v>
      </c>
      <c r="E166" s="13" t="s">
        <v>39</v>
      </c>
      <c r="F166" s="13">
        <v>154</v>
      </c>
      <c r="G166" s="13">
        <v>828</v>
      </c>
      <c r="H166" s="13">
        <v>127512</v>
      </c>
      <c r="I166" s="13">
        <f>IF(Table1[[#This Row],[Units Sold]]&gt;=200,5%,0%)</f>
        <v>0</v>
      </c>
      <c r="J166" s="13">
        <f>(1-Table1[[#This Row],[Discount]])*Table1[[#This Row],[Total Sales]]</f>
        <v>127512</v>
      </c>
    </row>
    <row r="167" spans="1:10" x14ac:dyDescent="0.35">
      <c r="A167" s="13" t="s">
        <v>14</v>
      </c>
      <c r="B167" s="13" t="s">
        <v>24</v>
      </c>
      <c r="C167" s="13" t="s">
        <v>30</v>
      </c>
      <c r="D167" s="13" t="s">
        <v>36</v>
      </c>
      <c r="E167" s="13" t="s">
        <v>40</v>
      </c>
      <c r="F167" s="13">
        <v>253</v>
      </c>
      <c r="G167" s="13">
        <v>1879</v>
      </c>
      <c r="H167" s="13">
        <v>475387</v>
      </c>
      <c r="I167" s="13">
        <f>IF(Table1[[#This Row],[Units Sold]]&gt;=200,5%,0%)</f>
        <v>0.05</v>
      </c>
      <c r="J167" s="13">
        <f>(1-Table1[[#This Row],[Discount]])*Table1[[#This Row],[Total Sales]]</f>
        <v>451617.64999999997</v>
      </c>
    </row>
    <row r="168" spans="1:10" x14ac:dyDescent="0.35">
      <c r="A168" s="13" t="s">
        <v>14</v>
      </c>
      <c r="B168" s="13" t="s">
        <v>24</v>
      </c>
      <c r="C168" s="13" t="s">
        <v>30</v>
      </c>
      <c r="D168" s="13" t="s">
        <v>36</v>
      </c>
      <c r="E168" s="13" t="s">
        <v>41</v>
      </c>
      <c r="F168" s="13">
        <v>238</v>
      </c>
      <c r="G168" s="13">
        <v>1399</v>
      </c>
      <c r="H168" s="13">
        <v>332962</v>
      </c>
      <c r="I168" s="13">
        <f>IF(Table1[[#This Row],[Units Sold]]&gt;=200,5%,0%)</f>
        <v>0.05</v>
      </c>
      <c r="J168" s="13">
        <f>(1-Table1[[#This Row],[Discount]])*Table1[[#This Row],[Total Sales]]</f>
        <v>316313.89999999997</v>
      </c>
    </row>
    <row r="169" spans="1:10" x14ac:dyDescent="0.35">
      <c r="A169" s="13" t="s">
        <v>14</v>
      </c>
      <c r="B169" s="13" t="s">
        <v>24</v>
      </c>
      <c r="C169" s="13" t="s">
        <v>30</v>
      </c>
      <c r="D169" s="13" t="s">
        <v>36</v>
      </c>
      <c r="E169" s="13" t="s">
        <v>42</v>
      </c>
      <c r="F169" s="13">
        <v>50</v>
      </c>
      <c r="G169" s="13">
        <v>660</v>
      </c>
      <c r="H169" s="13">
        <v>33000</v>
      </c>
      <c r="I169" s="13">
        <f>IF(Table1[[#This Row],[Units Sold]]&gt;=200,5%,0%)</f>
        <v>0</v>
      </c>
      <c r="J169" s="13">
        <f>(1-Table1[[#This Row],[Discount]])*Table1[[#This Row],[Total Sales]]</f>
        <v>33000</v>
      </c>
    </row>
    <row r="170" spans="1:10" x14ac:dyDescent="0.35">
      <c r="A170" s="13" t="s">
        <v>15</v>
      </c>
      <c r="B170" s="13" t="s">
        <v>25</v>
      </c>
      <c r="C170" s="13" t="s">
        <v>31</v>
      </c>
      <c r="D170" s="13" t="s">
        <v>33</v>
      </c>
      <c r="E170" s="13" t="s">
        <v>37</v>
      </c>
      <c r="F170" s="13">
        <v>194</v>
      </c>
      <c r="G170" s="13">
        <v>1117</v>
      </c>
      <c r="H170" s="13">
        <v>216698</v>
      </c>
      <c r="I170" s="13">
        <f>IF(Table1[[#This Row],[Units Sold]]&gt;=200,5%,0%)</f>
        <v>0</v>
      </c>
      <c r="J170" s="13">
        <f>(1-Table1[[#This Row],[Discount]])*Table1[[#This Row],[Total Sales]]</f>
        <v>216698</v>
      </c>
    </row>
    <row r="171" spans="1:10" x14ac:dyDescent="0.35">
      <c r="A171" s="13" t="s">
        <v>15</v>
      </c>
      <c r="B171" s="13" t="s">
        <v>25</v>
      </c>
      <c r="C171" s="13" t="s">
        <v>31</v>
      </c>
      <c r="D171" s="13" t="s">
        <v>33</v>
      </c>
      <c r="E171" s="13" t="s">
        <v>38</v>
      </c>
      <c r="F171" s="13">
        <v>196</v>
      </c>
      <c r="G171" s="13">
        <v>1382</v>
      </c>
      <c r="H171" s="13">
        <v>270872</v>
      </c>
      <c r="I171" s="13">
        <f>IF(Table1[[#This Row],[Units Sold]]&gt;=200,5%,0%)</f>
        <v>0</v>
      </c>
      <c r="J171" s="13">
        <f>(1-Table1[[#This Row],[Discount]])*Table1[[#This Row],[Total Sales]]</f>
        <v>270872</v>
      </c>
    </row>
    <row r="172" spans="1:10" x14ac:dyDescent="0.35">
      <c r="A172" s="13" t="s">
        <v>15</v>
      </c>
      <c r="B172" s="13" t="s">
        <v>25</v>
      </c>
      <c r="C172" s="13" t="s">
        <v>31</v>
      </c>
      <c r="D172" s="13" t="s">
        <v>33</v>
      </c>
      <c r="E172" s="13" t="s">
        <v>39</v>
      </c>
      <c r="F172" s="13">
        <v>293</v>
      </c>
      <c r="G172" s="13">
        <v>1746</v>
      </c>
      <c r="H172" s="13">
        <v>511578</v>
      </c>
      <c r="I172" s="13">
        <f>IF(Table1[[#This Row],[Units Sold]]&gt;=200,5%,0%)</f>
        <v>0.05</v>
      </c>
      <c r="J172" s="13">
        <f>(1-Table1[[#This Row],[Discount]])*Table1[[#This Row],[Total Sales]]</f>
        <v>485999.1</v>
      </c>
    </row>
    <row r="173" spans="1:10" x14ac:dyDescent="0.35">
      <c r="A173" s="13" t="s">
        <v>15</v>
      </c>
      <c r="B173" s="13" t="s">
        <v>25</v>
      </c>
      <c r="C173" s="13" t="s">
        <v>31</v>
      </c>
      <c r="D173" s="13" t="s">
        <v>33</v>
      </c>
      <c r="E173" s="13" t="s">
        <v>40</v>
      </c>
      <c r="F173" s="13">
        <v>182</v>
      </c>
      <c r="G173" s="13">
        <v>1105</v>
      </c>
      <c r="H173" s="13">
        <v>201110</v>
      </c>
      <c r="I173" s="13">
        <f>IF(Table1[[#This Row],[Units Sold]]&gt;=200,5%,0%)</f>
        <v>0</v>
      </c>
      <c r="J173" s="13">
        <f>(1-Table1[[#This Row],[Discount]])*Table1[[#This Row],[Total Sales]]</f>
        <v>201110</v>
      </c>
    </row>
    <row r="174" spans="1:10" x14ac:dyDescent="0.35">
      <c r="A174" s="13" t="s">
        <v>15</v>
      </c>
      <c r="B174" s="13" t="s">
        <v>25</v>
      </c>
      <c r="C174" s="13" t="s">
        <v>31</v>
      </c>
      <c r="D174" s="13" t="s">
        <v>33</v>
      </c>
      <c r="E174" s="13" t="s">
        <v>41</v>
      </c>
      <c r="F174" s="13">
        <v>58</v>
      </c>
      <c r="G174" s="13">
        <v>862</v>
      </c>
      <c r="H174" s="13">
        <v>49996</v>
      </c>
      <c r="I174" s="13">
        <f>IF(Table1[[#This Row],[Units Sold]]&gt;=200,5%,0%)</f>
        <v>0</v>
      </c>
      <c r="J174" s="13">
        <f>(1-Table1[[#This Row],[Discount]])*Table1[[#This Row],[Total Sales]]</f>
        <v>49996</v>
      </c>
    </row>
    <row r="175" spans="1:10" x14ac:dyDescent="0.35">
      <c r="A175" s="13" t="s">
        <v>15</v>
      </c>
      <c r="B175" s="13" t="s">
        <v>25</v>
      </c>
      <c r="C175" s="13" t="s">
        <v>31</v>
      </c>
      <c r="D175" s="13" t="s">
        <v>33</v>
      </c>
      <c r="E175" s="13" t="s">
        <v>42</v>
      </c>
      <c r="F175" s="13">
        <v>269</v>
      </c>
      <c r="G175" s="13">
        <v>1144</v>
      </c>
      <c r="H175" s="13">
        <v>307736</v>
      </c>
      <c r="I175" s="13">
        <f>IF(Table1[[#This Row],[Units Sold]]&gt;=200,5%,0%)</f>
        <v>0.05</v>
      </c>
      <c r="J175" s="13">
        <f>(1-Table1[[#This Row],[Discount]])*Table1[[#This Row],[Total Sales]]</f>
        <v>292349.2</v>
      </c>
    </row>
    <row r="176" spans="1:10" x14ac:dyDescent="0.35">
      <c r="A176" s="13" t="s">
        <v>15</v>
      </c>
      <c r="B176" s="13" t="s">
        <v>25</v>
      </c>
      <c r="C176" s="13" t="s">
        <v>31</v>
      </c>
      <c r="D176" s="13" t="s">
        <v>34</v>
      </c>
      <c r="E176" s="13" t="s">
        <v>37</v>
      </c>
      <c r="F176" s="13">
        <v>153</v>
      </c>
      <c r="G176" s="13">
        <v>661</v>
      </c>
      <c r="H176" s="13">
        <v>101133</v>
      </c>
      <c r="I176" s="13">
        <f>IF(Table1[[#This Row],[Units Sold]]&gt;=200,5%,0%)</f>
        <v>0</v>
      </c>
      <c r="J176" s="13">
        <f>(1-Table1[[#This Row],[Discount]])*Table1[[#This Row],[Total Sales]]</f>
        <v>101133</v>
      </c>
    </row>
    <row r="177" spans="1:10" x14ac:dyDescent="0.35">
      <c r="A177" s="13" t="s">
        <v>15</v>
      </c>
      <c r="B177" s="13" t="s">
        <v>25</v>
      </c>
      <c r="C177" s="13" t="s">
        <v>31</v>
      </c>
      <c r="D177" s="13" t="s">
        <v>34</v>
      </c>
      <c r="E177" s="13" t="s">
        <v>38</v>
      </c>
      <c r="F177" s="13">
        <v>196</v>
      </c>
      <c r="G177" s="13">
        <v>1196</v>
      </c>
      <c r="H177" s="13">
        <v>234416</v>
      </c>
      <c r="I177" s="13">
        <f>IF(Table1[[#This Row],[Units Sold]]&gt;=200,5%,0%)</f>
        <v>0</v>
      </c>
      <c r="J177" s="13">
        <f>(1-Table1[[#This Row],[Discount]])*Table1[[#This Row],[Total Sales]]</f>
        <v>234416</v>
      </c>
    </row>
    <row r="178" spans="1:10" x14ac:dyDescent="0.35">
      <c r="A178" s="13" t="s">
        <v>15</v>
      </c>
      <c r="B178" s="13" t="s">
        <v>25</v>
      </c>
      <c r="C178" s="13" t="s">
        <v>31</v>
      </c>
      <c r="D178" s="13" t="s">
        <v>34</v>
      </c>
      <c r="E178" s="13" t="s">
        <v>39</v>
      </c>
      <c r="F178" s="13">
        <v>171</v>
      </c>
      <c r="G178" s="13">
        <v>275</v>
      </c>
      <c r="H178" s="13">
        <v>47025</v>
      </c>
      <c r="I178" s="13">
        <f>IF(Table1[[#This Row],[Units Sold]]&gt;=200,5%,0%)</f>
        <v>0</v>
      </c>
      <c r="J178" s="13">
        <f>(1-Table1[[#This Row],[Discount]])*Table1[[#This Row],[Total Sales]]</f>
        <v>47025</v>
      </c>
    </row>
    <row r="179" spans="1:10" x14ac:dyDescent="0.35">
      <c r="A179" s="13" t="s">
        <v>15</v>
      </c>
      <c r="B179" s="13" t="s">
        <v>25</v>
      </c>
      <c r="C179" s="13" t="s">
        <v>31</v>
      </c>
      <c r="D179" s="13" t="s">
        <v>34</v>
      </c>
      <c r="E179" s="13" t="s">
        <v>40</v>
      </c>
      <c r="F179" s="13">
        <v>86</v>
      </c>
      <c r="G179" s="13">
        <v>846</v>
      </c>
      <c r="H179" s="13">
        <v>72756</v>
      </c>
      <c r="I179" s="13">
        <f>IF(Table1[[#This Row],[Units Sold]]&gt;=200,5%,0%)</f>
        <v>0</v>
      </c>
      <c r="J179" s="13">
        <f>(1-Table1[[#This Row],[Discount]])*Table1[[#This Row],[Total Sales]]</f>
        <v>72756</v>
      </c>
    </row>
    <row r="180" spans="1:10" x14ac:dyDescent="0.35">
      <c r="A180" s="13" t="s">
        <v>15</v>
      </c>
      <c r="B180" s="13" t="s">
        <v>25</v>
      </c>
      <c r="C180" s="13" t="s">
        <v>31</v>
      </c>
      <c r="D180" s="13" t="s">
        <v>34</v>
      </c>
      <c r="E180" s="13" t="s">
        <v>41</v>
      </c>
      <c r="F180" s="13">
        <v>204</v>
      </c>
      <c r="G180" s="13">
        <v>1519</v>
      </c>
      <c r="H180" s="13">
        <v>309876</v>
      </c>
      <c r="I180" s="13">
        <f>IF(Table1[[#This Row],[Units Sold]]&gt;=200,5%,0%)</f>
        <v>0.05</v>
      </c>
      <c r="J180" s="13">
        <f>(1-Table1[[#This Row],[Discount]])*Table1[[#This Row],[Total Sales]]</f>
        <v>294382.2</v>
      </c>
    </row>
    <row r="181" spans="1:10" x14ac:dyDescent="0.35">
      <c r="A181" s="13" t="s">
        <v>15</v>
      </c>
      <c r="B181" s="13" t="s">
        <v>25</v>
      </c>
      <c r="C181" s="13" t="s">
        <v>31</v>
      </c>
      <c r="D181" s="13" t="s">
        <v>34</v>
      </c>
      <c r="E181" s="13" t="s">
        <v>42</v>
      </c>
      <c r="F181" s="13">
        <v>260</v>
      </c>
      <c r="G181" s="13">
        <v>495</v>
      </c>
      <c r="H181" s="13">
        <v>128700</v>
      </c>
      <c r="I181" s="13">
        <f>IF(Table1[[#This Row],[Units Sold]]&gt;=200,5%,0%)</f>
        <v>0.05</v>
      </c>
      <c r="J181" s="13">
        <f>(1-Table1[[#This Row],[Discount]])*Table1[[#This Row],[Total Sales]]</f>
        <v>122265</v>
      </c>
    </row>
    <row r="182" spans="1:10" x14ac:dyDescent="0.35">
      <c r="A182" s="13" t="s">
        <v>15</v>
      </c>
      <c r="B182" s="13" t="s">
        <v>25</v>
      </c>
      <c r="C182" s="13" t="s">
        <v>31</v>
      </c>
      <c r="D182" s="13" t="s">
        <v>35</v>
      </c>
      <c r="E182" s="13" t="s">
        <v>37</v>
      </c>
      <c r="F182" s="13">
        <v>230</v>
      </c>
      <c r="G182" s="13">
        <v>291</v>
      </c>
      <c r="H182" s="13">
        <v>66930</v>
      </c>
      <c r="I182" s="13">
        <f>IF(Table1[[#This Row],[Units Sold]]&gt;=200,5%,0%)</f>
        <v>0.05</v>
      </c>
      <c r="J182" s="13">
        <f>(1-Table1[[#This Row],[Discount]])*Table1[[#This Row],[Total Sales]]</f>
        <v>63583.5</v>
      </c>
    </row>
    <row r="183" spans="1:10" x14ac:dyDescent="0.35">
      <c r="A183" s="13" t="s">
        <v>15</v>
      </c>
      <c r="B183" s="13" t="s">
        <v>25</v>
      </c>
      <c r="C183" s="13" t="s">
        <v>31</v>
      </c>
      <c r="D183" s="13" t="s">
        <v>35</v>
      </c>
      <c r="E183" s="13" t="s">
        <v>38</v>
      </c>
      <c r="F183" s="13">
        <v>202</v>
      </c>
      <c r="G183" s="13">
        <v>1152</v>
      </c>
      <c r="H183" s="13">
        <v>232704</v>
      </c>
      <c r="I183" s="13">
        <f>IF(Table1[[#This Row],[Units Sold]]&gt;=200,5%,0%)</f>
        <v>0.05</v>
      </c>
      <c r="J183" s="13">
        <f>(1-Table1[[#This Row],[Discount]])*Table1[[#This Row],[Total Sales]]</f>
        <v>221068.79999999999</v>
      </c>
    </row>
    <row r="184" spans="1:10" x14ac:dyDescent="0.35">
      <c r="A184" s="13" t="s">
        <v>15</v>
      </c>
      <c r="B184" s="13" t="s">
        <v>25</v>
      </c>
      <c r="C184" s="13" t="s">
        <v>31</v>
      </c>
      <c r="D184" s="13" t="s">
        <v>35</v>
      </c>
      <c r="E184" s="13" t="s">
        <v>39</v>
      </c>
      <c r="F184" s="13">
        <v>142</v>
      </c>
      <c r="G184" s="13">
        <v>267</v>
      </c>
      <c r="H184" s="13">
        <v>37914</v>
      </c>
      <c r="I184" s="13">
        <f>IF(Table1[[#This Row],[Units Sold]]&gt;=200,5%,0%)</f>
        <v>0</v>
      </c>
      <c r="J184" s="13">
        <f>(1-Table1[[#This Row],[Discount]])*Table1[[#This Row],[Total Sales]]</f>
        <v>37914</v>
      </c>
    </row>
    <row r="185" spans="1:10" x14ac:dyDescent="0.35">
      <c r="A185" s="13" t="s">
        <v>15</v>
      </c>
      <c r="B185" s="13" t="s">
        <v>25</v>
      </c>
      <c r="C185" s="13" t="s">
        <v>31</v>
      </c>
      <c r="D185" s="13" t="s">
        <v>35</v>
      </c>
      <c r="E185" s="13" t="s">
        <v>40</v>
      </c>
      <c r="F185" s="13">
        <v>273</v>
      </c>
      <c r="G185" s="13">
        <v>479</v>
      </c>
      <c r="H185" s="13">
        <v>130767</v>
      </c>
      <c r="I185" s="13">
        <f>IF(Table1[[#This Row],[Units Sold]]&gt;=200,5%,0%)</f>
        <v>0.05</v>
      </c>
      <c r="J185" s="13">
        <f>(1-Table1[[#This Row],[Discount]])*Table1[[#This Row],[Total Sales]]</f>
        <v>124228.65</v>
      </c>
    </row>
    <row r="186" spans="1:10" x14ac:dyDescent="0.35">
      <c r="A186" s="13" t="s">
        <v>15</v>
      </c>
      <c r="B186" s="13" t="s">
        <v>25</v>
      </c>
      <c r="C186" s="13" t="s">
        <v>31</v>
      </c>
      <c r="D186" s="13" t="s">
        <v>35</v>
      </c>
      <c r="E186" s="13" t="s">
        <v>41</v>
      </c>
      <c r="F186" s="13">
        <v>114</v>
      </c>
      <c r="G186" s="13">
        <v>300</v>
      </c>
      <c r="H186" s="13">
        <v>34200</v>
      </c>
      <c r="I186" s="13">
        <f>IF(Table1[[#This Row],[Units Sold]]&gt;=200,5%,0%)</f>
        <v>0</v>
      </c>
      <c r="J186" s="13">
        <f>(1-Table1[[#This Row],[Discount]])*Table1[[#This Row],[Total Sales]]</f>
        <v>34200</v>
      </c>
    </row>
    <row r="187" spans="1:10" x14ac:dyDescent="0.35">
      <c r="A187" s="13" t="s">
        <v>15</v>
      </c>
      <c r="B187" s="13" t="s">
        <v>25</v>
      </c>
      <c r="C187" s="13" t="s">
        <v>31</v>
      </c>
      <c r="D187" s="13" t="s">
        <v>35</v>
      </c>
      <c r="E187" s="13" t="s">
        <v>42</v>
      </c>
      <c r="F187" s="13">
        <v>94</v>
      </c>
      <c r="G187" s="13">
        <v>1775</v>
      </c>
      <c r="H187" s="13">
        <v>166850</v>
      </c>
      <c r="I187" s="13">
        <f>IF(Table1[[#This Row],[Units Sold]]&gt;=200,5%,0%)</f>
        <v>0</v>
      </c>
      <c r="J187" s="13">
        <f>(1-Table1[[#This Row],[Discount]])*Table1[[#This Row],[Total Sales]]</f>
        <v>166850</v>
      </c>
    </row>
    <row r="188" spans="1:10" x14ac:dyDescent="0.35">
      <c r="A188" s="13" t="s">
        <v>15</v>
      </c>
      <c r="B188" s="13" t="s">
        <v>25</v>
      </c>
      <c r="C188" s="13" t="s">
        <v>31</v>
      </c>
      <c r="D188" s="13" t="s">
        <v>36</v>
      </c>
      <c r="E188" s="13" t="s">
        <v>37</v>
      </c>
      <c r="F188" s="13">
        <v>74</v>
      </c>
      <c r="G188" s="13">
        <v>1571</v>
      </c>
      <c r="H188" s="13">
        <v>116254</v>
      </c>
      <c r="I188" s="13">
        <f>IF(Table1[[#This Row],[Units Sold]]&gt;=200,5%,0%)</f>
        <v>0</v>
      </c>
      <c r="J188" s="13">
        <f>(1-Table1[[#This Row],[Discount]])*Table1[[#This Row],[Total Sales]]</f>
        <v>116254</v>
      </c>
    </row>
    <row r="189" spans="1:10" x14ac:dyDescent="0.35">
      <c r="A189" s="13" t="s">
        <v>15</v>
      </c>
      <c r="B189" s="13" t="s">
        <v>25</v>
      </c>
      <c r="C189" s="13" t="s">
        <v>31</v>
      </c>
      <c r="D189" s="13" t="s">
        <v>36</v>
      </c>
      <c r="E189" s="13" t="s">
        <v>38</v>
      </c>
      <c r="F189" s="13">
        <v>260</v>
      </c>
      <c r="G189" s="13">
        <v>1246</v>
      </c>
      <c r="H189" s="13">
        <v>323960</v>
      </c>
      <c r="I189" s="13">
        <f>IF(Table1[[#This Row],[Units Sold]]&gt;=200,5%,0%)</f>
        <v>0.05</v>
      </c>
      <c r="J189" s="13">
        <f>(1-Table1[[#This Row],[Discount]])*Table1[[#This Row],[Total Sales]]</f>
        <v>307762</v>
      </c>
    </row>
    <row r="190" spans="1:10" x14ac:dyDescent="0.35">
      <c r="A190" s="13" t="s">
        <v>15</v>
      </c>
      <c r="B190" s="13" t="s">
        <v>25</v>
      </c>
      <c r="C190" s="13" t="s">
        <v>31</v>
      </c>
      <c r="D190" s="13" t="s">
        <v>36</v>
      </c>
      <c r="E190" s="13" t="s">
        <v>39</v>
      </c>
      <c r="F190" s="13">
        <v>236</v>
      </c>
      <c r="G190" s="13">
        <v>893</v>
      </c>
      <c r="H190" s="13">
        <v>210748</v>
      </c>
      <c r="I190" s="13">
        <f>IF(Table1[[#This Row],[Units Sold]]&gt;=200,5%,0%)</f>
        <v>0.05</v>
      </c>
      <c r="J190" s="13">
        <f>(1-Table1[[#This Row],[Discount]])*Table1[[#This Row],[Total Sales]]</f>
        <v>200210.59999999998</v>
      </c>
    </row>
    <row r="191" spans="1:10" x14ac:dyDescent="0.35">
      <c r="A191" s="13" t="s">
        <v>15</v>
      </c>
      <c r="B191" s="13" t="s">
        <v>25</v>
      </c>
      <c r="C191" s="13" t="s">
        <v>31</v>
      </c>
      <c r="D191" s="13" t="s">
        <v>36</v>
      </c>
      <c r="E191" s="13" t="s">
        <v>40</v>
      </c>
      <c r="F191" s="13">
        <v>51</v>
      </c>
      <c r="G191" s="13">
        <v>227</v>
      </c>
      <c r="H191" s="13">
        <v>11577</v>
      </c>
      <c r="I191" s="13">
        <f>IF(Table1[[#This Row],[Units Sold]]&gt;=200,5%,0%)</f>
        <v>0</v>
      </c>
      <c r="J191" s="13">
        <f>(1-Table1[[#This Row],[Discount]])*Table1[[#This Row],[Total Sales]]</f>
        <v>11577</v>
      </c>
    </row>
    <row r="192" spans="1:10" x14ac:dyDescent="0.35">
      <c r="A192" s="13" t="s">
        <v>15</v>
      </c>
      <c r="B192" s="13" t="s">
        <v>25</v>
      </c>
      <c r="C192" s="13" t="s">
        <v>31</v>
      </c>
      <c r="D192" s="13" t="s">
        <v>36</v>
      </c>
      <c r="E192" s="13" t="s">
        <v>41</v>
      </c>
      <c r="F192" s="13">
        <v>225</v>
      </c>
      <c r="G192" s="13">
        <v>1169</v>
      </c>
      <c r="H192" s="13">
        <v>263025</v>
      </c>
      <c r="I192" s="13">
        <f>IF(Table1[[#This Row],[Units Sold]]&gt;=200,5%,0%)</f>
        <v>0.05</v>
      </c>
      <c r="J192" s="13">
        <f>(1-Table1[[#This Row],[Discount]])*Table1[[#This Row],[Total Sales]]</f>
        <v>249873.75</v>
      </c>
    </row>
    <row r="193" spans="1:10" x14ac:dyDescent="0.35">
      <c r="A193" s="13" t="s">
        <v>15</v>
      </c>
      <c r="B193" s="13" t="s">
        <v>25</v>
      </c>
      <c r="C193" s="13" t="s">
        <v>31</v>
      </c>
      <c r="D193" s="13" t="s">
        <v>36</v>
      </c>
      <c r="E193" s="13" t="s">
        <v>42</v>
      </c>
      <c r="F193" s="13">
        <v>276</v>
      </c>
      <c r="G193" s="13">
        <v>724</v>
      </c>
      <c r="H193" s="13">
        <v>199824</v>
      </c>
      <c r="I193" s="13">
        <f>IF(Table1[[#This Row],[Units Sold]]&gt;=200,5%,0%)</f>
        <v>0.05</v>
      </c>
      <c r="J193" s="13">
        <f>(1-Table1[[#This Row],[Discount]])*Table1[[#This Row],[Total Sales]]</f>
        <v>189832.8</v>
      </c>
    </row>
    <row r="194" spans="1:10" x14ac:dyDescent="0.35">
      <c r="A194" s="13" t="s">
        <v>16</v>
      </c>
      <c r="B194" s="13" t="s">
        <v>26</v>
      </c>
      <c r="C194" s="13" t="s">
        <v>32</v>
      </c>
      <c r="D194" s="13" t="s">
        <v>33</v>
      </c>
      <c r="E194" s="13" t="s">
        <v>37</v>
      </c>
      <c r="F194" s="13">
        <v>205</v>
      </c>
      <c r="G194" s="13">
        <v>1521</v>
      </c>
      <c r="H194" s="13">
        <v>311805</v>
      </c>
      <c r="I194" s="13">
        <f>IF(Table1[[#This Row],[Units Sold]]&gt;=200,5%,0%)</f>
        <v>0.05</v>
      </c>
      <c r="J194" s="13">
        <f>(1-Table1[[#This Row],[Discount]])*Table1[[#This Row],[Total Sales]]</f>
        <v>296214.75</v>
      </c>
    </row>
    <row r="195" spans="1:10" x14ac:dyDescent="0.35">
      <c r="A195" s="13" t="s">
        <v>16</v>
      </c>
      <c r="B195" s="13" t="s">
        <v>26</v>
      </c>
      <c r="C195" s="13" t="s">
        <v>32</v>
      </c>
      <c r="D195" s="13" t="s">
        <v>33</v>
      </c>
      <c r="E195" s="13" t="s">
        <v>38</v>
      </c>
      <c r="F195" s="13">
        <v>295</v>
      </c>
      <c r="G195" s="13">
        <v>1997</v>
      </c>
      <c r="H195" s="13">
        <v>589115</v>
      </c>
      <c r="I195" s="13">
        <f>IF(Table1[[#This Row],[Units Sold]]&gt;=200,5%,0%)</f>
        <v>0.05</v>
      </c>
      <c r="J195" s="13">
        <f>(1-Table1[[#This Row],[Discount]])*Table1[[#This Row],[Total Sales]]</f>
        <v>559659.25</v>
      </c>
    </row>
    <row r="196" spans="1:10" x14ac:dyDescent="0.35">
      <c r="A196" s="13" t="s">
        <v>16</v>
      </c>
      <c r="B196" s="13" t="s">
        <v>26</v>
      </c>
      <c r="C196" s="13" t="s">
        <v>32</v>
      </c>
      <c r="D196" s="13" t="s">
        <v>33</v>
      </c>
      <c r="E196" s="13" t="s">
        <v>39</v>
      </c>
      <c r="F196" s="13">
        <v>239</v>
      </c>
      <c r="G196" s="13">
        <v>1262</v>
      </c>
      <c r="H196" s="13">
        <v>301618</v>
      </c>
      <c r="I196" s="13">
        <f>IF(Table1[[#This Row],[Units Sold]]&gt;=200,5%,0%)</f>
        <v>0.05</v>
      </c>
      <c r="J196" s="13">
        <f>(1-Table1[[#This Row],[Discount]])*Table1[[#This Row],[Total Sales]]</f>
        <v>286537.09999999998</v>
      </c>
    </row>
    <row r="197" spans="1:10" x14ac:dyDescent="0.35">
      <c r="A197" s="13" t="s">
        <v>16</v>
      </c>
      <c r="B197" s="13" t="s">
        <v>26</v>
      </c>
      <c r="C197" s="13" t="s">
        <v>32</v>
      </c>
      <c r="D197" s="13" t="s">
        <v>33</v>
      </c>
      <c r="E197" s="13" t="s">
        <v>40</v>
      </c>
      <c r="F197" s="13">
        <v>188</v>
      </c>
      <c r="G197" s="13">
        <v>1314</v>
      </c>
      <c r="H197" s="13">
        <v>247032</v>
      </c>
      <c r="I197" s="13">
        <f>IF(Table1[[#This Row],[Units Sold]]&gt;=200,5%,0%)</f>
        <v>0</v>
      </c>
      <c r="J197" s="13">
        <f>(1-Table1[[#This Row],[Discount]])*Table1[[#This Row],[Total Sales]]</f>
        <v>247032</v>
      </c>
    </row>
    <row r="198" spans="1:10" x14ac:dyDescent="0.35">
      <c r="A198" s="13" t="s">
        <v>16</v>
      </c>
      <c r="B198" s="13" t="s">
        <v>26</v>
      </c>
      <c r="C198" s="13" t="s">
        <v>32</v>
      </c>
      <c r="D198" s="13" t="s">
        <v>33</v>
      </c>
      <c r="E198" s="13" t="s">
        <v>41</v>
      </c>
      <c r="F198" s="13">
        <v>218</v>
      </c>
      <c r="G198" s="13">
        <v>656</v>
      </c>
      <c r="H198" s="13">
        <v>143008</v>
      </c>
      <c r="I198" s="13">
        <f>IF(Table1[[#This Row],[Units Sold]]&gt;=200,5%,0%)</f>
        <v>0.05</v>
      </c>
      <c r="J198" s="13">
        <f>(1-Table1[[#This Row],[Discount]])*Table1[[#This Row],[Total Sales]]</f>
        <v>135857.60000000001</v>
      </c>
    </row>
    <row r="199" spans="1:10" x14ac:dyDescent="0.35">
      <c r="A199" s="13" t="s">
        <v>16</v>
      </c>
      <c r="B199" s="13" t="s">
        <v>26</v>
      </c>
      <c r="C199" s="13" t="s">
        <v>32</v>
      </c>
      <c r="D199" s="13" t="s">
        <v>33</v>
      </c>
      <c r="E199" s="13" t="s">
        <v>42</v>
      </c>
      <c r="F199" s="13">
        <v>110</v>
      </c>
      <c r="G199" s="13">
        <v>1104</v>
      </c>
      <c r="H199" s="13">
        <v>121440</v>
      </c>
      <c r="I199" s="13">
        <f>IF(Table1[[#This Row],[Units Sold]]&gt;=200,5%,0%)</f>
        <v>0</v>
      </c>
      <c r="J199" s="13">
        <f>(1-Table1[[#This Row],[Discount]])*Table1[[#This Row],[Total Sales]]</f>
        <v>121440</v>
      </c>
    </row>
    <row r="200" spans="1:10" x14ac:dyDescent="0.35">
      <c r="A200" s="13" t="s">
        <v>16</v>
      </c>
      <c r="B200" s="13" t="s">
        <v>26</v>
      </c>
      <c r="C200" s="13" t="s">
        <v>32</v>
      </c>
      <c r="D200" s="13" t="s">
        <v>34</v>
      </c>
      <c r="E200" s="13" t="s">
        <v>37</v>
      </c>
      <c r="F200" s="13">
        <v>249</v>
      </c>
      <c r="G200" s="13">
        <v>1122</v>
      </c>
      <c r="H200" s="13">
        <v>279378</v>
      </c>
      <c r="I200" s="13">
        <f>IF(Table1[[#This Row],[Units Sold]]&gt;=200,5%,0%)</f>
        <v>0.05</v>
      </c>
      <c r="J200" s="13">
        <f>(1-Table1[[#This Row],[Discount]])*Table1[[#This Row],[Total Sales]]</f>
        <v>265409.09999999998</v>
      </c>
    </row>
    <row r="201" spans="1:10" x14ac:dyDescent="0.35">
      <c r="A201" s="13" t="s">
        <v>16</v>
      </c>
      <c r="B201" s="13" t="s">
        <v>26</v>
      </c>
      <c r="C201" s="13" t="s">
        <v>32</v>
      </c>
      <c r="D201" s="13" t="s">
        <v>34</v>
      </c>
      <c r="E201" s="13" t="s">
        <v>38</v>
      </c>
      <c r="F201" s="13">
        <v>185</v>
      </c>
      <c r="G201" s="13">
        <v>833</v>
      </c>
      <c r="H201" s="13">
        <v>154105</v>
      </c>
      <c r="I201" s="13">
        <f>IF(Table1[[#This Row],[Units Sold]]&gt;=200,5%,0%)</f>
        <v>0</v>
      </c>
      <c r="J201" s="13">
        <f>(1-Table1[[#This Row],[Discount]])*Table1[[#This Row],[Total Sales]]</f>
        <v>154105</v>
      </c>
    </row>
    <row r="202" spans="1:10" x14ac:dyDescent="0.35">
      <c r="A202" s="13" t="s">
        <v>16</v>
      </c>
      <c r="B202" s="13" t="s">
        <v>26</v>
      </c>
      <c r="C202" s="13" t="s">
        <v>32</v>
      </c>
      <c r="D202" s="13" t="s">
        <v>34</v>
      </c>
      <c r="E202" s="13" t="s">
        <v>39</v>
      </c>
      <c r="F202" s="13">
        <v>192</v>
      </c>
      <c r="G202" s="13">
        <v>676</v>
      </c>
      <c r="H202" s="13">
        <v>129792</v>
      </c>
      <c r="I202" s="13">
        <f>IF(Table1[[#This Row],[Units Sold]]&gt;=200,5%,0%)</f>
        <v>0</v>
      </c>
      <c r="J202" s="13">
        <f>(1-Table1[[#This Row],[Discount]])*Table1[[#This Row],[Total Sales]]</f>
        <v>129792</v>
      </c>
    </row>
    <row r="203" spans="1:10" x14ac:dyDescent="0.35">
      <c r="A203" s="13" t="s">
        <v>16</v>
      </c>
      <c r="B203" s="13" t="s">
        <v>26</v>
      </c>
      <c r="C203" s="13" t="s">
        <v>32</v>
      </c>
      <c r="D203" s="13" t="s">
        <v>34</v>
      </c>
      <c r="E203" s="13" t="s">
        <v>40</v>
      </c>
      <c r="F203" s="13">
        <v>222</v>
      </c>
      <c r="G203" s="13">
        <v>822</v>
      </c>
      <c r="H203" s="13">
        <v>182484</v>
      </c>
      <c r="I203" s="13">
        <f>IF(Table1[[#This Row],[Units Sold]]&gt;=200,5%,0%)</f>
        <v>0.05</v>
      </c>
      <c r="J203" s="13">
        <f>(1-Table1[[#This Row],[Discount]])*Table1[[#This Row],[Total Sales]]</f>
        <v>173359.8</v>
      </c>
    </row>
    <row r="204" spans="1:10" x14ac:dyDescent="0.35">
      <c r="A204" s="13" t="s">
        <v>16</v>
      </c>
      <c r="B204" s="13" t="s">
        <v>26</v>
      </c>
      <c r="C204" s="13" t="s">
        <v>32</v>
      </c>
      <c r="D204" s="13" t="s">
        <v>34</v>
      </c>
      <c r="E204" s="13" t="s">
        <v>41</v>
      </c>
      <c r="F204" s="13">
        <v>286</v>
      </c>
      <c r="G204" s="13">
        <v>634</v>
      </c>
      <c r="H204" s="13">
        <v>181324</v>
      </c>
      <c r="I204" s="13">
        <f>IF(Table1[[#This Row],[Units Sold]]&gt;=200,5%,0%)</f>
        <v>0.05</v>
      </c>
      <c r="J204" s="13">
        <f>(1-Table1[[#This Row],[Discount]])*Table1[[#This Row],[Total Sales]]</f>
        <v>172257.8</v>
      </c>
    </row>
    <row r="205" spans="1:10" x14ac:dyDescent="0.35">
      <c r="A205" s="13" t="s">
        <v>16</v>
      </c>
      <c r="B205" s="13" t="s">
        <v>26</v>
      </c>
      <c r="C205" s="13" t="s">
        <v>32</v>
      </c>
      <c r="D205" s="13" t="s">
        <v>34</v>
      </c>
      <c r="E205" s="13" t="s">
        <v>42</v>
      </c>
      <c r="F205" s="13">
        <v>185</v>
      </c>
      <c r="G205" s="13">
        <v>1909</v>
      </c>
      <c r="H205" s="13">
        <v>353165</v>
      </c>
      <c r="I205" s="13">
        <f>IF(Table1[[#This Row],[Units Sold]]&gt;=200,5%,0%)</f>
        <v>0</v>
      </c>
      <c r="J205" s="13">
        <f>(1-Table1[[#This Row],[Discount]])*Table1[[#This Row],[Total Sales]]</f>
        <v>353165</v>
      </c>
    </row>
    <row r="206" spans="1:10" x14ac:dyDescent="0.35">
      <c r="A206" s="13" t="s">
        <v>16</v>
      </c>
      <c r="B206" s="13" t="s">
        <v>26</v>
      </c>
      <c r="C206" s="13" t="s">
        <v>32</v>
      </c>
      <c r="D206" s="13" t="s">
        <v>35</v>
      </c>
      <c r="E206" s="13" t="s">
        <v>37</v>
      </c>
      <c r="F206" s="13">
        <v>255</v>
      </c>
      <c r="G206" s="13">
        <v>1098</v>
      </c>
      <c r="H206" s="13">
        <v>279990</v>
      </c>
      <c r="I206" s="13">
        <f>IF(Table1[[#This Row],[Units Sold]]&gt;=200,5%,0%)</f>
        <v>0.05</v>
      </c>
      <c r="J206" s="13">
        <f>(1-Table1[[#This Row],[Discount]])*Table1[[#This Row],[Total Sales]]</f>
        <v>265990.5</v>
      </c>
    </row>
    <row r="207" spans="1:10" x14ac:dyDescent="0.35">
      <c r="A207" s="13" t="s">
        <v>16</v>
      </c>
      <c r="B207" s="13" t="s">
        <v>26</v>
      </c>
      <c r="C207" s="13" t="s">
        <v>32</v>
      </c>
      <c r="D207" s="13" t="s">
        <v>35</v>
      </c>
      <c r="E207" s="13" t="s">
        <v>38</v>
      </c>
      <c r="F207" s="13">
        <v>138</v>
      </c>
      <c r="G207" s="13">
        <v>1918</v>
      </c>
      <c r="H207" s="13">
        <v>264684</v>
      </c>
      <c r="I207" s="13">
        <f>IF(Table1[[#This Row],[Units Sold]]&gt;=200,5%,0%)</f>
        <v>0</v>
      </c>
      <c r="J207" s="13">
        <f>(1-Table1[[#This Row],[Discount]])*Table1[[#This Row],[Total Sales]]</f>
        <v>264684</v>
      </c>
    </row>
    <row r="208" spans="1:10" x14ac:dyDescent="0.35">
      <c r="A208" s="13" t="s">
        <v>16</v>
      </c>
      <c r="B208" s="13" t="s">
        <v>26</v>
      </c>
      <c r="C208" s="13" t="s">
        <v>32</v>
      </c>
      <c r="D208" s="13" t="s">
        <v>35</v>
      </c>
      <c r="E208" s="13" t="s">
        <v>39</v>
      </c>
      <c r="F208" s="13">
        <v>55</v>
      </c>
      <c r="G208" s="13">
        <v>1458</v>
      </c>
      <c r="H208" s="13">
        <v>80190</v>
      </c>
      <c r="I208" s="13">
        <f>IF(Table1[[#This Row],[Units Sold]]&gt;=200,5%,0%)</f>
        <v>0</v>
      </c>
      <c r="J208" s="13">
        <f>(1-Table1[[#This Row],[Discount]])*Table1[[#This Row],[Total Sales]]</f>
        <v>80190</v>
      </c>
    </row>
    <row r="209" spans="1:10" x14ac:dyDescent="0.35">
      <c r="A209" s="13" t="s">
        <v>16</v>
      </c>
      <c r="B209" s="13" t="s">
        <v>26</v>
      </c>
      <c r="C209" s="13" t="s">
        <v>32</v>
      </c>
      <c r="D209" s="13" t="s">
        <v>35</v>
      </c>
      <c r="E209" s="13" t="s">
        <v>40</v>
      </c>
      <c r="F209" s="13">
        <v>242</v>
      </c>
      <c r="G209" s="13">
        <v>829</v>
      </c>
      <c r="H209" s="13">
        <v>200618</v>
      </c>
      <c r="I209" s="13">
        <f>IF(Table1[[#This Row],[Units Sold]]&gt;=200,5%,0%)</f>
        <v>0.05</v>
      </c>
      <c r="J209" s="13">
        <f>(1-Table1[[#This Row],[Discount]])*Table1[[#This Row],[Total Sales]]</f>
        <v>190587.09999999998</v>
      </c>
    </row>
    <row r="210" spans="1:10" x14ac:dyDescent="0.35">
      <c r="A210" s="13" t="s">
        <v>16</v>
      </c>
      <c r="B210" s="13" t="s">
        <v>26</v>
      </c>
      <c r="C210" s="13" t="s">
        <v>32</v>
      </c>
      <c r="D210" s="13" t="s">
        <v>35</v>
      </c>
      <c r="E210" s="13" t="s">
        <v>41</v>
      </c>
      <c r="F210" s="13">
        <v>215</v>
      </c>
      <c r="G210" s="13">
        <v>1651</v>
      </c>
      <c r="H210" s="13">
        <v>354965</v>
      </c>
      <c r="I210" s="13">
        <f>IF(Table1[[#This Row],[Units Sold]]&gt;=200,5%,0%)</f>
        <v>0.05</v>
      </c>
      <c r="J210" s="13">
        <f>(1-Table1[[#This Row],[Discount]])*Table1[[#This Row],[Total Sales]]</f>
        <v>337216.75</v>
      </c>
    </row>
    <row r="211" spans="1:10" x14ac:dyDescent="0.35">
      <c r="A211" s="13" t="s">
        <v>16</v>
      </c>
      <c r="B211" s="13" t="s">
        <v>26</v>
      </c>
      <c r="C211" s="13" t="s">
        <v>32</v>
      </c>
      <c r="D211" s="13" t="s">
        <v>35</v>
      </c>
      <c r="E211" s="13" t="s">
        <v>42</v>
      </c>
      <c r="F211" s="13">
        <v>55</v>
      </c>
      <c r="G211" s="13">
        <v>862</v>
      </c>
      <c r="H211" s="13">
        <v>47410</v>
      </c>
      <c r="I211" s="13">
        <f>IF(Table1[[#This Row],[Units Sold]]&gt;=200,5%,0%)</f>
        <v>0</v>
      </c>
      <c r="J211" s="13">
        <f>(1-Table1[[#This Row],[Discount]])*Table1[[#This Row],[Total Sales]]</f>
        <v>47410</v>
      </c>
    </row>
    <row r="212" spans="1:10" x14ac:dyDescent="0.35">
      <c r="A212" s="13" t="s">
        <v>16</v>
      </c>
      <c r="B212" s="13" t="s">
        <v>26</v>
      </c>
      <c r="C212" s="13" t="s">
        <v>32</v>
      </c>
      <c r="D212" s="13" t="s">
        <v>36</v>
      </c>
      <c r="E212" s="13" t="s">
        <v>37</v>
      </c>
      <c r="F212" s="13">
        <v>155</v>
      </c>
      <c r="G212" s="13">
        <v>994</v>
      </c>
      <c r="H212" s="13">
        <v>154070</v>
      </c>
      <c r="I212" s="13">
        <f>IF(Table1[[#This Row],[Units Sold]]&gt;=200,5%,0%)</f>
        <v>0</v>
      </c>
      <c r="J212" s="13">
        <f>(1-Table1[[#This Row],[Discount]])*Table1[[#This Row],[Total Sales]]</f>
        <v>154070</v>
      </c>
    </row>
    <row r="213" spans="1:10" x14ac:dyDescent="0.35">
      <c r="A213" s="13" t="s">
        <v>16</v>
      </c>
      <c r="B213" s="13" t="s">
        <v>26</v>
      </c>
      <c r="C213" s="13" t="s">
        <v>32</v>
      </c>
      <c r="D213" s="13" t="s">
        <v>36</v>
      </c>
      <c r="E213" s="13" t="s">
        <v>38</v>
      </c>
      <c r="F213" s="13">
        <v>114</v>
      </c>
      <c r="G213" s="13">
        <v>1339</v>
      </c>
      <c r="H213" s="13">
        <v>152646</v>
      </c>
      <c r="I213" s="13">
        <f>IF(Table1[[#This Row],[Units Sold]]&gt;=200,5%,0%)</f>
        <v>0</v>
      </c>
      <c r="J213" s="13">
        <f>(1-Table1[[#This Row],[Discount]])*Table1[[#This Row],[Total Sales]]</f>
        <v>152646</v>
      </c>
    </row>
    <row r="214" spans="1:10" x14ac:dyDescent="0.35">
      <c r="A214" s="13" t="s">
        <v>16</v>
      </c>
      <c r="B214" s="13" t="s">
        <v>26</v>
      </c>
      <c r="C214" s="13" t="s">
        <v>32</v>
      </c>
      <c r="D214" s="13" t="s">
        <v>36</v>
      </c>
      <c r="E214" s="13" t="s">
        <v>39</v>
      </c>
      <c r="F214" s="13">
        <v>215</v>
      </c>
      <c r="G214" s="13">
        <v>561</v>
      </c>
      <c r="H214" s="13">
        <v>120615</v>
      </c>
      <c r="I214" s="13">
        <f>IF(Table1[[#This Row],[Units Sold]]&gt;=200,5%,0%)</f>
        <v>0.05</v>
      </c>
      <c r="J214" s="13">
        <f>(1-Table1[[#This Row],[Discount]])*Table1[[#This Row],[Total Sales]]</f>
        <v>114584.25</v>
      </c>
    </row>
    <row r="215" spans="1:10" x14ac:dyDescent="0.35">
      <c r="A215" s="13" t="s">
        <v>16</v>
      </c>
      <c r="B215" s="13" t="s">
        <v>26</v>
      </c>
      <c r="C215" s="13" t="s">
        <v>32</v>
      </c>
      <c r="D215" s="13" t="s">
        <v>36</v>
      </c>
      <c r="E215" s="13" t="s">
        <v>40</v>
      </c>
      <c r="F215" s="13">
        <v>53</v>
      </c>
      <c r="G215" s="13">
        <v>1980</v>
      </c>
      <c r="H215" s="13">
        <v>104940</v>
      </c>
      <c r="I215" s="13">
        <f>IF(Table1[[#This Row],[Units Sold]]&gt;=200,5%,0%)</f>
        <v>0</v>
      </c>
      <c r="J215" s="13">
        <f>(1-Table1[[#This Row],[Discount]])*Table1[[#This Row],[Total Sales]]</f>
        <v>104940</v>
      </c>
    </row>
    <row r="216" spans="1:10" x14ac:dyDescent="0.35">
      <c r="A216" s="13" t="s">
        <v>16</v>
      </c>
      <c r="B216" s="13" t="s">
        <v>26</v>
      </c>
      <c r="C216" s="13" t="s">
        <v>32</v>
      </c>
      <c r="D216" s="13" t="s">
        <v>36</v>
      </c>
      <c r="E216" s="13" t="s">
        <v>41</v>
      </c>
      <c r="F216" s="13">
        <v>283</v>
      </c>
      <c r="G216" s="13">
        <v>394</v>
      </c>
      <c r="H216" s="13">
        <v>111502</v>
      </c>
      <c r="I216" s="13">
        <f>IF(Table1[[#This Row],[Units Sold]]&gt;=200,5%,0%)</f>
        <v>0.05</v>
      </c>
      <c r="J216" s="13">
        <f>(1-Table1[[#This Row],[Discount]])*Table1[[#This Row],[Total Sales]]</f>
        <v>105926.9</v>
      </c>
    </row>
    <row r="217" spans="1:10" x14ac:dyDescent="0.35">
      <c r="A217" s="13" t="s">
        <v>16</v>
      </c>
      <c r="B217" s="13" t="s">
        <v>26</v>
      </c>
      <c r="C217" s="13" t="s">
        <v>32</v>
      </c>
      <c r="D217" s="13" t="s">
        <v>36</v>
      </c>
      <c r="E217" s="13" t="s">
        <v>42</v>
      </c>
      <c r="F217" s="13">
        <v>149</v>
      </c>
      <c r="G217" s="13">
        <v>245</v>
      </c>
      <c r="H217" s="13">
        <v>36505</v>
      </c>
      <c r="I217" s="13">
        <f>IF(Table1[[#This Row],[Units Sold]]&gt;=200,5%,0%)</f>
        <v>0</v>
      </c>
      <c r="J217" s="13">
        <f>(1-Table1[[#This Row],[Discount]])*Table1[[#This Row],[Total Sales]]</f>
        <v>36505</v>
      </c>
    </row>
    <row r="218" spans="1:10" x14ac:dyDescent="0.35">
      <c r="A218" s="13" t="s">
        <v>17</v>
      </c>
      <c r="B218" s="13" t="s">
        <v>27</v>
      </c>
      <c r="C218" s="13" t="s">
        <v>32</v>
      </c>
      <c r="D218" s="13" t="s">
        <v>33</v>
      </c>
      <c r="E218" s="13" t="s">
        <v>37</v>
      </c>
      <c r="F218" s="13">
        <v>262</v>
      </c>
      <c r="G218" s="13">
        <v>470</v>
      </c>
      <c r="H218" s="13">
        <v>123140</v>
      </c>
      <c r="I218" s="13">
        <f>IF(Table1[[#This Row],[Units Sold]]&gt;=200,5%,0%)</f>
        <v>0.05</v>
      </c>
      <c r="J218" s="13">
        <f>(1-Table1[[#This Row],[Discount]])*Table1[[#This Row],[Total Sales]]</f>
        <v>116983</v>
      </c>
    </row>
    <row r="219" spans="1:10" x14ac:dyDescent="0.35">
      <c r="A219" s="13" t="s">
        <v>17</v>
      </c>
      <c r="B219" s="13" t="s">
        <v>27</v>
      </c>
      <c r="C219" s="13" t="s">
        <v>32</v>
      </c>
      <c r="D219" s="13" t="s">
        <v>33</v>
      </c>
      <c r="E219" s="13" t="s">
        <v>38</v>
      </c>
      <c r="F219" s="13">
        <v>196</v>
      </c>
      <c r="G219" s="13">
        <v>1064</v>
      </c>
      <c r="H219" s="13">
        <v>208544</v>
      </c>
      <c r="I219" s="13">
        <f>IF(Table1[[#This Row],[Units Sold]]&gt;=200,5%,0%)</f>
        <v>0</v>
      </c>
      <c r="J219" s="13">
        <f>(1-Table1[[#This Row],[Discount]])*Table1[[#This Row],[Total Sales]]</f>
        <v>208544</v>
      </c>
    </row>
    <row r="220" spans="1:10" x14ac:dyDescent="0.35">
      <c r="A220" s="13" t="s">
        <v>17</v>
      </c>
      <c r="B220" s="13" t="s">
        <v>27</v>
      </c>
      <c r="C220" s="13" t="s">
        <v>32</v>
      </c>
      <c r="D220" s="13" t="s">
        <v>33</v>
      </c>
      <c r="E220" s="13" t="s">
        <v>39</v>
      </c>
      <c r="F220" s="13">
        <v>261</v>
      </c>
      <c r="G220" s="13">
        <v>1198</v>
      </c>
      <c r="H220" s="13">
        <v>312678</v>
      </c>
      <c r="I220" s="13">
        <f>IF(Table1[[#This Row],[Units Sold]]&gt;=200,5%,0%)</f>
        <v>0.05</v>
      </c>
      <c r="J220" s="13">
        <f>(1-Table1[[#This Row],[Discount]])*Table1[[#This Row],[Total Sales]]</f>
        <v>297044.09999999998</v>
      </c>
    </row>
    <row r="221" spans="1:10" x14ac:dyDescent="0.35">
      <c r="A221" s="13" t="s">
        <v>17</v>
      </c>
      <c r="B221" s="13" t="s">
        <v>27</v>
      </c>
      <c r="C221" s="13" t="s">
        <v>32</v>
      </c>
      <c r="D221" s="13" t="s">
        <v>33</v>
      </c>
      <c r="E221" s="13" t="s">
        <v>40</v>
      </c>
      <c r="F221" s="13">
        <v>153</v>
      </c>
      <c r="G221" s="13">
        <v>1887</v>
      </c>
      <c r="H221" s="13">
        <v>288711</v>
      </c>
      <c r="I221" s="13">
        <f>IF(Table1[[#This Row],[Units Sold]]&gt;=200,5%,0%)</f>
        <v>0</v>
      </c>
      <c r="J221" s="13">
        <f>(1-Table1[[#This Row],[Discount]])*Table1[[#This Row],[Total Sales]]</f>
        <v>288711</v>
      </c>
    </row>
    <row r="222" spans="1:10" x14ac:dyDescent="0.35">
      <c r="A222" s="13" t="s">
        <v>17</v>
      </c>
      <c r="B222" s="13" t="s">
        <v>27</v>
      </c>
      <c r="C222" s="13" t="s">
        <v>32</v>
      </c>
      <c r="D222" s="13" t="s">
        <v>33</v>
      </c>
      <c r="E222" s="13" t="s">
        <v>41</v>
      </c>
      <c r="F222" s="13">
        <v>70</v>
      </c>
      <c r="G222" s="13">
        <v>1068</v>
      </c>
      <c r="H222" s="13">
        <v>74760</v>
      </c>
      <c r="I222" s="13">
        <f>IF(Table1[[#This Row],[Units Sold]]&gt;=200,5%,0%)</f>
        <v>0</v>
      </c>
      <c r="J222" s="13">
        <f>(1-Table1[[#This Row],[Discount]])*Table1[[#This Row],[Total Sales]]</f>
        <v>74760</v>
      </c>
    </row>
    <row r="223" spans="1:10" x14ac:dyDescent="0.35">
      <c r="A223" s="13" t="s">
        <v>17</v>
      </c>
      <c r="B223" s="13" t="s">
        <v>27</v>
      </c>
      <c r="C223" s="13" t="s">
        <v>32</v>
      </c>
      <c r="D223" s="13" t="s">
        <v>33</v>
      </c>
      <c r="E223" s="13" t="s">
        <v>42</v>
      </c>
      <c r="F223" s="13">
        <v>62</v>
      </c>
      <c r="G223" s="13">
        <v>1760</v>
      </c>
      <c r="H223" s="13">
        <v>109120</v>
      </c>
      <c r="I223" s="13">
        <f>IF(Table1[[#This Row],[Units Sold]]&gt;=200,5%,0%)</f>
        <v>0</v>
      </c>
      <c r="J223" s="13">
        <f>(1-Table1[[#This Row],[Discount]])*Table1[[#This Row],[Total Sales]]</f>
        <v>109120</v>
      </c>
    </row>
    <row r="224" spans="1:10" x14ac:dyDescent="0.35">
      <c r="A224" s="13" t="s">
        <v>17</v>
      </c>
      <c r="B224" s="13" t="s">
        <v>27</v>
      </c>
      <c r="C224" s="13" t="s">
        <v>32</v>
      </c>
      <c r="D224" s="13" t="s">
        <v>34</v>
      </c>
      <c r="E224" s="13" t="s">
        <v>37</v>
      </c>
      <c r="F224" s="13">
        <v>82</v>
      </c>
      <c r="G224" s="13">
        <v>1653</v>
      </c>
      <c r="H224" s="13">
        <v>135546</v>
      </c>
      <c r="I224" s="13">
        <f>IF(Table1[[#This Row],[Units Sold]]&gt;=200,5%,0%)</f>
        <v>0</v>
      </c>
      <c r="J224" s="13">
        <f>(1-Table1[[#This Row],[Discount]])*Table1[[#This Row],[Total Sales]]</f>
        <v>135546</v>
      </c>
    </row>
    <row r="225" spans="1:10" x14ac:dyDescent="0.35">
      <c r="A225" s="13" t="s">
        <v>17</v>
      </c>
      <c r="B225" s="13" t="s">
        <v>27</v>
      </c>
      <c r="C225" s="13" t="s">
        <v>32</v>
      </c>
      <c r="D225" s="13" t="s">
        <v>34</v>
      </c>
      <c r="E225" s="13" t="s">
        <v>38</v>
      </c>
      <c r="F225" s="13">
        <v>283</v>
      </c>
      <c r="G225" s="13">
        <v>1619</v>
      </c>
      <c r="H225" s="13">
        <v>458177</v>
      </c>
      <c r="I225" s="13">
        <f>IF(Table1[[#This Row],[Units Sold]]&gt;=200,5%,0%)</f>
        <v>0.05</v>
      </c>
      <c r="J225" s="13">
        <f>(1-Table1[[#This Row],[Discount]])*Table1[[#This Row],[Total Sales]]</f>
        <v>435268.14999999997</v>
      </c>
    </row>
    <row r="226" spans="1:10" x14ac:dyDescent="0.35">
      <c r="A226" s="13" t="s">
        <v>17</v>
      </c>
      <c r="B226" s="13" t="s">
        <v>27</v>
      </c>
      <c r="C226" s="13" t="s">
        <v>32</v>
      </c>
      <c r="D226" s="13" t="s">
        <v>34</v>
      </c>
      <c r="E226" s="13" t="s">
        <v>39</v>
      </c>
      <c r="F226" s="13">
        <v>97</v>
      </c>
      <c r="G226" s="13">
        <v>1805</v>
      </c>
      <c r="H226" s="13">
        <v>175085</v>
      </c>
      <c r="I226" s="13">
        <f>IF(Table1[[#This Row],[Units Sold]]&gt;=200,5%,0%)</f>
        <v>0</v>
      </c>
      <c r="J226" s="13">
        <f>(1-Table1[[#This Row],[Discount]])*Table1[[#This Row],[Total Sales]]</f>
        <v>175085</v>
      </c>
    </row>
    <row r="227" spans="1:10" x14ac:dyDescent="0.35">
      <c r="A227" s="13" t="s">
        <v>17</v>
      </c>
      <c r="B227" s="13" t="s">
        <v>27</v>
      </c>
      <c r="C227" s="13" t="s">
        <v>32</v>
      </c>
      <c r="D227" s="13" t="s">
        <v>34</v>
      </c>
      <c r="E227" s="13" t="s">
        <v>40</v>
      </c>
      <c r="F227" s="13">
        <v>170</v>
      </c>
      <c r="G227" s="13">
        <v>1215</v>
      </c>
      <c r="H227" s="13">
        <v>206550</v>
      </c>
      <c r="I227" s="13">
        <f>IF(Table1[[#This Row],[Units Sold]]&gt;=200,5%,0%)</f>
        <v>0</v>
      </c>
      <c r="J227" s="13">
        <f>(1-Table1[[#This Row],[Discount]])*Table1[[#This Row],[Total Sales]]</f>
        <v>206550</v>
      </c>
    </row>
    <row r="228" spans="1:10" x14ac:dyDescent="0.35">
      <c r="A228" s="13" t="s">
        <v>17</v>
      </c>
      <c r="B228" s="13" t="s">
        <v>27</v>
      </c>
      <c r="C228" s="13" t="s">
        <v>32</v>
      </c>
      <c r="D228" s="13" t="s">
        <v>34</v>
      </c>
      <c r="E228" s="13" t="s">
        <v>41</v>
      </c>
      <c r="F228" s="13">
        <v>110</v>
      </c>
      <c r="G228" s="13">
        <v>1526</v>
      </c>
      <c r="H228" s="13">
        <v>167860</v>
      </c>
      <c r="I228" s="13">
        <f>IF(Table1[[#This Row],[Units Sold]]&gt;=200,5%,0%)</f>
        <v>0</v>
      </c>
      <c r="J228" s="13">
        <f>(1-Table1[[#This Row],[Discount]])*Table1[[#This Row],[Total Sales]]</f>
        <v>167860</v>
      </c>
    </row>
    <row r="229" spans="1:10" x14ac:dyDescent="0.35">
      <c r="A229" s="13" t="s">
        <v>17</v>
      </c>
      <c r="B229" s="13" t="s">
        <v>27</v>
      </c>
      <c r="C229" s="13" t="s">
        <v>32</v>
      </c>
      <c r="D229" s="13" t="s">
        <v>34</v>
      </c>
      <c r="E229" s="13" t="s">
        <v>42</v>
      </c>
      <c r="F229" s="13">
        <v>183</v>
      </c>
      <c r="G229" s="13">
        <v>590</v>
      </c>
      <c r="H229" s="13">
        <v>107970</v>
      </c>
      <c r="I229" s="13">
        <f>IF(Table1[[#This Row],[Units Sold]]&gt;=200,5%,0%)</f>
        <v>0</v>
      </c>
      <c r="J229" s="13">
        <f>(1-Table1[[#This Row],[Discount]])*Table1[[#This Row],[Total Sales]]</f>
        <v>107970</v>
      </c>
    </row>
    <row r="230" spans="1:10" x14ac:dyDescent="0.35">
      <c r="A230" s="13" t="s">
        <v>17</v>
      </c>
      <c r="B230" s="13" t="s">
        <v>27</v>
      </c>
      <c r="C230" s="13" t="s">
        <v>32</v>
      </c>
      <c r="D230" s="13" t="s">
        <v>35</v>
      </c>
      <c r="E230" s="13" t="s">
        <v>37</v>
      </c>
      <c r="F230" s="13">
        <v>254</v>
      </c>
      <c r="G230" s="13">
        <v>555</v>
      </c>
      <c r="H230" s="13">
        <v>140970</v>
      </c>
      <c r="I230" s="13">
        <f>IF(Table1[[#This Row],[Units Sold]]&gt;=200,5%,0%)</f>
        <v>0.05</v>
      </c>
      <c r="J230" s="13">
        <f>(1-Table1[[#This Row],[Discount]])*Table1[[#This Row],[Total Sales]]</f>
        <v>133921.5</v>
      </c>
    </row>
    <row r="231" spans="1:10" x14ac:dyDescent="0.35">
      <c r="A231" s="13" t="s">
        <v>17</v>
      </c>
      <c r="B231" s="13" t="s">
        <v>27</v>
      </c>
      <c r="C231" s="13" t="s">
        <v>32</v>
      </c>
      <c r="D231" s="13" t="s">
        <v>35</v>
      </c>
      <c r="E231" s="13" t="s">
        <v>38</v>
      </c>
      <c r="F231" s="13">
        <v>238</v>
      </c>
      <c r="G231" s="13">
        <v>792</v>
      </c>
      <c r="H231" s="13">
        <v>188496</v>
      </c>
      <c r="I231" s="13">
        <f>IF(Table1[[#This Row],[Units Sold]]&gt;=200,5%,0%)</f>
        <v>0.05</v>
      </c>
      <c r="J231" s="13">
        <f>(1-Table1[[#This Row],[Discount]])*Table1[[#This Row],[Total Sales]]</f>
        <v>179071.19999999998</v>
      </c>
    </row>
    <row r="232" spans="1:10" x14ac:dyDescent="0.35">
      <c r="A232" s="13" t="s">
        <v>17</v>
      </c>
      <c r="B232" s="13" t="s">
        <v>27</v>
      </c>
      <c r="C232" s="13" t="s">
        <v>32</v>
      </c>
      <c r="D232" s="13" t="s">
        <v>35</v>
      </c>
      <c r="E232" s="13" t="s">
        <v>39</v>
      </c>
      <c r="F232" s="13">
        <v>152</v>
      </c>
      <c r="G232" s="13">
        <v>957</v>
      </c>
      <c r="H232" s="13">
        <v>145464</v>
      </c>
      <c r="I232" s="13">
        <f>IF(Table1[[#This Row],[Units Sold]]&gt;=200,5%,0%)</f>
        <v>0</v>
      </c>
      <c r="J232" s="13">
        <f>(1-Table1[[#This Row],[Discount]])*Table1[[#This Row],[Total Sales]]</f>
        <v>145464</v>
      </c>
    </row>
    <row r="233" spans="1:10" x14ac:dyDescent="0.35">
      <c r="A233" s="13" t="s">
        <v>17</v>
      </c>
      <c r="B233" s="13" t="s">
        <v>27</v>
      </c>
      <c r="C233" s="13" t="s">
        <v>32</v>
      </c>
      <c r="D233" s="13" t="s">
        <v>35</v>
      </c>
      <c r="E233" s="13" t="s">
        <v>40</v>
      </c>
      <c r="F233" s="13">
        <v>233</v>
      </c>
      <c r="G233" s="13">
        <v>276</v>
      </c>
      <c r="H233" s="13">
        <v>64308</v>
      </c>
      <c r="I233" s="13">
        <f>IF(Table1[[#This Row],[Units Sold]]&gt;=200,5%,0%)</f>
        <v>0.05</v>
      </c>
      <c r="J233" s="13">
        <f>(1-Table1[[#This Row],[Discount]])*Table1[[#This Row],[Total Sales]]</f>
        <v>61092.6</v>
      </c>
    </row>
    <row r="234" spans="1:10" x14ac:dyDescent="0.35">
      <c r="A234" s="13" t="s">
        <v>17</v>
      </c>
      <c r="B234" s="13" t="s">
        <v>27</v>
      </c>
      <c r="C234" s="13" t="s">
        <v>32</v>
      </c>
      <c r="D234" s="13" t="s">
        <v>35</v>
      </c>
      <c r="E234" s="13" t="s">
        <v>41</v>
      </c>
      <c r="F234" s="13">
        <v>63</v>
      </c>
      <c r="G234" s="13">
        <v>1629</v>
      </c>
      <c r="H234" s="13">
        <v>102627</v>
      </c>
      <c r="I234" s="13">
        <f>IF(Table1[[#This Row],[Units Sold]]&gt;=200,5%,0%)</f>
        <v>0</v>
      </c>
      <c r="J234" s="13">
        <f>(1-Table1[[#This Row],[Discount]])*Table1[[#This Row],[Total Sales]]</f>
        <v>102627</v>
      </c>
    </row>
    <row r="235" spans="1:10" x14ac:dyDescent="0.35">
      <c r="A235" s="13" t="s">
        <v>17</v>
      </c>
      <c r="B235" s="13" t="s">
        <v>27</v>
      </c>
      <c r="C235" s="13" t="s">
        <v>32</v>
      </c>
      <c r="D235" s="13" t="s">
        <v>35</v>
      </c>
      <c r="E235" s="13" t="s">
        <v>42</v>
      </c>
      <c r="F235" s="13">
        <v>120</v>
      </c>
      <c r="G235" s="13">
        <v>536</v>
      </c>
      <c r="H235" s="13">
        <v>64320</v>
      </c>
      <c r="I235" s="13">
        <f>IF(Table1[[#This Row],[Units Sold]]&gt;=200,5%,0%)</f>
        <v>0</v>
      </c>
      <c r="J235" s="13">
        <f>(1-Table1[[#This Row],[Discount]])*Table1[[#This Row],[Total Sales]]</f>
        <v>64320</v>
      </c>
    </row>
    <row r="236" spans="1:10" x14ac:dyDescent="0.35">
      <c r="A236" s="13" t="s">
        <v>17</v>
      </c>
      <c r="B236" s="13" t="s">
        <v>27</v>
      </c>
      <c r="C236" s="13" t="s">
        <v>32</v>
      </c>
      <c r="D236" s="13" t="s">
        <v>36</v>
      </c>
      <c r="E236" s="13" t="s">
        <v>37</v>
      </c>
      <c r="F236" s="13">
        <v>92</v>
      </c>
      <c r="G236" s="13">
        <v>1762</v>
      </c>
      <c r="H236" s="13">
        <v>162104</v>
      </c>
      <c r="I236" s="13">
        <f>IF(Table1[[#This Row],[Units Sold]]&gt;=200,5%,0%)</f>
        <v>0</v>
      </c>
      <c r="J236" s="13">
        <f>(1-Table1[[#This Row],[Discount]])*Table1[[#This Row],[Total Sales]]</f>
        <v>162104</v>
      </c>
    </row>
    <row r="237" spans="1:10" x14ac:dyDescent="0.35">
      <c r="A237" s="13" t="s">
        <v>17</v>
      </c>
      <c r="B237" s="13" t="s">
        <v>27</v>
      </c>
      <c r="C237" s="13" t="s">
        <v>32</v>
      </c>
      <c r="D237" s="13" t="s">
        <v>36</v>
      </c>
      <c r="E237" s="13" t="s">
        <v>38</v>
      </c>
      <c r="F237" s="13">
        <v>276</v>
      </c>
      <c r="G237" s="13">
        <v>1574</v>
      </c>
      <c r="H237" s="13">
        <v>434424</v>
      </c>
      <c r="I237" s="13">
        <f>IF(Table1[[#This Row],[Units Sold]]&gt;=200,5%,0%)</f>
        <v>0.05</v>
      </c>
      <c r="J237" s="13">
        <f>(1-Table1[[#This Row],[Discount]])*Table1[[#This Row],[Total Sales]]</f>
        <v>412702.8</v>
      </c>
    </row>
    <row r="238" spans="1:10" x14ac:dyDescent="0.35">
      <c r="A238" s="13" t="s">
        <v>17</v>
      </c>
      <c r="B238" s="13" t="s">
        <v>27</v>
      </c>
      <c r="C238" s="13" t="s">
        <v>32</v>
      </c>
      <c r="D238" s="13" t="s">
        <v>36</v>
      </c>
      <c r="E238" s="13" t="s">
        <v>39</v>
      </c>
      <c r="F238" s="13">
        <v>271</v>
      </c>
      <c r="G238" s="13">
        <v>1113</v>
      </c>
      <c r="H238" s="13">
        <v>301623</v>
      </c>
      <c r="I238" s="13">
        <f>IF(Table1[[#This Row],[Units Sold]]&gt;=200,5%,0%)</f>
        <v>0.05</v>
      </c>
      <c r="J238" s="13">
        <f>(1-Table1[[#This Row],[Discount]])*Table1[[#This Row],[Total Sales]]</f>
        <v>286541.84999999998</v>
      </c>
    </row>
    <row r="239" spans="1:10" x14ac:dyDescent="0.35">
      <c r="A239" s="13" t="s">
        <v>17</v>
      </c>
      <c r="B239" s="13" t="s">
        <v>27</v>
      </c>
      <c r="C239" s="13" t="s">
        <v>32</v>
      </c>
      <c r="D239" s="13" t="s">
        <v>36</v>
      </c>
      <c r="E239" s="13" t="s">
        <v>40</v>
      </c>
      <c r="F239" s="13">
        <v>148</v>
      </c>
      <c r="G239" s="13">
        <v>743</v>
      </c>
      <c r="H239" s="13">
        <v>109964</v>
      </c>
      <c r="I239" s="13">
        <f>IF(Table1[[#This Row],[Units Sold]]&gt;=200,5%,0%)</f>
        <v>0</v>
      </c>
      <c r="J239" s="13">
        <f>(1-Table1[[#This Row],[Discount]])*Table1[[#This Row],[Total Sales]]</f>
        <v>109964</v>
      </c>
    </row>
    <row r="240" spans="1:10" x14ac:dyDescent="0.35">
      <c r="A240" s="13" t="s">
        <v>17</v>
      </c>
      <c r="B240" s="13" t="s">
        <v>27</v>
      </c>
      <c r="C240" s="13" t="s">
        <v>32</v>
      </c>
      <c r="D240" s="13" t="s">
        <v>36</v>
      </c>
      <c r="E240" s="13" t="s">
        <v>41</v>
      </c>
      <c r="F240" s="13">
        <v>90</v>
      </c>
      <c r="G240" s="13">
        <v>453</v>
      </c>
      <c r="H240" s="13">
        <v>40770</v>
      </c>
      <c r="I240" s="13">
        <f>IF(Table1[[#This Row],[Units Sold]]&gt;=200,5%,0%)</f>
        <v>0</v>
      </c>
      <c r="J240" s="13">
        <f>(1-Table1[[#This Row],[Discount]])*Table1[[#This Row],[Total Sales]]</f>
        <v>40770</v>
      </c>
    </row>
    <row r="241" spans="1:10" x14ac:dyDescent="0.35">
      <c r="A241" s="13" t="s">
        <v>17</v>
      </c>
      <c r="B241" s="13" t="s">
        <v>27</v>
      </c>
      <c r="C241" s="13" t="s">
        <v>32</v>
      </c>
      <c r="D241" s="13" t="s">
        <v>36</v>
      </c>
      <c r="E241" s="13" t="s">
        <v>42</v>
      </c>
      <c r="F241" s="13">
        <v>54</v>
      </c>
      <c r="G241" s="13">
        <v>1215</v>
      </c>
      <c r="H241" s="13">
        <v>65610</v>
      </c>
      <c r="I241" s="13">
        <f>IF(Table1[[#This Row],[Units Sold]]&gt;=200,5%,0%)</f>
        <v>0</v>
      </c>
      <c r="J241" s="13">
        <f>(1-Table1[[#This Row],[Discount]])*Table1[[#This Row],[Total Sales]]</f>
        <v>65610</v>
      </c>
    </row>
    <row r="242" spans="1:10" x14ac:dyDescent="0.35">
      <c r="A242" s="13" t="s">
        <v>17</v>
      </c>
      <c r="B242" s="13" t="s">
        <v>27</v>
      </c>
      <c r="C242" s="13" t="s">
        <v>32</v>
      </c>
      <c r="D242" s="13" t="s">
        <v>35</v>
      </c>
      <c r="E242" s="13" t="s">
        <v>40</v>
      </c>
      <c r="F242" s="13">
        <v>111</v>
      </c>
      <c r="G242" s="13">
        <v>1223</v>
      </c>
      <c r="H242" s="13">
        <f>111*1223</f>
        <v>135753</v>
      </c>
      <c r="I242" s="13">
        <f>IF(Table1[[#This Row],[Units Sold]]&gt;=200,5%,0%)</f>
        <v>0</v>
      </c>
      <c r="J242" s="13">
        <f>(1-Table1[[#This Row],[Discount]])*Table1[[#This Row],[Total Sales]]</f>
        <v>135753</v>
      </c>
    </row>
  </sheetData>
  <scenarios current="2" show="2" sqref="J2">
    <scenario name="Optimistic" locked="1" count="2" user="GUMMA SRI SOUGANDHIKA" comment="Created by GUMMA SRI SOUGANDHIKA on 20-05-2025_x000a_Modified by GUMMA SRI SOUGANDHIKA on 20-05-2025">
      <inputCells r="F2" val="250"/>
      <inputCells r="G2" val="1000"/>
    </scenario>
    <scenario name="Realistic" locked="1" count="2" user="GUMMA SRI SOUGANDHIKA" comment="Created by GUMMA SRI SOUGANDHIKA on 20-05-2025">
      <inputCells r="F2" val="150"/>
      <inputCells r="G2" val="800"/>
    </scenario>
    <scenario name="Pessimistic" locked="1" count="2" user="GUMMA SRI SOUGANDHIKA" comment="Created by GUMMA SRI SOUGANDHIKA on 20-05-2025">
      <inputCells r="F2" val="80"/>
      <inputCells r="G2" val="750"/>
    </scenario>
  </scenarios>
  <conditionalFormatting sqref="A1">
    <cfRule type="colorScale" priority="6">
      <colorScale>
        <cfvo type="min"/>
        <cfvo type="max"/>
        <color rgb="FFFFFF00"/>
        <color rgb="FFFF0000"/>
      </colorScale>
    </cfRule>
  </conditionalFormatting>
  <conditionalFormatting sqref="F1:F1048576">
    <cfRule type="dataBar" priority="1">
      <dataBar>
        <cfvo type="min"/>
        <cfvo type="max"/>
        <color rgb="FF63C384"/>
      </dataBar>
      <extLst>
        <ext xmlns:x14="http://schemas.microsoft.com/office/spreadsheetml/2009/9/main" uri="{B025F937-C7B1-47D3-B67F-A62EFF666E3E}">
          <x14:id>{5C74369E-120D-4E48-86A4-D1F5E0F9C6AD}</x14:id>
        </ext>
      </extLst>
    </cfRule>
  </conditionalFormatting>
  <conditionalFormatting sqref="H1:H242">
    <cfRule type="expression" dxfId="0" priority="3">
      <formula>$H2&gt;100000</formula>
    </cfRule>
  </conditionalFormatting>
  <conditionalFormatting sqref="H1:H1048576">
    <cfRule type="colorScale" priority="2">
      <colorScale>
        <cfvo type="min"/>
        <cfvo type="percentile" val="50"/>
        <cfvo type="max"/>
        <color rgb="FFF8696B"/>
        <color rgb="FFFFEB84"/>
        <color rgb="FF63BE7B"/>
      </colorScale>
    </cfRule>
  </conditionalFormatting>
  <dataValidations count="1">
    <dataValidation type="list" allowBlank="1" showInputMessage="1" showErrorMessage="1" promptTitle="Note!" prompt="You can only input 4 values - East West North South" sqref="D1:D1048576" xr:uid="{876751F1-863B-4F7F-9F16-5C194BC99F4D}">
      <formula1>"East,West,North,South"</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7" r:id="rId3" name="Button 3">
              <controlPr defaultSize="0" print="0" autoFill="0" autoPict="0" macro="[0]!FormatSalesTable">
                <anchor moveWithCells="1" sizeWithCells="1">
                  <from>
                    <xdr:col>11</xdr:col>
                    <xdr:colOff>19050</xdr:colOff>
                    <xdr:row>4</xdr:row>
                    <xdr:rowOff>25400</xdr:rowOff>
                  </from>
                  <to>
                    <xdr:col>13</xdr:col>
                    <xdr:colOff>254000</xdr:colOff>
                    <xdr:row>5</xdr:row>
                    <xdr:rowOff>158750</xdr:rowOff>
                  </to>
                </anchor>
              </controlPr>
            </control>
          </mc:Choice>
        </mc:AlternateContent>
        <mc:AlternateContent xmlns:mc="http://schemas.openxmlformats.org/markup-compatibility/2006">
          <mc:Choice Requires="x14">
            <control shapeId="1031" r:id="rId4" name="Check Box 7">
              <controlPr defaultSize="0" autoFill="0" autoLine="0" autoPict="0" macro="[0]!FormatSalesTable" altText="Format Control">
                <anchor moveWithCells="1">
                  <from>
                    <xdr:col>11</xdr:col>
                    <xdr:colOff>374650</xdr:colOff>
                    <xdr:row>7</xdr:row>
                    <xdr:rowOff>88900</xdr:rowOff>
                  </from>
                  <to>
                    <xdr:col>12</xdr:col>
                    <xdr:colOff>546100</xdr:colOff>
                    <xdr:row>8</xdr:row>
                    <xdr:rowOff>133350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C74369E-120D-4E48-86A4-D1F5E0F9C6AD}">
            <x14:dataBar minLength="0" maxLength="100" border="1" negativeBarBorderColorSameAsPositive="0">
              <x14:cfvo type="autoMin"/>
              <x14:cfvo type="autoMax"/>
              <x14:borderColor rgb="FF63C384"/>
              <x14:negativeFillColor rgb="FFFF0000"/>
              <x14:negativeBorderColor rgb="FFFF0000"/>
              <x14:axisColor rgb="FF000000"/>
            </x14:dataBar>
          </x14:cfRule>
          <xm:sqref>F1:F1048576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30644-21BA-4EC9-8C8E-3DAF959F0EC5}">
  <dimension ref="A3:H18"/>
  <sheetViews>
    <sheetView workbookViewId="0">
      <selection activeCell="A3" sqref="A3:B14"/>
    </sheetView>
  </sheetViews>
  <sheetFormatPr defaultRowHeight="14.5" x14ac:dyDescent="0.35"/>
  <cols>
    <col min="1" max="1" width="16.1796875" bestFit="1" customWidth="1"/>
    <col min="2" max="2" width="16.08984375" bestFit="1" customWidth="1"/>
    <col min="4" max="4" width="12.36328125" bestFit="1" customWidth="1"/>
    <col min="5" max="5" width="16.08984375" bestFit="1" customWidth="1"/>
    <col min="7" max="7" width="12.36328125" bestFit="1" customWidth="1"/>
    <col min="8" max="8" width="16.08984375" bestFit="1" customWidth="1"/>
  </cols>
  <sheetData>
    <row r="3" spans="1:8" x14ac:dyDescent="0.35">
      <c r="A3" s="20" t="s">
        <v>66</v>
      </c>
      <c r="B3" t="s">
        <v>68</v>
      </c>
      <c r="D3" s="20" t="s">
        <v>66</v>
      </c>
      <c r="E3" t="s">
        <v>68</v>
      </c>
    </row>
    <row r="4" spans="1:8" x14ac:dyDescent="0.35">
      <c r="A4" s="21" t="s">
        <v>20</v>
      </c>
      <c r="B4">
        <v>5647739</v>
      </c>
      <c r="D4" s="21" t="s">
        <v>33</v>
      </c>
      <c r="E4">
        <v>13515715</v>
      </c>
      <c r="G4" s="20" t="s">
        <v>66</v>
      </c>
      <c r="H4" t="s">
        <v>68</v>
      </c>
    </row>
    <row r="5" spans="1:8" x14ac:dyDescent="0.35">
      <c r="A5" s="21" t="s">
        <v>23</v>
      </c>
      <c r="B5">
        <v>5390810</v>
      </c>
      <c r="D5" s="21" t="s">
        <v>35</v>
      </c>
      <c r="E5">
        <v>10517683</v>
      </c>
      <c r="G5" s="21" t="s">
        <v>32</v>
      </c>
      <c r="H5">
        <v>9226975</v>
      </c>
    </row>
    <row r="6" spans="1:8" x14ac:dyDescent="0.35">
      <c r="A6" s="21" t="s">
        <v>27</v>
      </c>
      <c r="B6">
        <v>4324574</v>
      </c>
      <c r="D6" s="21" t="s">
        <v>36</v>
      </c>
      <c r="E6">
        <v>11160369</v>
      </c>
      <c r="G6" s="21" t="s">
        <v>28</v>
      </c>
      <c r="H6">
        <v>15607967</v>
      </c>
    </row>
    <row r="7" spans="1:8" x14ac:dyDescent="0.35">
      <c r="A7" s="21" t="s">
        <v>21</v>
      </c>
      <c r="B7">
        <v>4312276</v>
      </c>
      <c r="D7" s="21" t="s">
        <v>34</v>
      </c>
      <c r="E7">
        <v>12251452</v>
      </c>
      <c r="G7" s="21" t="s">
        <v>31</v>
      </c>
      <c r="H7">
        <v>4246649</v>
      </c>
    </row>
    <row r="8" spans="1:8" x14ac:dyDescent="0.35">
      <c r="A8" s="21" t="s">
        <v>25</v>
      </c>
      <c r="B8">
        <v>4246649</v>
      </c>
      <c r="D8" s="21" t="s">
        <v>67</v>
      </c>
      <c r="E8">
        <v>47445219</v>
      </c>
      <c r="G8" s="21" t="s">
        <v>30</v>
      </c>
      <c r="H8">
        <v>9843722</v>
      </c>
    </row>
    <row r="9" spans="1:8" x14ac:dyDescent="0.35">
      <c r="A9" s="21" t="s">
        <v>22</v>
      </c>
      <c r="B9">
        <v>4207630</v>
      </c>
      <c r="G9" s="21" t="s">
        <v>29</v>
      </c>
      <c r="H9">
        <v>8519906</v>
      </c>
    </row>
    <row r="10" spans="1:8" x14ac:dyDescent="0.35">
      <c r="A10" s="21" t="s">
        <v>19</v>
      </c>
      <c r="B10">
        <v>5223663</v>
      </c>
      <c r="G10" s="21" t="s">
        <v>67</v>
      </c>
      <c r="H10">
        <v>47445219</v>
      </c>
    </row>
    <row r="11" spans="1:8" x14ac:dyDescent="0.35">
      <c r="A11" s="21" t="s">
        <v>24</v>
      </c>
      <c r="B11">
        <v>4452912</v>
      </c>
      <c r="D11" s="20" t="s">
        <v>66</v>
      </c>
      <c r="E11" t="s">
        <v>68</v>
      </c>
    </row>
    <row r="12" spans="1:8" x14ac:dyDescent="0.35">
      <c r="A12" s="21" t="s">
        <v>26</v>
      </c>
      <c r="B12">
        <v>4902401</v>
      </c>
      <c r="D12" s="21" t="s">
        <v>37</v>
      </c>
      <c r="E12">
        <v>8752158</v>
      </c>
    </row>
    <row r="13" spans="1:8" x14ac:dyDescent="0.35">
      <c r="A13" s="21" t="s">
        <v>18</v>
      </c>
      <c r="B13">
        <v>4736565</v>
      </c>
      <c r="D13" s="21" t="s">
        <v>38</v>
      </c>
      <c r="E13">
        <v>9489435</v>
      </c>
    </row>
    <row r="14" spans="1:8" x14ac:dyDescent="0.35">
      <c r="A14" s="21" t="s">
        <v>67</v>
      </c>
      <c r="B14">
        <v>47445219</v>
      </c>
      <c r="D14" s="21" t="s">
        <v>39</v>
      </c>
      <c r="E14">
        <v>9054507</v>
      </c>
    </row>
    <row r="15" spans="1:8" x14ac:dyDescent="0.35">
      <c r="D15" s="21" t="s">
        <v>40</v>
      </c>
      <c r="E15">
        <v>6339968</v>
      </c>
    </row>
    <row r="16" spans="1:8" x14ac:dyDescent="0.35">
      <c r="D16" s="21" t="s">
        <v>41</v>
      </c>
      <c r="E16">
        <v>7002921</v>
      </c>
    </row>
    <row r="17" spans="4:5" x14ac:dyDescent="0.35">
      <c r="D17" s="21" t="s">
        <v>42</v>
      </c>
      <c r="E17">
        <v>6806230</v>
      </c>
    </row>
    <row r="18" spans="4:5" x14ac:dyDescent="0.35">
      <c r="D18" s="21" t="s">
        <v>67</v>
      </c>
      <c r="E18">
        <v>47445219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B19-17EC-4FE6-95C3-76F2B789B9E5}">
  <dimension ref="A1"/>
  <sheetViews>
    <sheetView zoomScale="85" zoomScaleNormal="85" workbookViewId="0">
      <selection activeCell="P21" sqref="P2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97E14-4BCA-4716-B205-44AA3C387C1F}">
  <dimension ref="A1:F7"/>
  <sheetViews>
    <sheetView workbookViewId="0">
      <selection activeCell="G22" sqref="G22"/>
    </sheetView>
  </sheetViews>
  <sheetFormatPr defaultRowHeight="14.5" x14ac:dyDescent="0.35"/>
  <cols>
    <col min="1" max="1" width="15.1796875" bestFit="1" customWidth="1"/>
    <col min="2" max="2" width="11.36328125" bestFit="1" customWidth="1"/>
    <col min="3" max="3" width="7.453125" bestFit="1" customWidth="1"/>
    <col min="5" max="5" width="13.08984375" bestFit="1" customWidth="1"/>
    <col min="6" max="6" width="14.453125" bestFit="1" customWidth="1"/>
  </cols>
  <sheetData>
    <row r="1" spans="1:6" x14ac:dyDescent="0.35">
      <c r="A1" t="s">
        <v>69</v>
      </c>
      <c r="B1" t="s">
        <v>70</v>
      </c>
      <c r="C1" t="s">
        <v>71</v>
      </c>
      <c r="D1" t="s">
        <v>3</v>
      </c>
      <c r="E1" t="s">
        <v>72</v>
      </c>
      <c r="F1" t="s">
        <v>73</v>
      </c>
    </row>
    <row r="2" spans="1:6" x14ac:dyDescent="0.35">
      <c r="A2" s="27">
        <v>45658</v>
      </c>
      <c r="B2" t="s">
        <v>74</v>
      </c>
      <c r="C2">
        <v>10</v>
      </c>
      <c r="D2" t="s">
        <v>36</v>
      </c>
      <c r="E2" t="s">
        <v>75</v>
      </c>
      <c r="F2">
        <v>1500</v>
      </c>
    </row>
    <row r="3" spans="1:6" x14ac:dyDescent="0.35">
      <c r="A3" s="27">
        <v>45658</v>
      </c>
      <c r="B3" t="s">
        <v>74</v>
      </c>
      <c r="D3" t="s">
        <v>36</v>
      </c>
      <c r="E3" t="s">
        <v>75</v>
      </c>
      <c r="F3">
        <v>1500</v>
      </c>
    </row>
    <row r="4" spans="1:6" x14ac:dyDescent="0.35">
      <c r="A4" s="27">
        <v>45658</v>
      </c>
      <c r="B4" t="s">
        <v>77</v>
      </c>
      <c r="C4">
        <v>12</v>
      </c>
      <c r="D4" t="s">
        <v>35</v>
      </c>
      <c r="E4" t="s">
        <v>78</v>
      </c>
      <c r="F4">
        <v>1800</v>
      </c>
    </row>
    <row r="5" spans="1:6" x14ac:dyDescent="0.35">
      <c r="A5" s="27">
        <v>45658</v>
      </c>
      <c r="B5" t="s">
        <v>79</v>
      </c>
      <c r="C5">
        <v>8</v>
      </c>
      <c r="D5" t="s">
        <v>35</v>
      </c>
      <c r="E5" t="s">
        <v>81</v>
      </c>
      <c r="F5">
        <v>800</v>
      </c>
    </row>
    <row r="6" spans="1:6" x14ac:dyDescent="0.35">
      <c r="A6" s="27">
        <v>45658</v>
      </c>
      <c r="B6" t="s">
        <v>79</v>
      </c>
      <c r="C6">
        <v>6</v>
      </c>
      <c r="D6" t="s">
        <v>33</v>
      </c>
      <c r="E6" t="s">
        <v>83</v>
      </c>
      <c r="F6">
        <v>850</v>
      </c>
    </row>
    <row r="7" spans="1:6" x14ac:dyDescent="0.35">
      <c r="A7" s="27">
        <v>45658</v>
      </c>
      <c r="B7" t="s">
        <v>77</v>
      </c>
      <c r="D7" t="s">
        <v>34</v>
      </c>
      <c r="E7" t="s">
        <v>85</v>
      </c>
      <c r="F7">
        <v>2000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7259-364B-47C6-80F3-951574FDF81A}">
  <dimension ref="A1:F7"/>
  <sheetViews>
    <sheetView workbookViewId="0">
      <selection sqref="A1:F7"/>
    </sheetView>
  </sheetViews>
  <sheetFormatPr defaultRowHeight="14.5" x14ac:dyDescent="0.35"/>
  <cols>
    <col min="1" max="1" width="13.90625" customWidth="1"/>
    <col min="2" max="2" width="9.453125" customWidth="1"/>
    <col min="5" max="5" width="12.81640625" customWidth="1"/>
    <col min="6" max="6" width="14.1796875" customWidth="1"/>
  </cols>
  <sheetData>
    <row r="1" spans="1:6" ht="29" x14ac:dyDescent="0.35">
      <c r="A1" s="22" t="s">
        <v>69</v>
      </c>
      <c r="B1" s="22" t="s">
        <v>70</v>
      </c>
      <c r="C1" s="22" t="s">
        <v>71</v>
      </c>
      <c r="D1" s="22" t="s">
        <v>3</v>
      </c>
      <c r="E1" s="22" t="s">
        <v>72</v>
      </c>
      <c r="F1" s="22" t="s">
        <v>73</v>
      </c>
    </row>
    <row r="2" spans="1:6" ht="29" x14ac:dyDescent="0.35">
      <c r="A2" s="23">
        <v>45658</v>
      </c>
      <c r="B2" s="24" t="s">
        <v>74</v>
      </c>
      <c r="C2" s="24">
        <v>10</v>
      </c>
      <c r="D2" s="24" t="s">
        <v>36</v>
      </c>
      <c r="E2" s="24" t="s">
        <v>75</v>
      </c>
      <c r="F2" s="25">
        <v>1500</v>
      </c>
    </row>
    <row r="3" spans="1:6" ht="29" x14ac:dyDescent="0.35">
      <c r="A3" s="23">
        <v>45658</v>
      </c>
      <c r="B3" s="24" t="s">
        <v>74</v>
      </c>
      <c r="C3" s="24"/>
      <c r="D3" s="24" t="s">
        <v>76</v>
      </c>
      <c r="E3" s="24" t="s">
        <v>75</v>
      </c>
      <c r="F3" s="25">
        <v>1500</v>
      </c>
    </row>
    <row r="4" spans="1:6" x14ac:dyDescent="0.35">
      <c r="A4" s="23">
        <v>45658</v>
      </c>
      <c r="B4" s="24" t="s">
        <v>77</v>
      </c>
      <c r="C4" s="24">
        <v>12</v>
      </c>
      <c r="D4" s="24" t="s">
        <v>35</v>
      </c>
      <c r="E4" s="26" t="s">
        <v>78</v>
      </c>
      <c r="F4" s="25">
        <v>1800</v>
      </c>
    </row>
    <row r="5" spans="1:6" x14ac:dyDescent="0.35">
      <c r="A5" s="23">
        <v>45658</v>
      </c>
      <c r="B5" s="24" t="s">
        <v>79</v>
      </c>
      <c r="C5" s="24">
        <v>8</v>
      </c>
      <c r="D5" s="24" t="s">
        <v>80</v>
      </c>
      <c r="E5" s="24" t="s">
        <v>81</v>
      </c>
      <c r="F5" s="25">
        <v>800</v>
      </c>
    </row>
    <row r="6" spans="1:6" x14ac:dyDescent="0.35">
      <c r="A6" s="23">
        <v>45658</v>
      </c>
      <c r="B6" s="24" t="s">
        <v>79</v>
      </c>
      <c r="C6" s="24">
        <v>6</v>
      </c>
      <c r="D6" s="24" t="s">
        <v>82</v>
      </c>
      <c r="E6" s="24" t="s">
        <v>83</v>
      </c>
      <c r="F6" s="25">
        <v>850</v>
      </c>
    </row>
    <row r="7" spans="1:6" x14ac:dyDescent="0.35">
      <c r="A7" s="23">
        <v>45658</v>
      </c>
      <c r="B7" s="24" t="s">
        <v>77</v>
      </c>
      <c r="C7" s="24"/>
      <c r="D7" s="24" t="s">
        <v>84</v>
      </c>
      <c r="E7" s="24" t="s">
        <v>85</v>
      </c>
      <c r="F7" s="25">
        <v>2000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03161D-0224-45A6-8F79-0DEE871A4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Scenario Summary</vt:lpstr>
      <vt:lpstr>Sales_Data</vt:lpstr>
      <vt:lpstr>Pivot Data</vt:lpstr>
      <vt:lpstr>Ultra-Plus-Dashboard</vt:lpstr>
      <vt:lpstr>Table2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GUMMA SRI SOUGANDHIKA</cp:lastModifiedBy>
  <dcterms:created xsi:type="dcterms:W3CDTF">2025-05-20T12:15:49Z</dcterms:created>
  <dcterms:modified xsi:type="dcterms:W3CDTF">2025-05-22T14:45:47Z</dcterms:modified>
</cp:coreProperties>
</file>