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devi\Desktop\excel-challenge\Homeworks\01-Excel\Instructions\"/>
    </mc:Choice>
  </mc:AlternateContent>
  <xr:revisionPtr revIDLastSave="0" documentId="13_ncr:1_{72F50613-9153-4E49-BFAA-75237378C27C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CategoryStats" sheetId="5" r:id="rId1"/>
    <sheet name="SubcategoryStats" sheetId="7" r:id="rId2"/>
    <sheet name="LaunchDateOutcomes" sheetId="8" r:id="rId3"/>
    <sheet name="GoalOutcomes" sheetId="9" r:id="rId4"/>
    <sheet name="Crowdfunding" sheetId="1" r:id="rId5"/>
    <sheet name="FunctionAcrossSheet" sheetId="11" r:id="rId6"/>
    <sheet name="Backers" sheetId="12" r:id="rId7"/>
  </sheets>
  <definedNames>
    <definedName name="_xlnm._FilterDatabase" localSheetId="5" hidden="1">FunctionAcrossSheet!$A$1:$T$1001</definedName>
    <definedName name="_xlchart.v1.0" hidden="1">Backers!$B$1</definedName>
    <definedName name="_xlchart.v1.1" hidden="1">Backers!$B$2:$B$566</definedName>
    <definedName name="_xlchart.v1.2" hidden="1">Backers!$D$2:$D$365</definedName>
  </definedNames>
  <calcPr calcId="191029"/>
  <pivotCaches>
    <pivotCache cacheId="0" r:id="rId8"/>
    <pivotCache cacheId="4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2" l="1"/>
  <c r="H17" i="12"/>
  <c r="H16" i="12"/>
  <c r="H15" i="12"/>
  <c r="H14" i="12"/>
  <c r="H13" i="12"/>
  <c r="H7" i="12"/>
  <c r="H6" i="12"/>
  <c r="H5" i="12"/>
  <c r="H4" i="12"/>
  <c r="H3" i="12"/>
  <c r="H2" i="12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T1001" i="11"/>
  <c r="S1001" i="11"/>
  <c r="P1001" i="11"/>
  <c r="O1001" i="11"/>
  <c r="T1000" i="11"/>
  <c r="S1000" i="11"/>
  <c r="P1000" i="11"/>
  <c r="O1000" i="11"/>
  <c r="T999" i="11"/>
  <c r="S999" i="11"/>
  <c r="P999" i="11"/>
  <c r="O999" i="11"/>
  <c r="T998" i="11"/>
  <c r="S998" i="11"/>
  <c r="P998" i="11"/>
  <c r="O998" i="11"/>
  <c r="T997" i="11"/>
  <c r="S997" i="11"/>
  <c r="P997" i="11"/>
  <c r="O997" i="11"/>
  <c r="T996" i="11"/>
  <c r="S996" i="11"/>
  <c r="P996" i="11"/>
  <c r="O996" i="11"/>
  <c r="T995" i="11"/>
  <c r="S995" i="11"/>
  <c r="P995" i="11"/>
  <c r="O995" i="11"/>
  <c r="T994" i="11"/>
  <c r="S994" i="11"/>
  <c r="P994" i="11"/>
  <c r="O994" i="11"/>
  <c r="T993" i="11"/>
  <c r="S993" i="11"/>
  <c r="P993" i="11"/>
  <c r="O993" i="11"/>
  <c r="T992" i="11"/>
  <c r="S992" i="11"/>
  <c r="P992" i="11"/>
  <c r="O992" i="11"/>
  <c r="T991" i="11"/>
  <c r="S991" i="11"/>
  <c r="P991" i="11"/>
  <c r="O991" i="11"/>
  <c r="T990" i="11"/>
  <c r="S990" i="11"/>
  <c r="P990" i="11"/>
  <c r="O990" i="11"/>
  <c r="T989" i="11"/>
  <c r="S989" i="11"/>
  <c r="P989" i="11"/>
  <c r="O989" i="11"/>
  <c r="T988" i="11"/>
  <c r="S988" i="11"/>
  <c r="P988" i="11"/>
  <c r="O988" i="11"/>
  <c r="T987" i="11"/>
  <c r="S987" i="11"/>
  <c r="P987" i="11"/>
  <c r="O987" i="11"/>
  <c r="T986" i="11"/>
  <c r="S986" i="11"/>
  <c r="P986" i="11"/>
  <c r="O986" i="11"/>
  <c r="T985" i="11"/>
  <c r="S985" i="11"/>
  <c r="P985" i="11"/>
  <c r="O985" i="11"/>
  <c r="T984" i="11"/>
  <c r="S984" i="11"/>
  <c r="P984" i="11"/>
  <c r="O984" i="11"/>
  <c r="T983" i="11"/>
  <c r="S983" i="11"/>
  <c r="P983" i="11"/>
  <c r="O983" i="11"/>
  <c r="T982" i="11"/>
  <c r="S982" i="11"/>
  <c r="P982" i="11"/>
  <c r="O982" i="11"/>
  <c r="T981" i="11"/>
  <c r="S981" i="11"/>
  <c r="P981" i="11"/>
  <c r="O981" i="11"/>
  <c r="T980" i="11"/>
  <c r="S980" i="11"/>
  <c r="P980" i="11"/>
  <c r="O980" i="11"/>
  <c r="T979" i="11"/>
  <c r="S979" i="11"/>
  <c r="P979" i="11"/>
  <c r="O979" i="11"/>
  <c r="T978" i="11"/>
  <c r="S978" i="11"/>
  <c r="P978" i="11"/>
  <c r="O978" i="11"/>
  <c r="T977" i="11"/>
  <c r="S977" i="11"/>
  <c r="P977" i="11"/>
  <c r="O977" i="11"/>
  <c r="T976" i="11"/>
  <c r="S976" i="11"/>
  <c r="P976" i="11"/>
  <c r="O976" i="11"/>
  <c r="T975" i="11"/>
  <c r="S975" i="11"/>
  <c r="P975" i="11"/>
  <c r="O975" i="11"/>
  <c r="T974" i="11"/>
  <c r="S974" i="11"/>
  <c r="P974" i="11"/>
  <c r="O974" i="11"/>
  <c r="T973" i="11"/>
  <c r="S973" i="11"/>
  <c r="P973" i="11"/>
  <c r="O973" i="11"/>
  <c r="T972" i="11"/>
  <c r="S972" i="11"/>
  <c r="P972" i="11"/>
  <c r="O972" i="11"/>
  <c r="T971" i="11"/>
  <c r="S971" i="11"/>
  <c r="P971" i="11"/>
  <c r="O971" i="11"/>
  <c r="T970" i="11"/>
  <c r="S970" i="11"/>
  <c r="P970" i="11"/>
  <c r="O970" i="11"/>
  <c r="T969" i="11"/>
  <c r="S969" i="11"/>
  <c r="P969" i="11"/>
  <c r="O969" i="11"/>
  <c r="T968" i="11"/>
  <c r="S968" i="11"/>
  <c r="P968" i="11"/>
  <c r="O968" i="11"/>
  <c r="T967" i="11"/>
  <c r="S967" i="11"/>
  <c r="P967" i="11"/>
  <c r="O967" i="11"/>
  <c r="T966" i="11"/>
  <c r="S966" i="11"/>
  <c r="P966" i="11"/>
  <c r="O966" i="11"/>
  <c r="T965" i="11"/>
  <c r="S965" i="11"/>
  <c r="P965" i="11"/>
  <c r="O965" i="11"/>
  <c r="T964" i="11"/>
  <c r="S964" i="11"/>
  <c r="P964" i="11"/>
  <c r="O964" i="11"/>
  <c r="T963" i="11"/>
  <c r="S963" i="11"/>
  <c r="P963" i="11"/>
  <c r="O963" i="11"/>
  <c r="T962" i="11"/>
  <c r="S962" i="11"/>
  <c r="P962" i="11"/>
  <c r="O962" i="11"/>
  <c r="T961" i="11"/>
  <c r="S961" i="11"/>
  <c r="P961" i="11"/>
  <c r="O961" i="11"/>
  <c r="T960" i="11"/>
  <c r="S960" i="11"/>
  <c r="P960" i="11"/>
  <c r="O960" i="11"/>
  <c r="T959" i="11"/>
  <c r="S959" i="11"/>
  <c r="P959" i="11"/>
  <c r="O959" i="11"/>
  <c r="T958" i="11"/>
  <c r="S958" i="11"/>
  <c r="P958" i="11"/>
  <c r="O958" i="11"/>
  <c r="T957" i="11"/>
  <c r="S957" i="11"/>
  <c r="P957" i="11"/>
  <c r="O957" i="11"/>
  <c r="T956" i="11"/>
  <c r="S956" i="11"/>
  <c r="P956" i="11"/>
  <c r="O956" i="11"/>
  <c r="T955" i="11"/>
  <c r="S955" i="11"/>
  <c r="P955" i="11"/>
  <c r="O955" i="11"/>
  <c r="T954" i="11"/>
  <c r="S954" i="11"/>
  <c r="P954" i="11"/>
  <c r="O954" i="11"/>
  <c r="T953" i="11"/>
  <c r="S953" i="11"/>
  <c r="P953" i="11"/>
  <c r="O953" i="11"/>
  <c r="T952" i="11"/>
  <c r="S952" i="11"/>
  <c r="P952" i="11"/>
  <c r="O952" i="11"/>
  <c r="T951" i="11"/>
  <c r="S951" i="11"/>
  <c r="P951" i="11"/>
  <c r="O951" i="11"/>
  <c r="T950" i="11"/>
  <c r="S950" i="11"/>
  <c r="P950" i="11"/>
  <c r="O950" i="11"/>
  <c r="T949" i="11"/>
  <c r="S949" i="11"/>
  <c r="P949" i="11"/>
  <c r="O949" i="11"/>
  <c r="T948" i="11"/>
  <c r="S948" i="11"/>
  <c r="P948" i="11"/>
  <c r="O948" i="11"/>
  <c r="T947" i="11"/>
  <c r="S947" i="11"/>
  <c r="P947" i="11"/>
  <c r="O947" i="11"/>
  <c r="T946" i="11"/>
  <c r="S946" i="11"/>
  <c r="P946" i="11"/>
  <c r="O946" i="11"/>
  <c r="T945" i="11"/>
  <c r="S945" i="11"/>
  <c r="P945" i="11"/>
  <c r="O945" i="11"/>
  <c r="T944" i="11"/>
  <c r="S944" i="11"/>
  <c r="P944" i="11"/>
  <c r="O944" i="11"/>
  <c r="T943" i="11"/>
  <c r="S943" i="11"/>
  <c r="P943" i="11"/>
  <c r="O943" i="11"/>
  <c r="T942" i="11"/>
  <c r="S942" i="11"/>
  <c r="P942" i="11"/>
  <c r="O942" i="11"/>
  <c r="T941" i="11"/>
  <c r="S941" i="11"/>
  <c r="P941" i="11"/>
  <c r="O941" i="11"/>
  <c r="T940" i="11"/>
  <c r="S940" i="11"/>
  <c r="P940" i="11"/>
  <c r="O940" i="11"/>
  <c r="T939" i="11"/>
  <c r="S939" i="11"/>
  <c r="P939" i="11"/>
  <c r="O939" i="11"/>
  <c r="T938" i="11"/>
  <c r="S938" i="11"/>
  <c r="P938" i="11"/>
  <c r="O938" i="11"/>
  <c r="T937" i="11"/>
  <c r="S937" i="11"/>
  <c r="P937" i="11"/>
  <c r="O937" i="11"/>
  <c r="T936" i="11"/>
  <c r="S936" i="11"/>
  <c r="P936" i="11"/>
  <c r="O936" i="11"/>
  <c r="T935" i="11"/>
  <c r="S935" i="11"/>
  <c r="P935" i="11"/>
  <c r="O935" i="11"/>
  <c r="T934" i="11"/>
  <c r="S934" i="11"/>
  <c r="P934" i="11"/>
  <c r="O934" i="11"/>
  <c r="T933" i="11"/>
  <c r="S933" i="11"/>
  <c r="P933" i="11"/>
  <c r="O933" i="11"/>
  <c r="T932" i="11"/>
  <c r="S932" i="11"/>
  <c r="P932" i="11"/>
  <c r="O932" i="11"/>
  <c r="T931" i="11"/>
  <c r="S931" i="11"/>
  <c r="P931" i="11"/>
  <c r="O931" i="11"/>
  <c r="T930" i="11"/>
  <c r="S930" i="11"/>
  <c r="P930" i="11"/>
  <c r="O930" i="11"/>
  <c r="T929" i="11"/>
  <c r="S929" i="11"/>
  <c r="P929" i="11"/>
  <c r="O929" i="11"/>
  <c r="T928" i="11"/>
  <c r="S928" i="11"/>
  <c r="P928" i="11"/>
  <c r="O928" i="11"/>
  <c r="T927" i="11"/>
  <c r="S927" i="11"/>
  <c r="P927" i="11"/>
  <c r="O927" i="11"/>
  <c r="T926" i="11"/>
  <c r="S926" i="11"/>
  <c r="P926" i="11"/>
  <c r="O926" i="11"/>
  <c r="T925" i="11"/>
  <c r="S925" i="11"/>
  <c r="P925" i="11"/>
  <c r="O925" i="11"/>
  <c r="T924" i="11"/>
  <c r="S924" i="11"/>
  <c r="P924" i="11"/>
  <c r="O924" i="11"/>
  <c r="T923" i="11"/>
  <c r="S923" i="11"/>
  <c r="P923" i="11"/>
  <c r="O923" i="11"/>
  <c r="T922" i="11"/>
  <c r="S922" i="11"/>
  <c r="P922" i="11"/>
  <c r="O922" i="11"/>
  <c r="T921" i="11"/>
  <c r="S921" i="11"/>
  <c r="P921" i="11"/>
  <c r="O921" i="11"/>
  <c r="T920" i="11"/>
  <c r="S920" i="11"/>
  <c r="P920" i="11"/>
  <c r="O920" i="11"/>
  <c r="T919" i="11"/>
  <c r="S919" i="11"/>
  <c r="P919" i="11"/>
  <c r="O919" i="11"/>
  <c r="T918" i="11"/>
  <c r="S918" i="11"/>
  <c r="P918" i="11"/>
  <c r="O918" i="11"/>
  <c r="T917" i="11"/>
  <c r="S917" i="11"/>
  <c r="P917" i="11"/>
  <c r="O917" i="11"/>
  <c r="T916" i="11"/>
  <c r="S916" i="11"/>
  <c r="P916" i="11"/>
  <c r="O916" i="11"/>
  <c r="T915" i="11"/>
  <c r="S915" i="11"/>
  <c r="P915" i="11"/>
  <c r="O915" i="11"/>
  <c r="T914" i="11"/>
  <c r="S914" i="11"/>
  <c r="P914" i="11"/>
  <c r="O914" i="11"/>
  <c r="T913" i="11"/>
  <c r="S913" i="11"/>
  <c r="P913" i="11"/>
  <c r="O913" i="11"/>
  <c r="T912" i="11"/>
  <c r="S912" i="11"/>
  <c r="P912" i="11"/>
  <c r="O912" i="11"/>
  <c r="T911" i="11"/>
  <c r="S911" i="11"/>
  <c r="P911" i="11"/>
  <c r="O911" i="11"/>
  <c r="T910" i="11"/>
  <c r="S910" i="11"/>
  <c r="P910" i="11"/>
  <c r="O910" i="11"/>
  <c r="T909" i="11"/>
  <c r="S909" i="11"/>
  <c r="P909" i="11"/>
  <c r="O909" i="11"/>
  <c r="T908" i="11"/>
  <c r="S908" i="11"/>
  <c r="P908" i="11"/>
  <c r="O908" i="11"/>
  <c r="T907" i="11"/>
  <c r="S907" i="11"/>
  <c r="P907" i="11"/>
  <c r="O907" i="11"/>
  <c r="T906" i="11"/>
  <c r="S906" i="11"/>
  <c r="P906" i="11"/>
  <c r="O906" i="11"/>
  <c r="T905" i="11"/>
  <c r="S905" i="11"/>
  <c r="P905" i="11"/>
  <c r="O905" i="11"/>
  <c r="T904" i="11"/>
  <c r="S904" i="11"/>
  <c r="P904" i="11"/>
  <c r="O904" i="11"/>
  <c r="T903" i="11"/>
  <c r="S903" i="11"/>
  <c r="P903" i="11"/>
  <c r="O903" i="11"/>
  <c r="T902" i="11"/>
  <c r="S902" i="11"/>
  <c r="P902" i="11"/>
  <c r="O902" i="11"/>
  <c r="T901" i="11"/>
  <c r="S901" i="11"/>
  <c r="P901" i="11"/>
  <c r="O901" i="11"/>
  <c r="T900" i="11"/>
  <c r="S900" i="11"/>
  <c r="P900" i="11"/>
  <c r="O900" i="11"/>
  <c r="T899" i="11"/>
  <c r="S899" i="11"/>
  <c r="P899" i="11"/>
  <c r="O899" i="11"/>
  <c r="T898" i="11"/>
  <c r="S898" i="11"/>
  <c r="P898" i="11"/>
  <c r="O898" i="11"/>
  <c r="T897" i="11"/>
  <c r="S897" i="11"/>
  <c r="P897" i="11"/>
  <c r="O897" i="11"/>
  <c r="T896" i="11"/>
  <c r="S896" i="11"/>
  <c r="P896" i="11"/>
  <c r="O896" i="11"/>
  <c r="T895" i="11"/>
  <c r="S895" i="11"/>
  <c r="P895" i="11"/>
  <c r="O895" i="11"/>
  <c r="T894" i="11"/>
  <c r="S894" i="11"/>
  <c r="P894" i="11"/>
  <c r="O894" i="11"/>
  <c r="T893" i="11"/>
  <c r="S893" i="11"/>
  <c r="P893" i="11"/>
  <c r="O893" i="11"/>
  <c r="T892" i="11"/>
  <c r="S892" i="11"/>
  <c r="P892" i="11"/>
  <c r="O892" i="11"/>
  <c r="T891" i="11"/>
  <c r="S891" i="11"/>
  <c r="P891" i="11"/>
  <c r="O891" i="11"/>
  <c r="T890" i="11"/>
  <c r="S890" i="11"/>
  <c r="P890" i="11"/>
  <c r="O890" i="11"/>
  <c r="T889" i="11"/>
  <c r="S889" i="11"/>
  <c r="P889" i="11"/>
  <c r="O889" i="11"/>
  <c r="T888" i="11"/>
  <c r="S888" i="11"/>
  <c r="P888" i="11"/>
  <c r="O888" i="11"/>
  <c r="T887" i="11"/>
  <c r="S887" i="11"/>
  <c r="P887" i="11"/>
  <c r="O887" i="11"/>
  <c r="T886" i="11"/>
  <c r="S886" i="11"/>
  <c r="P886" i="11"/>
  <c r="O886" i="11"/>
  <c r="T885" i="11"/>
  <c r="S885" i="11"/>
  <c r="P885" i="11"/>
  <c r="O885" i="11"/>
  <c r="T884" i="11"/>
  <c r="S884" i="11"/>
  <c r="P884" i="11"/>
  <c r="O884" i="11"/>
  <c r="T883" i="11"/>
  <c r="S883" i="11"/>
  <c r="P883" i="11"/>
  <c r="O883" i="11"/>
  <c r="T882" i="11"/>
  <c r="S882" i="11"/>
  <c r="P882" i="11"/>
  <c r="O882" i="11"/>
  <c r="T881" i="11"/>
  <c r="S881" i="11"/>
  <c r="P881" i="11"/>
  <c r="O881" i="11"/>
  <c r="T880" i="11"/>
  <c r="S880" i="11"/>
  <c r="P880" i="11"/>
  <c r="O880" i="11"/>
  <c r="T879" i="11"/>
  <c r="S879" i="11"/>
  <c r="P879" i="11"/>
  <c r="O879" i="11"/>
  <c r="T878" i="11"/>
  <c r="S878" i="11"/>
  <c r="P878" i="11"/>
  <c r="O878" i="11"/>
  <c r="T877" i="11"/>
  <c r="S877" i="11"/>
  <c r="P877" i="11"/>
  <c r="O877" i="11"/>
  <c r="T876" i="11"/>
  <c r="S876" i="11"/>
  <c r="P876" i="11"/>
  <c r="O876" i="11"/>
  <c r="T875" i="11"/>
  <c r="S875" i="11"/>
  <c r="P875" i="11"/>
  <c r="O875" i="11"/>
  <c r="T874" i="11"/>
  <c r="S874" i="11"/>
  <c r="P874" i="11"/>
  <c r="O874" i="11"/>
  <c r="T873" i="11"/>
  <c r="S873" i="11"/>
  <c r="P873" i="11"/>
  <c r="O873" i="11"/>
  <c r="T872" i="11"/>
  <c r="S872" i="11"/>
  <c r="P872" i="11"/>
  <c r="O872" i="11"/>
  <c r="T871" i="11"/>
  <c r="S871" i="11"/>
  <c r="P871" i="11"/>
  <c r="O871" i="11"/>
  <c r="T870" i="11"/>
  <c r="S870" i="11"/>
  <c r="P870" i="11"/>
  <c r="O870" i="11"/>
  <c r="T869" i="11"/>
  <c r="S869" i="11"/>
  <c r="P869" i="11"/>
  <c r="O869" i="11"/>
  <c r="T868" i="11"/>
  <c r="S868" i="11"/>
  <c r="P868" i="11"/>
  <c r="O868" i="11"/>
  <c r="T867" i="11"/>
  <c r="S867" i="11"/>
  <c r="P867" i="11"/>
  <c r="O867" i="11"/>
  <c r="T866" i="11"/>
  <c r="S866" i="11"/>
  <c r="P866" i="11"/>
  <c r="O866" i="11"/>
  <c r="T865" i="11"/>
  <c r="S865" i="11"/>
  <c r="P865" i="11"/>
  <c r="O865" i="11"/>
  <c r="T864" i="11"/>
  <c r="S864" i="11"/>
  <c r="P864" i="11"/>
  <c r="O864" i="11"/>
  <c r="T863" i="11"/>
  <c r="S863" i="11"/>
  <c r="P863" i="11"/>
  <c r="O863" i="11"/>
  <c r="T862" i="11"/>
  <c r="S862" i="11"/>
  <c r="P862" i="11"/>
  <c r="O862" i="11"/>
  <c r="T861" i="11"/>
  <c r="S861" i="11"/>
  <c r="P861" i="11"/>
  <c r="O861" i="11"/>
  <c r="T860" i="11"/>
  <c r="S860" i="11"/>
  <c r="P860" i="11"/>
  <c r="O860" i="11"/>
  <c r="T859" i="11"/>
  <c r="S859" i="11"/>
  <c r="P859" i="11"/>
  <c r="O859" i="11"/>
  <c r="T858" i="11"/>
  <c r="S858" i="11"/>
  <c r="P858" i="11"/>
  <c r="O858" i="11"/>
  <c r="T857" i="11"/>
  <c r="S857" i="11"/>
  <c r="P857" i="11"/>
  <c r="O857" i="11"/>
  <c r="T856" i="11"/>
  <c r="S856" i="11"/>
  <c r="P856" i="11"/>
  <c r="O856" i="11"/>
  <c r="T855" i="11"/>
  <c r="S855" i="11"/>
  <c r="P855" i="11"/>
  <c r="O855" i="11"/>
  <c r="T854" i="11"/>
  <c r="S854" i="11"/>
  <c r="P854" i="11"/>
  <c r="O854" i="11"/>
  <c r="T853" i="11"/>
  <c r="S853" i="11"/>
  <c r="P853" i="11"/>
  <c r="O853" i="11"/>
  <c r="T852" i="11"/>
  <c r="S852" i="11"/>
  <c r="P852" i="11"/>
  <c r="O852" i="11"/>
  <c r="T851" i="11"/>
  <c r="S851" i="11"/>
  <c r="P851" i="11"/>
  <c r="O851" i="11"/>
  <c r="T850" i="11"/>
  <c r="S850" i="11"/>
  <c r="P850" i="11"/>
  <c r="O850" i="11"/>
  <c r="T849" i="11"/>
  <c r="S849" i="11"/>
  <c r="P849" i="11"/>
  <c r="O849" i="11"/>
  <c r="T848" i="11"/>
  <c r="S848" i="11"/>
  <c r="P848" i="11"/>
  <c r="O848" i="11"/>
  <c r="T847" i="11"/>
  <c r="S847" i="11"/>
  <c r="P847" i="11"/>
  <c r="O847" i="11"/>
  <c r="T846" i="11"/>
  <c r="S846" i="11"/>
  <c r="P846" i="11"/>
  <c r="O846" i="11"/>
  <c r="T845" i="11"/>
  <c r="S845" i="11"/>
  <c r="P845" i="11"/>
  <c r="O845" i="11"/>
  <c r="T844" i="11"/>
  <c r="S844" i="11"/>
  <c r="P844" i="11"/>
  <c r="O844" i="11"/>
  <c r="T843" i="11"/>
  <c r="S843" i="11"/>
  <c r="P843" i="11"/>
  <c r="O843" i="11"/>
  <c r="T842" i="11"/>
  <c r="S842" i="11"/>
  <c r="P842" i="11"/>
  <c r="O842" i="11"/>
  <c r="T841" i="11"/>
  <c r="S841" i="11"/>
  <c r="P841" i="11"/>
  <c r="O841" i="11"/>
  <c r="T840" i="11"/>
  <c r="S840" i="11"/>
  <c r="P840" i="11"/>
  <c r="O840" i="11"/>
  <c r="T839" i="11"/>
  <c r="S839" i="11"/>
  <c r="P839" i="11"/>
  <c r="O839" i="11"/>
  <c r="T838" i="11"/>
  <c r="S838" i="11"/>
  <c r="P838" i="11"/>
  <c r="O838" i="11"/>
  <c r="T837" i="11"/>
  <c r="S837" i="11"/>
  <c r="P837" i="11"/>
  <c r="O837" i="11"/>
  <c r="T836" i="11"/>
  <c r="S836" i="11"/>
  <c r="P836" i="11"/>
  <c r="O836" i="11"/>
  <c r="T835" i="11"/>
  <c r="S835" i="11"/>
  <c r="P835" i="11"/>
  <c r="O835" i="11"/>
  <c r="T834" i="11"/>
  <c r="S834" i="11"/>
  <c r="P834" i="11"/>
  <c r="O834" i="11"/>
  <c r="T833" i="11"/>
  <c r="S833" i="11"/>
  <c r="P833" i="11"/>
  <c r="O833" i="11"/>
  <c r="T832" i="11"/>
  <c r="S832" i="11"/>
  <c r="P832" i="11"/>
  <c r="O832" i="11"/>
  <c r="T831" i="11"/>
  <c r="S831" i="11"/>
  <c r="P831" i="11"/>
  <c r="O831" i="11"/>
  <c r="T830" i="11"/>
  <c r="S830" i="11"/>
  <c r="P830" i="11"/>
  <c r="O830" i="11"/>
  <c r="T829" i="11"/>
  <c r="S829" i="11"/>
  <c r="P829" i="11"/>
  <c r="O829" i="11"/>
  <c r="T828" i="11"/>
  <c r="S828" i="11"/>
  <c r="P828" i="11"/>
  <c r="O828" i="11"/>
  <c r="T827" i="11"/>
  <c r="S827" i="11"/>
  <c r="P827" i="11"/>
  <c r="O827" i="11"/>
  <c r="T826" i="11"/>
  <c r="S826" i="11"/>
  <c r="P826" i="11"/>
  <c r="O826" i="11"/>
  <c r="T825" i="11"/>
  <c r="S825" i="11"/>
  <c r="P825" i="11"/>
  <c r="O825" i="11"/>
  <c r="T824" i="11"/>
  <c r="S824" i="11"/>
  <c r="P824" i="11"/>
  <c r="O824" i="11"/>
  <c r="T823" i="11"/>
  <c r="S823" i="11"/>
  <c r="P823" i="11"/>
  <c r="O823" i="11"/>
  <c r="T822" i="11"/>
  <c r="S822" i="11"/>
  <c r="P822" i="11"/>
  <c r="O822" i="11"/>
  <c r="T821" i="11"/>
  <c r="S821" i="11"/>
  <c r="P821" i="11"/>
  <c r="O821" i="11"/>
  <c r="T820" i="11"/>
  <c r="S820" i="11"/>
  <c r="P820" i="11"/>
  <c r="O820" i="11"/>
  <c r="T819" i="11"/>
  <c r="S819" i="11"/>
  <c r="P819" i="11"/>
  <c r="O819" i="11"/>
  <c r="T818" i="11"/>
  <c r="S818" i="11"/>
  <c r="P818" i="11"/>
  <c r="O818" i="11"/>
  <c r="T817" i="11"/>
  <c r="S817" i="11"/>
  <c r="P817" i="11"/>
  <c r="O817" i="11"/>
  <c r="T816" i="11"/>
  <c r="S816" i="11"/>
  <c r="P816" i="11"/>
  <c r="O816" i="11"/>
  <c r="T815" i="11"/>
  <c r="S815" i="11"/>
  <c r="P815" i="11"/>
  <c r="O815" i="11"/>
  <c r="T814" i="11"/>
  <c r="S814" i="11"/>
  <c r="P814" i="11"/>
  <c r="O814" i="11"/>
  <c r="T813" i="11"/>
  <c r="S813" i="11"/>
  <c r="P813" i="11"/>
  <c r="O813" i="11"/>
  <c r="T812" i="11"/>
  <c r="S812" i="11"/>
  <c r="P812" i="11"/>
  <c r="O812" i="11"/>
  <c r="T811" i="11"/>
  <c r="S811" i="11"/>
  <c r="P811" i="11"/>
  <c r="O811" i="11"/>
  <c r="T810" i="11"/>
  <c r="S810" i="11"/>
  <c r="P810" i="11"/>
  <c r="O810" i="11"/>
  <c r="T809" i="11"/>
  <c r="S809" i="11"/>
  <c r="P809" i="11"/>
  <c r="O809" i="11"/>
  <c r="T808" i="11"/>
  <c r="S808" i="11"/>
  <c r="P808" i="11"/>
  <c r="O808" i="11"/>
  <c r="T807" i="11"/>
  <c r="S807" i="11"/>
  <c r="P807" i="11"/>
  <c r="O807" i="11"/>
  <c r="T806" i="11"/>
  <c r="S806" i="11"/>
  <c r="P806" i="11"/>
  <c r="O806" i="11"/>
  <c r="T805" i="11"/>
  <c r="S805" i="11"/>
  <c r="P805" i="11"/>
  <c r="O805" i="11"/>
  <c r="T804" i="11"/>
  <c r="S804" i="11"/>
  <c r="P804" i="11"/>
  <c r="O804" i="11"/>
  <c r="T803" i="11"/>
  <c r="S803" i="11"/>
  <c r="P803" i="11"/>
  <c r="O803" i="11"/>
  <c r="T802" i="11"/>
  <c r="S802" i="11"/>
  <c r="P802" i="11"/>
  <c r="O802" i="11"/>
  <c r="T801" i="11"/>
  <c r="S801" i="11"/>
  <c r="P801" i="11"/>
  <c r="O801" i="11"/>
  <c r="T800" i="11"/>
  <c r="S800" i="11"/>
  <c r="P800" i="11"/>
  <c r="O800" i="11"/>
  <c r="T799" i="11"/>
  <c r="S799" i="11"/>
  <c r="P799" i="11"/>
  <c r="O799" i="11"/>
  <c r="T798" i="11"/>
  <c r="S798" i="11"/>
  <c r="P798" i="11"/>
  <c r="O798" i="11"/>
  <c r="T797" i="11"/>
  <c r="S797" i="11"/>
  <c r="P797" i="11"/>
  <c r="O797" i="11"/>
  <c r="T796" i="11"/>
  <c r="S796" i="11"/>
  <c r="P796" i="11"/>
  <c r="O796" i="11"/>
  <c r="T795" i="11"/>
  <c r="S795" i="11"/>
  <c r="P795" i="11"/>
  <c r="O795" i="11"/>
  <c r="T794" i="11"/>
  <c r="S794" i="11"/>
  <c r="P794" i="11"/>
  <c r="O794" i="11"/>
  <c r="T793" i="11"/>
  <c r="S793" i="11"/>
  <c r="P793" i="11"/>
  <c r="O793" i="11"/>
  <c r="T792" i="11"/>
  <c r="S792" i="11"/>
  <c r="P792" i="11"/>
  <c r="O792" i="11"/>
  <c r="T791" i="11"/>
  <c r="S791" i="11"/>
  <c r="P791" i="11"/>
  <c r="O791" i="11"/>
  <c r="T790" i="11"/>
  <c r="S790" i="11"/>
  <c r="P790" i="11"/>
  <c r="O790" i="11"/>
  <c r="T789" i="11"/>
  <c r="S789" i="11"/>
  <c r="P789" i="11"/>
  <c r="O789" i="11"/>
  <c r="T788" i="11"/>
  <c r="S788" i="11"/>
  <c r="P788" i="11"/>
  <c r="O788" i="11"/>
  <c r="T787" i="11"/>
  <c r="S787" i="11"/>
  <c r="P787" i="11"/>
  <c r="O787" i="11"/>
  <c r="T786" i="11"/>
  <c r="S786" i="11"/>
  <c r="P786" i="11"/>
  <c r="O786" i="11"/>
  <c r="T785" i="11"/>
  <c r="S785" i="11"/>
  <c r="P785" i="11"/>
  <c r="O785" i="11"/>
  <c r="T784" i="11"/>
  <c r="S784" i="11"/>
  <c r="P784" i="11"/>
  <c r="O784" i="11"/>
  <c r="T783" i="11"/>
  <c r="S783" i="11"/>
  <c r="P783" i="11"/>
  <c r="O783" i="11"/>
  <c r="T782" i="11"/>
  <c r="S782" i="11"/>
  <c r="P782" i="11"/>
  <c r="O782" i="11"/>
  <c r="T781" i="11"/>
  <c r="S781" i="11"/>
  <c r="P781" i="11"/>
  <c r="O781" i="11"/>
  <c r="T780" i="11"/>
  <c r="S780" i="11"/>
  <c r="P780" i="11"/>
  <c r="O780" i="11"/>
  <c r="T779" i="11"/>
  <c r="S779" i="11"/>
  <c r="P779" i="11"/>
  <c r="O779" i="11"/>
  <c r="T778" i="11"/>
  <c r="S778" i="11"/>
  <c r="P778" i="11"/>
  <c r="O778" i="11"/>
  <c r="T777" i="11"/>
  <c r="S777" i="11"/>
  <c r="P777" i="11"/>
  <c r="O777" i="11"/>
  <c r="T776" i="11"/>
  <c r="S776" i="11"/>
  <c r="P776" i="11"/>
  <c r="O776" i="11"/>
  <c r="T775" i="11"/>
  <c r="S775" i="11"/>
  <c r="P775" i="11"/>
  <c r="O775" i="11"/>
  <c r="T774" i="11"/>
  <c r="S774" i="11"/>
  <c r="P774" i="11"/>
  <c r="O774" i="11"/>
  <c r="T773" i="11"/>
  <c r="S773" i="11"/>
  <c r="P773" i="11"/>
  <c r="O773" i="11"/>
  <c r="T772" i="11"/>
  <c r="S772" i="11"/>
  <c r="P772" i="11"/>
  <c r="O772" i="11"/>
  <c r="T771" i="11"/>
  <c r="S771" i="11"/>
  <c r="P771" i="11"/>
  <c r="O771" i="11"/>
  <c r="T770" i="11"/>
  <c r="S770" i="11"/>
  <c r="P770" i="11"/>
  <c r="O770" i="11"/>
  <c r="T769" i="11"/>
  <c r="S769" i="11"/>
  <c r="P769" i="11"/>
  <c r="O769" i="11"/>
  <c r="T768" i="11"/>
  <c r="S768" i="11"/>
  <c r="P768" i="11"/>
  <c r="O768" i="11"/>
  <c r="T767" i="11"/>
  <c r="S767" i="11"/>
  <c r="P767" i="11"/>
  <c r="O767" i="11"/>
  <c r="T766" i="11"/>
  <c r="S766" i="11"/>
  <c r="P766" i="11"/>
  <c r="O766" i="11"/>
  <c r="T765" i="11"/>
  <c r="S765" i="11"/>
  <c r="P765" i="11"/>
  <c r="O765" i="11"/>
  <c r="T764" i="11"/>
  <c r="S764" i="11"/>
  <c r="P764" i="11"/>
  <c r="O764" i="11"/>
  <c r="T763" i="11"/>
  <c r="S763" i="11"/>
  <c r="P763" i="11"/>
  <c r="O763" i="11"/>
  <c r="T762" i="11"/>
  <c r="S762" i="11"/>
  <c r="P762" i="11"/>
  <c r="O762" i="11"/>
  <c r="T761" i="11"/>
  <c r="S761" i="11"/>
  <c r="P761" i="11"/>
  <c r="O761" i="11"/>
  <c r="T760" i="11"/>
  <c r="S760" i="11"/>
  <c r="P760" i="11"/>
  <c r="O760" i="11"/>
  <c r="T759" i="11"/>
  <c r="S759" i="11"/>
  <c r="P759" i="11"/>
  <c r="O759" i="11"/>
  <c r="T758" i="11"/>
  <c r="S758" i="11"/>
  <c r="P758" i="11"/>
  <c r="O758" i="11"/>
  <c r="T757" i="11"/>
  <c r="S757" i="11"/>
  <c r="P757" i="11"/>
  <c r="O757" i="11"/>
  <c r="T756" i="11"/>
  <c r="S756" i="11"/>
  <c r="P756" i="11"/>
  <c r="O756" i="11"/>
  <c r="T755" i="11"/>
  <c r="S755" i="11"/>
  <c r="P755" i="11"/>
  <c r="O755" i="11"/>
  <c r="T754" i="11"/>
  <c r="S754" i="11"/>
  <c r="P754" i="11"/>
  <c r="O754" i="11"/>
  <c r="T753" i="11"/>
  <c r="S753" i="11"/>
  <c r="P753" i="11"/>
  <c r="O753" i="11"/>
  <c r="T752" i="11"/>
  <c r="S752" i="11"/>
  <c r="P752" i="11"/>
  <c r="O752" i="11"/>
  <c r="T751" i="11"/>
  <c r="S751" i="11"/>
  <c r="P751" i="11"/>
  <c r="O751" i="11"/>
  <c r="T750" i="11"/>
  <c r="S750" i="11"/>
  <c r="P750" i="11"/>
  <c r="O750" i="11"/>
  <c r="T749" i="11"/>
  <c r="S749" i="11"/>
  <c r="P749" i="11"/>
  <c r="O749" i="11"/>
  <c r="T748" i="11"/>
  <c r="S748" i="11"/>
  <c r="P748" i="11"/>
  <c r="O748" i="11"/>
  <c r="T747" i="11"/>
  <c r="S747" i="11"/>
  <c r="P747" i="11"/>
  <c r="O747" i="11"/>
  <c r="T746" i="11"/>
  <c r="S746" i="11"/>
  <c r="P746" i="11"/>
  <c r="O746" i="11"/>
  <c r="T745" i="11"/>
  <c r="S745" i="11"/>
  <c r="P745" i="11"/>
  <c r="O745" i="11"/>
  <c r="T744" i="11"/>
  <c r="S744" i="11"/>
  <c r="P744" i="11"/>
  <c r="O744" i="11"/>
  <c r="T743" i="11"/>
  <c r="S743" i="11"/>
  <c r="P743" i="11"/>
  <c r="O743" i="11"/>
  <c r="T742" i="11"/>
  <c r="S742" i="11"/>
  <c r="P742" i="11"/>
  <c r="O742" i="11"/>
  <c r="T741" i="11"/>
  <c r="S741" i="11"/>
  <c r="P741" i="11"/>
  <c r="O741" i="11"/>
  <c r="T740" i="11"/>
  <c r="S740" i="11"/>
  <c r="P740" i="11"/>
  <c r="O740" i="11"/>
  <c r="T739" i="11"/>
  <c r="S739" i="11"/>
  <c r="P739" i="11"/>
  <c r="O739" i="11"/>
  <c r="T738" i="11"/>
  <c r="S738" i="11"/>
  <c r="P738" i="11"/>
  <c r="O738" i="11"/>
  <c r="T737" i="11"/>
  <c r="S737" i="11"/>
  <c r="P737" i="11"/>
  <c r="O737" i="11"/>
  <c r="T736" i="11"/>
  <c r="S736" i="11"/>
  <c r="P736" i="11"/>
  <c r="O736" i="11"/>
  <c r="T735" i="11"/>
  <c r="S735" i="11"/>
  <c r="P735" i="11"/>
  <c r="O735" i="11"/>
  <c r="T734" i="11"/>
  <c r="S734" i="11"/>
  <c r="P734" i="11"/>
  <c r="O734" i="11"/>
  <c r="T733" i="11"/>
  <c r="S733" i="11"/>
  <c r="P733" i="11"/>
  <c r="O733" i="11"/>
  <c r="T732" i="11"/>
  <c r="S732" i="11"/>
  <c r="P732" i="11"/>
  <c r="O732" i="11"/>
  <c r="T731" i="11"/>
  <c r="S731" i="11"/>
  <c r="P731" i="11"/>
  <c r="O731" i="11"/>
  <c r="T730" i="11"/>
  <c r="S730" i="11"/>
  <c r="P730" i="11"/>
  <c r="O730" i="11"/>
  <c r="T729" i="11"/>
  <c r="S729" i="11"/>
  <c r="P729" i="11"/>
  <c r="O729" i="11"/>
  <c r="T728" i="11"/>
  <c r="S728" i="11"/>
  <c r="P728" i="11"/>
  <c r="O728" i="11"/>
  <c r="T727" i="11"/>
  <c r="S727" i="11"/>
  <c r="P727" i="11"/>
  <c r="O727" i="11"/>
  <c r="T726" i="11"/>
  <c r="S726" i="11"/>
  <c r="P726" i="11"/>
  <c r="O726" i="11"/>
  <c r="T725" i="11"/>
  <c r="S725" i="11"/>
  <c r="P725" i="11"/>
  <c r="O725" i="11"/>
  <c r="T724" i="11"/>
  <c r="S724" i="11"/>
  <c r="P724" i="11"/>
  <c r="O724" i="11"/>
  <c r="T723" i="11"/>
  <c r="S723" i="11"/>
  <c r="P723" i="11"/>
  <c r="O723" i="11"/>
  <c r="T722" i="11"/>
  <c r="S722" i="11"/>
  <c r="P722" i="11"/>
  <c r="O722" i="11"/>
  <c r="T721" i="11"/>
  <c r="S721" i="11"/>
  <c r="P721" i="11"/>
  <c r="O721" i="11"/>
  <c r="T720" i="11"/>
  <c r="S720" i="11"/>
  <c r="P720" i="11"/>
  <c r="O720" i="11"/>
  <c r="T719" i="11"/>
  <c r="S719" i="11"/>
  <c r="P719" i="11"/>
  <c r="O719" i="11"/>
  <c r="T718" i="11"/>
  <c r="S718" i="11"/>
  <c r="P718" i="11"/>
  <c r="O718" i="11"/>
  <c r="T717" i="11"/>
  <c r="S717" i="11"/>
  <c r="P717" i="11"/>
  <c r="O717" i="11"/>
  <c r="T716" i="11"/>
  <c r="S716" i="11"/>
  <c r="P716" i="11"/>
  <c r="O716" i="11"/>
  <c r="T715" i="11"/>
  <c r="S715" i="11"/>
  <c r="P715" i="11"/>
  <c r="O715" i="11"/>
  <c r="T714" i="11"/>
  <c r="S714" i="11"/>
  <c r="P714" i="11"/>
  <c r="O714" i="11"/>
  <c r="T713" i="11"/>
  <c r="S713" i="11"/>
  <c r="P713" i="11"/>
  <c r="O713" i="11"/>
  <c r="T712" i="11"/>
  <c r="S712" i="11"/>
  <c r="P712" i="11"/>
  <c r="O712" i="11"/>
  <c r="T711" i="11"/>
  <c r="S711" i="11"/>
  <c r="P711" i="11"/>
  <c r="O711" i="11"/>
  <c r="T710" i="11"/>
  <c r="S710" i="11"/>
  <c r="P710" i="11"/>
  <c r="O710" i="11"/>
  <c r="T709" i="11"/>
  <c r="S709" i="11"/>
  <c r="P709" i="11"/>
  <c r="O709" i="11"/>
  <c r="T708" i="11"/>
  <c r="S708" i="11"/>
  <c r="P708" i="11"/>
  <c r="O708" i="11"/>
  <c r="T707" i="11"/>
  <c r="S707" i="11"/>
  <c r="P707" i="11"/>
  <c r="O707" i="11"/>
  <c r="T706" i="11"/>
  <c r="S706" i="11"/>
  <c r="P706" i="11"/>
  <c r="O706" i="11"/>
  <c r="T705" i="11"/>
  <c r="S705" i="11"/>
  <c r="P705" i="11"/>
  <c r="O705" i="11"/>
  <c r="T704" i="11"/>
  <c r="S704" i="11"/>
  <c r="P704" i="11"/>
  <c r="O704" i="11"/>
  <c r="T703" i="11"/>
  <c r="S703" i="11"/>
  <c r="P703" i="11"/>
  <c r="O703" i="11"/>
  <c r="T702" i="11"/>
  <c r="S702" i="11"/>
  <c r="P702" i="11"/>
  <c r="O702" i="11"/>
  <c r="T701" i="11"/>
  <c r="S701" i="11"/>
  <c r="P701" i="11"/>
  <c r="O701" i="11"/>
  <c r="T700" i="11"/>
  <c r="S700" i="11"/>
  <c r="P700" i="11"/>
  <c r="O700" i="11"/>
  <c r="T699" i="11"/>
  <c r="S699" i="11"/>
  <c r="P699" i="11"/>
  <c r="O699" i="11"/>
  <c r="T698" i="11"/>
  <c r="S698" i="11"/>
  <c r="P698" i="11"/>
  <c r="O698" i="11"/>
  <c r="T697" i="11"/>
  <c r="S697" i="11"/>
  <c r="P697" i="11"/>
  <c r="O697" i="11"/>
  <c r="T696" i="11"/>
  <c r="S696" i="11"/>
  <c r="P696" i="11"/>
  <c r="O696" i="11"/>
  <c r="T695" i="11"/>
  <c r="S695" i="11"/>
  <c r="P695" i="11"/>
  <c r="O695" i="11"/>
  <c r="T694" i="11"/>
  <c r="S694" i="11"/>
  <c r="P694" i="11"/>
  <c r="O694" i="11"/>
  <c r="T693" i="11"/>
  <c r="S693" i="11"/>
  <c r="P693" i="11"/>
  <c r="O693" i="11"/>
  <c r="T692" i="11"/>
  <c r="S692" i="11"/>
  <c r="P692" i="11"/>
  <c r="O692" i="11"/>
  <c r="T691" i="11"/>
  <c r="S691" i="11"/>
  <c r="P691" i="11"/>
  <c r="O691" i="11"/>
  <c r="T690" i="11"/>
  <c r="S690" i="11"/>
  <c r="P690" i="11"/>
  <c r="O690" i="11"/>
  <c r="T689" i="11"/>
  <c r="S689" i="11"/>
  <c r="P689" i="11"/>
  <c r="O689" i="11"/>
  <c r="T688" i="11"/>
  <c r="S688" i="11"/>
  <c r="P688" i="11"/>
  <c r="O688" i="11"/>
  <c r="T687" i="11"/>
  <c r="S687" i="11"/>
  <c r="P687" i="11"/>
  <c r="O687" i="11"/>
  <c r="T686" i="11"/>
  <c r="S686" i="11"/>
  <c r="P686" i="11"/>
  <c r="O686" i="11"/>
  <c r="T685" i="11"/>
  <c r="S685" i="11"/>
  <c r="P685" i="11"/>
  <c r="O685" i="11"/>
  <c r="T684" i="11"/>
  <c r="S684" i="11"/>
  <c r="P684" i="11"/>
  <c r="O684" i="11"/>
  <c r="T683" i="11"/>
  <c r="S683" i="11"/>
  <c r="P683" i="11"/>
  <c r="O683" i="11"/>
  <c r="T682" i="11"/>
  <c r="S682" i="11"/>
  <c r="P682" i="11"/>
  <c r="O682" i="11"/>
  <c r="T681" i="11"/>
  <c r="S681" i="11"/>
  <c r="P681" i="11"/>
  <c r="O681" i="11"/>
  <c r="T680" i="11"/>
  <c r="S680" i="11"/>
  <c r="P680" i="11"/>
  <c r="O680" i="11"/>
  <c r="T679" i="11"/>
  <c r="S679" i="11"/>
  <c r="P679" i="11"/>
  <c r="O679" i="11"/>
  <c r="T678" i="11"/>
  <c r="S678" i="11"/>
  <c r="P678" i="11"/>
  <c r="O678" i="11"/>
  <c r="T677" i="11"/>
  <c r="S677" i="11"/>
  <c r="P677" i="11"/>
  <c r="O677" i="11"/>
  <c r="T676" i="11"/>
  <c r="S676" i="11"/>
  <c r="P676" i="11"/>
  <c r="O676" i="11"/>
  <c r="T675" i="11"/>
  <c r="S675" i="11"/>
  <c r="P675" i="11"/>
  <c r="O675" i="11"/>
  <c r="T674" i="11"/>
  <c r="S674" i="11"/>
  <c r="P674" i="11"/>
  <c r="O674" i="11"/>
  <c r="T673" i="11"/>
  <c r="S673" i="11"/>
  <c r="P673" i="11"/>
  <c r="O673" i="11"/>
  <c r="T672" i="11"/>
  <c r="S672" i="11"/>
  <c r="P672" i="11"/>
  <c r="O672" i="11"/>
  <c r="T671" i="11"/>
  <c r="S671" i="11"/>
  <c r="P671" i="11"/>
  <c r="O671" i="11"/>
  <c r="T670" i="11"/>
  <c r="S670" i="11"/>
  <c r="P670" i="11"/>
  <c r="O670" i="11"/>
  <c r="T669" i="11"/>
  <c r="S669" i="11"/>
  <c r="P669" i="11"/>
  <c r="O669" i="11"/>
  <c r="T668" i="11"/>
  <c r="S668" i="11"/>
  <c r="P668" i="11"/>
  <c r="O668" i="11"/>
  <c r="T667" i="11"/>
  <c r="S667" i="11"/>
  <c r="P667" i="11"/>
  <c r="O667" i="11"/>
  <c r="T666" i="11"/>
  <c r="S666" i="11"/>
  <c r="P666" i="11"/>
  <c r="O666" i="11"/>
  <c r="T665" i="11"/>
  <c r="S665" i="11"/>
  <c r="P665" i="11"/>
  <c r="O665" i="11"/>
  <c r="T664" i="11"/>
  <c r="S664" i="11"/>
  <c r="P664" i="11"/>
  <c r="O664" i="11"/>
  <c r="T663" i="11"/>
  <c r="S663" i="11"/>
  <c r="P663" i="11"/>
  <c r="O663" i="11"/>
  <c r="T662" i="11"/>
  <c r="S662" i="11"/>
  <c r="P662" i="11"/>
  <c r="O662" i="11"/>
  <c r="T661" i="11"/>
  <c r="S661" i="11"/>
  <c r="P661" i="11"/>
  <c r="O661" i="11"/>
  <c r="T660" i="11"/>
  <c r="S660" i="11"/>
  <c r="P660" i="11"/>
  <c r="O660" i="11"/>
  <c r="T659" i="11"/>
  <c r="S659" i="11"/>
  <c r="P659" i="11"/>
  <c r="O659" i="11"/>
  <c r="T658" i="11"/>
  <c r="S658" i="11"/>
  <c r="P658" i="11"/>
  <c r="O658" i="11"/>
  <c r="T657" i="11"/>
  <c r="S657" i="11"/>
  <c r="P657" i="11"/>
  <c r="O657" i="11"/>
  <c r="T656" i="11"/>
  <c r="S656" i="11"/>
  <c r="P656" i="11"/>
  <c r="O656" i="11"/>
  <c r="T655" i="11"/>
  <c r="S655" i="11"/>
  <c r="P655" i="11"/>
  <c r="O655" i="11"/>
  <c r="T654" i="11"/>
  <c r="S654" i="11"/>
  <c r="P654" i="11"/>
  <c r="O654" i="11"/>
  <c r="T653" i="11"/>
  <c r="S653" i="11"/>
  <c r="P653" i="11"/>
  <c r="O653" i="11"/>
  <c r="T652" i="11"/>
  <c r="S652" i="11"/>
  <c r="P652" i="11"/>
  <c r="O652" i="11"/>
  <c r="T651" i="11"/>
  <c r="S651" i="11"/>
  <c r="P651" i="11"/>
  <c r="O651" i="11"/>
  <c r="T650" i="11"/>
  <c r="S650" i="11"/>
  <c r="P650" i="11"/>
  <c r="O650" i="11"/>
  <c r="T649" i="11"/>
  <c r="S649" i="11"/>
  <c r="P649" i="11"/>
  <c r="O649" i="11"/>
  <c r="T648" i="11"/>
  <c r="S648" i="11"/>
  <c r="P648" i="11"/>
  <c r="O648" i="11"/>
  <c r="T647" i="11"/>
  <c r="S647" i="11"/>
  <c r="P647" i="11"/>
  <c r="O647" i="11"/>
  <c r="T646" i="11"/>
  <c r="S646" i="11"/>
  <c r="P646" i="11"/>
  <c r="O646" i="11"/>
  <c r="T645" i="11"/>
  <c r="S645" i="11"/>
  <c r="P645" i="11"/>
  <c r="O645" i="11"/>
  <c r="T644" i="11"/>
  <c r="S644" i="11"/>
  <c r="P644" i="11"/>
  <c r="O644" i="11"/>
  <c r="T643" i="11"/>
  <c r="S643" i="11"/>
  <c r="P643" i="11"/>
  <c r="O643" i="11"/>
  <c r="T642" i="11"/>
  <c r="S642" i="11"/>
  <c r="P642" i="11"/>
  <c r="O642" i="11"/>
  <c r="T641" i="11"/>
  <c r="S641" i="11"/>
  <c r="P641" i="11"/>
  <c r="O641" i="11"/>
  <c r="T640" i="11"/>
  <c r="S640" i="11"/>
  <c r="P640" i="11"/>
  <c r="O640" i="11"/>
  <c r="T639" i="11"/>
  <c r="S639" i="11"/>
  <c r="P639" i="11"/>
  <c r="O639" i="11"/>
  <c r="T638" i="11"/>
  <c r="S638" i="11"/>
  <c r="P638" i="11"/>
  <c r="O638" i="11"/>
  <c r="T637" i="11"/>
  <c r="S637" i="11"/>
  <c r="P637" i="11"/>
  <c r="O637" i="11"/>
  <c r="T636" i="11"/>
  <c r="S636" i="11"/>
  <c r="P636" i="11"/>
  <c r="O636" i="11"/>
  <c r="T635" i="11"/>
  <c r="S635" i="11"/>
  <c r="P635" i="11"/>
  <c r="O635" i="11"/>
  <c r="T634" i="11"/>
  <c r="S634" i="11"/>
  <c r="P634" i="11"/>
  <c r="O634" i="11"/>
  <c r="T633" i="11"/>
  <c r="S633" i="11"/>
  <c r="P633" i="11"/>
  <c r="O633" i="11"/>
  <c r="T632" i="11"/>
  <c r="S632" i="11"/>
  <c r="P632" i="11"/>
  <c r="O632" i="11"/>
  <c r="T631" i="11"/>
  <c r="S631" i="11"/>
  <c r="P631" i="11"/>
  <c r="O631" i="11"/>
  <c r="T630" i="11"/>
  <c r="S630" i="11"/>
  <c r="P630" i="11"/>
  <c r="O630" i="11"/>
  <c r="T629" i="11"/>
  <c r="S629" i="11"/>
  <c r="P629" i="11"/>
  <c r="O629" i="11"/>
  <c r="T628" i="11"/>
  <c r="S628" i="11"/>
  <c r="P628" i="11"/>
  <c r="O628" i="11"/>
  <c r="T627" i="11"/>
  <c r="S627" i="11"/>
  <c r="P627" i="11"/>
  <c r="O627" i="11"/>
  <c r="T626" i="11"/>
  <c r="S626" i="11"/>
  <c r="P626" i="11"/>
  <c r="O626" i="11"/>
  <c r="T625" i="11"/>
  <c r="S625" i="11"/>
  <c r="P625" i="11"/>
  <c r="O625" i="11"/>
  <c r="T624" i="11"/>
  <c r="S624" i="11"/>
  <c r="P624" i="11"/>
  <c r="O624" i="11"/>
  <c r="T623" i="11"/>
  <c r="S623" i="11"/>
  <c r="P623" i="11"/>
  <c r="O623" i="11"/>
  <c r="T622" i="11"/>
  <c r="S622" i="11"/>
  <c r="P622" i="11"/>
  <c r="O622" i="11"/>
  <c r="T621" i="11"/>
  <c r="S621" i="11"/>
  <c r="P621" i="11"/>
  <c r="O621" i="11"/>
  <c r="T620" i="11"/>
  <c r="S620" i="11"/>
  <c r="P620" i="11"/>
  <c r="O620" i="11"/>
  <c r="T619" i="11"/>
  <c r="S619" i="11"/>
  <c r="P619" i="11"/>
  <c r="O619" i="11"/>
  <c r="T618" i="11"/>
  <c r="S618" i="11"/>
  <c r="P618" i="11"/>
  <c r="O618" i="11"/>
  <c r="T617" i="11"/>
  <c r="S617" i="11"/>
  <c r="P617" i="11"/>
  <c r="O617" i="11"/>
  <c r="T616" i="11"/>
  <c r="S616" i="11"/>
  <c r="P616" i="11"/>
  <c r="O616" i="11"/>
  <c r="T615" i="11"/>
  <c r="S615" i="11"/>
  <c r="P615" i="11"/>
  <c r="O615" i="11"/>
  <c r="T614" i="11"/>
  <c r="S614" i="11"/>
  <c r="P614" i="11"/>
  <c r="O614" i="11"/>
  <c r="T613" i="11"/>
  <c r="S613" i="11"/>
  <c r="P613" i="11"/>
  <c r="O613" i="11"/>
  <c r="T612" i="11"/>
  <c r="S612" i="11"/>
  <c r="P612" i="11"/>
  <c r="O612" i="11"/>
  <c r="T611" i="11"/>
  <c r="S611" i="11"/>
  <c r="P611" i="11"/>
  <c r="O611" i="11"/>
  <c r="T610" i="11"/>
  <c r="S610" i="11"/>
  <c r="P610" i="11"/>
  <c r="O610" i="11"/>
  <c r="T609" i="11"/>
  <c r="S609" i="11"/>
  <c r="P609" i="11"/>
  <c r="O609" i="11"/>
  <c r="T608" i="11"/>
  <c r="S608" i="11"/>
  <c r="P608" i="11"/>
  <c r="O608" i="11"/>
  <c r="T607" i="11"/>
  <c r="S607" i="11"/>
  <c r="P607" i="11"/>
  <c r="O607" i="11"/>
  <c r="T606" i="11"/>
  <c r="S606" i="11"/>
  <c r="P606" i="11"/>
  <c r="O606" i="11"/>
  <c r="T605" i="11"/>
  <c r="S605" i="11"/>
  <c r="P605" i="11"/>
  <c r="O605" i="11"/>
  <c r="T604" i="11"/>
  <c r="S604" i="11"/>
  <c r="P604" i="11"/>
  <c r="O604" i="11"/>
  <c r="T603" i="11"/>
  <c r="S603" i="11"/>
  <c r="P603" i="11"/>
  <c r="O603" i="11"/>
  <c r="T602" i="11"/>
  <c r="S602" i="11"/>
  <c r="P602" i="11"/>
  <c r="O602" i="11"/>
  <c r="T601" i="11"/>
  <c r="S601" i="11"/>
  <c r="P601" i="11"/>
  <c r="O601" i="11"/>
  <c r="T600" i="11"/>
  <c r="S600" i="11"/>
  <c r="P600" i="11"/>
  <c r="O600" i="11"/>
  <c r="T599" i="11"/>
  <c r="S599" i="11"/>
  <c r="P599" i="11"/>
  <c r="O599" i="11"/>
  <c r="T598" i="11"/>
  <c r="S598" i="11"/>
  <c r="P598" i="11"/>
  <c r="O598" i="11"/>
  <c r="T597" i="11"/>
  <c r="S597" i="11"/>
  <c r="P597" i="11"/>
  <c r="O597" i="11"/>
  <c r="T596" i="11"/>
  <c r="S596" i="11"/>
  <c r="P596" i="11"/>
  <c r="O596" i="11"/>
  <c r="T595" i="11"/>
  <c r="S595" i="11"/>
  <c r="P595" i="11"/>
  <c r="O595" i="11"/>
  <c r="T594" i="11"/>
  <c r="S594" i="11"/>
  <c r="P594" i="11"/>
  <c r="O594" i="11"/>
  <c r="T593" i="11"/>
  <c r="S593" i="11"/>
  <c r="P593" i="11"/>
  <c r="O593" i="11"/>
  <c r="T592" i="11"/>
  <c r="S592" i="11"/>
  <c r="P592" i="11"/>
  <c r="O592" i="11"/>
  <c r="T591" i="11"/>
  <c r="S591" i="11"/>
  <c r="P591" i="11"/>
  <c r="O591" i="11"/>
  <c r="T590" i="11"/>
  <c r="S590" i="11"/>
  <c r="P590" i="11"/>
  <c r="O590" i="11"/>
  <c r="T589" i="11"/>
  <c r="S589" i="11"/>
  <c r="P589" i="11"/>
  <c r="O589" i="11"/>
  <c r="T588" i="11"/>
  <c r="S588" i="11"/>
  <c r="P588" i="11"/>
  <c r="O588" i="11"/>
  <c r="T587" i="11"/>
  <c r="S587" i="11"/>
  <c r="P587" i="11"/>
  <c r="O587" i="11"/>
  <c r="T586" i="11"/>
  <c r="S586" i="11"/>
  <c r="P586" i="11"/>
  <c r="O586" i="11"/>
  <c r="T585" i="11"/>
  <c r="S585" i="11"/>
  <c r="P585" i="11"/>
  <c r="O585" i="11"/>
  <c r="T584" i="11"/>
  <c r="S584" i="11"/>
  <c r="P584" i="11"/>
  <c r="O584" i="11"/>
  <c r="T583" i="11"/>
  <c r="S583" i="11"/>
  <c r="P583" i="11"/>
  <c r="O583" i="11"/>
  <c r="T582" i="11"/>
  <c r="S582" i="11"/>
  <c r="P582" i="11"/>
  <c r="O582" i="11"/>
  <c r="T581" i="11"/>
  <c r="S581" i="11"/>
  <c r="P581" i="11"/>
  <c r="O581" i="11"/>
  <c r="T580" i="11"/>
  <c r="S580" i="11"/>
  <c r="P580" i="11"/>
  <c r="O580" i="11"/>
  <c r="T579" i="11"/>
  <c r="S579" i="11"/>
  <c r="P579" i="11"/>
  <c r="O579" i="11"/>
  <c r="T578" i="11"/>
  <c r="S578" i="11"/>
  <c r="P578" i="11"/>
  <c r="O578" i="11"/>
  <c r="T577" i="11"/>
  <c r="S577" i="11"/>
  <c r="P577" i="11"/>
  <c r="O577" i="11"/>
  <c r="T576" i="11"/>
  <c r="S576" i="11"/>
  <c r="P576" i="11"/>
  <c r="O576" i="11"/>
  <c r="T575" i="11"/>
  <c r="S575" i="11"/>
  <c r="P575" i="11"/>
  <c r="O575" i="11"/>
  <c r="T574" i="11"/>
  <c r="S574" i="11"/>
  <c r="P574" i="11"/>
  <c r="O574" i="11"/>
  <c r="T573" i="11"/>
  <c r="S573" i="11"/>
  <c r="P573" i="11"/>
  <c r="O573" i="11"/>
  <c r="T572" i="11"/>
  <c r="S572" i="11"/>
  <c r="P572" i="11"/>
  <c r="O572" i="11"/>
  <c r="T571" i="11"/>
  <c r="S571" i="11"/>
  <c r="P571" i="11"/>
  <c r="O571" i="11"/>
  <c r="T570" i="11"/>
  <c r="S570" i="11"/>
  <c r="P570" i="11"/>
  <c r="O570" i="11"/>
  <c r="T569" i="11"/>
  <c r="S569" i="11"/>
  <c r="P569" i="11"/>
  <c r="O569" i="11"/>
  <c r="T568" i="11"/>
  <c r="S568" i="11"/>
  <c r="P568" i="11"/>
  <c r="O568" i="11"/>
  <c r="T567" i="11"/>
  <c r="S567" i="11"/>
  <c r="P567" i="11"/>
  <c r="O567" i="11"/>
  <c r="T566" i="11"/>
  <c r="S566" i="11"/>
  <c r="P566" i="11"/>
  <c r="O566" i="11"/>
  <c r="T565" i="11"/>
  <c r="S565" i="11"/>
  <c r="P565" i="11"/>
  <c r="O565" i="11"/>
  <c r="T564" i="11"/>
  <c r="S564" i="11"/>
  <c r="P564" i="11"/>
  <c r="O564" i="11"/>
  <c r="T563" i="11"/>
  <c r="S563" i="11"/>
  <c r="P563" i="11"/>
  <c r="O563" i="11"/>
  <c r="T562" i="11"/>
  <c r="S562" i="11"/>
  <c r="P562" i="11"/>
  <c r="O562" i="11"/>
  <c r="T561" i="11"/>
  <c r="S561" i="11"/>
  <c r="P561" i="11"/>
  <c r="O561" i="11"/>
  <c r="T560" i="11"/>
  <c r="S560" i="11"/>
  <c r="P560" i="11"/>
  <c r="O560" i="11"/>
  <c r="T559" i="11"/>
  <c r="S559" i="11"/>
  <c r="P559" i="11"/>
  <c r="O559" i="11"/>
  <c r="T558" i="11"/>
  <c r="S558" i="11"/>
  <c r="P558" i="11"/>
  <c r="O558" i="11"/>
  <c r="T557" i="11"/>
  <c r="S557" i="11"/>
  <c r="P557" i="11"/>
  <c r="O557" i="11"/>
  <c r="T556" i="11"/>
  <c r="S556" i="11"/>
  <c r="P556" i="11"/>
  <c r="O556" i="11"/>
  <c r="T555" i="11"/>
  <c r="S555" i="11"/>
  <c r="P555" i="11"/>
  <c r="O555" i="11"/>
  <c r="T554" i="11"/>
  <c r="S554" i="11"/>
  <c r="P554" i="11"/>
  <c r="O554" i="11"/>
  <c r="T553" i="11"/>
  <c r="S553" i="11"/>
  <c r="P553" i="11"/>
  <c r="O553" i="11"/>
  <c r="T552" i="11"/>
  <c r="S552" i="11"/>
  <c r="P552" i="11"/>
  <c r="O552" i="11"/>
  <c r="T551" i="11"/>
  <c r="S551" i="11"/>
  <c r="P551" i="11"/>
  <c r="O551" i="11"/>
  <c r="T550" i="11"/>
  <c r="S550" i="11"/>
  <c r="P550" i="11"/>
  <c r="O550" i="11"/>
  <c r="T549" i="11"/>
  <c r="S549" i="11"/>
  <c r="P549" i="11"/>
  <c r="O549" i="11"/>
  <c r="T548" i="11"/>
  <c r="S548" i="11"/>
  <c r="P548" i="11"/>
  <c r="O548" i="11"/>
  <c r="T547" i="11"/>
  <c r="S547" i="11"/>
  <c r="P547" i="11"/>
  <c r="O547" i="11"/>
  <c r="T546" i="11"/>
  <c r="S546" i="11"/>
  <c r="P546" i="11"/>
  <c r="O546" i="11"/>
  <c r="T545" i="11"/>
  <c r="S545" i="11"/>
  <c r="P545" i="11"/>
  <c r="O545" i="11"/>
  <c r="T544" i="11"/>
  <c r="S544" i="11"/>
  <c r="P544" i="11"/>
  <c r="O544" i="11"/>
  <c r="T543" i="11"/>
  <c r="S543" i="11"/>
  <c r="P543" i="11"/>
  <c r="O543" i="11"/>
  <c r="T542" i="11"/>
  <c r="S542" i="11"/>
  <c r="P542" i="11"/>
  <c r="O542" i="11"/>
  <c r="T541" i="11"/>
  <c r="S541" i="11"/>
  <c r="P541" i="11"/>
  <c r="O541" i="11"/>
  <c r="T540" i="11"/>
  <c r="S540" i="11"/>
  <c r="P540" i="11"/>
  <c r="O540" i="11"/>
  <c r="T539" i="11"/>
  <c r="S539" i="11"/>
  <c r="P539" i="11"/>
  <c r="O539" i="11"/>
  <c r="T538" i="11"/>
  <c r="S538" i="11"/>
  <c r="P538" i="11"/>
  <c r="O538" i="11"/>
  <c r="T537" i="11"/>
  <c r="S537" i="11"/>
  <c r="P537" i="11"/>
  <c r="O537" i="11"/>
  <c r="T536" i="11"/>
  <c r="S536" i="11"/>
  <c r="P536" i="11"/>
  <c r="O536" i="11"/>
  <c r="T535" i="11"/>
  <c r="S535" i="11"/>
  <c r="P535" i="11"/>
  <c r="O535" i="11"/>
  <c r="T534" i="11"/>
  <c r="S534" i="11"/>
  <c r="P534" i="11"/>
  <c r="O534" i="11"/>
  <c r="T533" i="11"/>
  <c r="S533" i="11"/>
  <c r="P533" i="11"/>
  <c r="O533" i="11"/>
  <c r="T532" i="11"/>
  <c r="S532" i="11"/>
  <c r="P532" i="11"/>
  <c r="O532" i="11"/>
  <c r="T531" i="11"/>
  <c r="S531" i="11"/>
  <c r="P531" i="11"/>
  <c r="O531" i="11"/>
  <c r="T530" i="11"/>
  <c r="S530" i="11"/>
  <c r="P530" i="11"/>
  <c r="O530" i="11"/>
  <c r="T529" i="11"/>
  <c r="S529" i="11"/>
  <c r="P529" i="11"/>
  <c r="O529" i="11"/>
  <c r="T528" i="11"/>
  <c r="S528" i="11"/>
  <c r="P528" i="11"/>
  <c r="O528" i="11"/>
  <c r="T527" i="11"/>
  <c r="S527" i="11"/>
  <c r="P527" i="11"/>
  <c r="O527" i="11"/>
  <c r="T526" i="11"/>
  <c r="S526" i="11"/>
  <c r="P526" i="11"/>
  <c r="O526" i="11"/>
  <c r="T525" i="11"/>
  <c r="S525" i="11"/>
  <c r="P525" i="11"/>
  <c r="O525" i="11"/>
  <c r="T524" i="11"/>
  <c r="S524" i="11"/>
  <c r="P524" i="11"/>
  <c r="O524" i="11"/>
  <c r="T523" i="11"/>
  <c r="S523" i="11"/>
  <c r="P523" i="11"/>
  <c r="O523" i="11"/>
  <c r="T522" i="11"/>
  <c r="S522" i="11"/>
  <c r="P522" i="11"/>
  <c r="O522" i="11"/>
  <c r="T521" i="11"/>
  <c r="S521" i="11"/>
  <c r="P521" i="11"/>
  <c r="O521" i="11"/>
  <c r="T520" i="11"/>
  <c r="S520" i="11"/>
  <c r="P520" i="11"/>
  <c r="O520" i="11"/>
  <c r="T519" i="11"/>
  <c r="S519" i="11"/>
  <c r="P519" i="11"/>
  <c r="O519" i="11"/>
  <c r="T518" i="11"/>
  <c r="S518" i="11"/>
  <c r="P518" i="11"/>
  <c r="O518" i="11"/>
  <c r="T517" i="11"/>
  <c r="S517" i="11"/>
  <c r="P517" i="11"/>
  <c r="O517" i="11"/>
  <c r="T516" i="11"/>
  <c r="S516" i="11"/>
  <c r="P516" i="11"/>
  <c r="O516" i="11"/>
  <c r="T515" i="11"/>
  <c r="S515" i="11"/>
  <c r="P515" i="11"/>
  <c r="O515" i="11"/>
  <c r="T514" i="11"/>
  <c r="S514" i="11"/>
  <c r="P514" i="11"/>
  <c r="O514" i="11"/>
  <c r="T513" i="11"/>
  <c r="S513" i="11"/>
  <c r="P513" i="11"/>
  <c r="O513" i="11"/>
  <c r="T512" i="11"/>
  <c r="S512" i="11"/>
  <c r="P512" i="11"/>
  <c r="O512" i="11"/>
  <c r="T511" i="11"/>
  <c r="S511" i="11"/>
  <c r="P511" i="11"/>
  <c r="O511" i="11"/>
  <c r="T510" i="11"/>
  <c r="S510" i="11"/>
  <c r="P510" i="11"/>
  <c r="O510" i="11"/>
  <c r="T509" i="11"/>
  <c r="S509" i="11"/>
  <c r="P509" i="11"/>
  <c r="O509" i="11"/>
  <c r="T508" i="11"/>
  <c r="S508" i="11"/>
  <c r="P508" i="11"/>
  <c r="O508" i="11"/>
  <c r="T507" i="11"/>
  <c r="S507" i="11"/>
  <c r="P507" i="11"/>
  <c r="O507" i="11"/>
  <c r="T506" i="11"/>
  <c r="S506" i="11"/>
  <c r="P506" i="11"/>
  <c r="O506" i="11"/>
  <c r="T505" i="11"/>
  <c r="S505" i="11"/>
  <c r="P505" i="11"/>
  <c r="O505" i="11"/>
  <c r="T504" i="11"/>
  <c r="S504" i="11"/>
  <c r="P504" i="11"/>
  <c r="O504" i="11"/>
  <c r="T503" i="11"/>
  <c r="S503" i="11"/>
  <c r="P503" i="11"/>
  <c r="O503" i="11"/>
  <c r="T502" i="11"/>
  <c r="S502" i="11"/>
  <c r="P502" i="11"/>
  <c r="O502" i="11"/>
  <c r="T501" i="11"/>
  <c r="S501" i="11"/>
  <c r="P501" i="11"/>
  <c r="O501" i="11"/>
  <c r="T500" i="11"/>
  <c r="S500" i="11"/>
  <c r="P500" i="11"/>
  <c r="O500" i="11"/>
  <c r="T499" i="11"/>
  <c r="S499" i="11"/>
  <c r="P499" i="11"/>
  <c r="O499" i="11"/>
  <c r="T498" i="11"/>
  <c r="S498" i="11"/>
  <c r="P498" i="11"/>
  <c r="O498" i="11"/>
  <c r="T497" i="11"/>
  <c r="S497" i="11"/>
  <c r="P497" i="11"/>
  <c r="O497" i="11"/>
  <c r="T496" i="11"/>
  <c r="S496" i="11"/>
  <c r="P496" i="11"/>
  <c r="O496" i="11"/>
  <c r="T495" i="11"/>
  <c r="S495" i="11"/>
  <c r="P495" i="11"/>
  <c r="O495" i="11"/>
  <c r="T494" i="11"/>
  <c r="S494" i="11"/>
  <c r="P494" i="11"/>
  <c r="O494" i="11"/>
  <c r="T493" i="11"/>
  <c r="S493" i="11"/>
  <c r="P493" i="11"/>
  <c r="O493" i="11"/>
  <c r="T492" i="11"/>
  <c r="S492" i="11"/>
  <c r="P492" i="11"/>
  <c r="O492" i="11"/>
  <c r="T491" i="11"/>
  <c r="S491" i="11"/>
  <c r="P491" i="11"/>
  <c r="O491" i="11"/>
  <c r="T490" i="11"/>
  <c r="S490" i="11"/>
  <c r="P490" i="11"/>
  <c r="O490" i="11"/>
  <c r="T489" i="11"/>
  <c r="S489" i="11"/>
  <c r="P489" i="11"/>
  <c r="O489" i="11"/>
  <c r="T488" i="11"/>
  <c r="S488" i="11"/>
  <c r="P488" i="11"/>
  <c r="O488" i="11"/>
  <c r="T487" i="11"/>
  <c r="S487" i="11"/>
  <c r="P487" i="11"/>
  <c r="O487" i="11"/>
  <c r="T486" i="11"/>
  <c r="S486" i="11"/>
  <c r="P486" i="11"/>
  <c r="O486" i="11"/>
  <c r="T485" i="11"/>
  <c r="S485" i="11"/>
  <c r="P485" i="11"/>
  <c r="O485" i="11"/>
  <c r="T484" i="11"/>
  <c r="S484" i="11"/>
  <c r="P484" i="11"/>
  <c r="O484" i="11"/>
  <c r="T483" i="11"/>
  <c r="S483" i="11"/>
  <c r="P483" i="11"/>
  <c r="O483" i="11"/>
  <c r="T482" i="11"/>
  <c r="S482" i="11"/>
  <c r="P482" i="11"/>
  <c r="O482" i="11"/>
  <c r="T481" i="11"/>
  <c r="S481" i="11"/>
  <c r="P481" i="11"/>
  <c r="O481" i="11"/>
  <c r="T480" i="11"/>
  <c r="S480" i="11"/>
  <c r="P480" i="11"/>
  <c r="O480" i="11"/>
  <c r="T479" i="11"/>
  <c r="S479" i="11"/>
  <c r="P479" i="11"/>
  <c r="O479" i="11"/>
  <c r="T478" i="11"/>
  <c r="S478" i="11"/>
  <c r="P478" i="11"/>
  <c r="O478" i="11"/>
  <c r="T477" i="11"/>
  <c r="S477" i="11"/>
  <c r="P477" i="11"/>
  <c r="O477" i="11"/>
  <c r="T476" i="11"/>
  <c r="S476" i="11"/>
  <c r="P476" i="11"/>
  <c r="O476" i="11"/>
  <c r="T475" i="11"/>
  <c r="S475" i="11"/>
  <c r="P475" i="11"/>
  <c r="O475" i="11"/>
  <c r="T474" i="11"/>
  <c r="S474" i="11"/>
  <c r="P474" i="11"/>
  <c r="O474" i="11"/>
  <c r="T473" i="11"/>
  <c r="S473" i="11"/>
  <c r="P473" i="11"/>
  <c r="O473" i="11"/>
  <c r="T472" i="11"/>
  <c r="S472" i="11"/>
  <c r="P472" i="11"/>
  <c r="O472" i="11"/>
  <c r="T471" i="11"/>
  <c r="S471" i="11"/>
  <c r="P471" i="11"/>
  <c r="O471" i="11"/>
  <c r="T470" i="11"/>
  <c r="S470" i="11"/>
  <c r="P470" i="11"/>
  <c r="O470" i="11"/>
  <c r="T469" i="11"/>
  <c r="S469" i="11"/>
  <c r="P469" i="11"/>
  <c r="O469" i="11"/>
  <c r="T468" i="11"/>
  <c r="S468" i="11"/>
  <c r="P468" i="11"/>
  <c r="O468" i="11"/>
  <c r="T467" i="11"/>
  <c r="S467" i="11"/>
  <c r="P467" i="11"/>
  <c r="O467" i="11"/>
  <c r="T466" i="11"/>
  <c r="S466" i="11"/>
  <c r="P466" i="11"/>
  <c r="O466" i="11"/>
  <c r="T465" i="11"/>
  <c r="S465" i="11"/>
  <c r="P465" i="11"/>
  <c r="O465" i="11"/>
  <c r="T464" i="11"/>
  <c r="S464" i="11"/>
  <c r="P464" i="11"/>
  <c r="O464" i="11"/>
  <c r="T463" i="11"/>
  <c r="S463" i="11"/>
  <c r="P463" i="11"/>
  <c r="O463" i="11"/>
  <c r="T462" i="11"/>
  <c r="S462" i="11"/>
  <c r="P462" i="11"/>
  <c r="O462" i="11"/>
  <c r="T461" i="11"/>
  <c r="S461" i="11"/>
  <c r="P461" i="11"/>
  <c r="O461" i="11"/>
  <c r="T460" i="11"/>
  <c r="S460" i="11"/>
  <c r="P460" i="11"/>
  <c r="O460" i="11"/>
  <c r="T459" i="11"/>
  <c r="S459" i="11"/>
  <c r="P459" i="11"/>
  <c r="O459" i="11"/>
  <c r="T458" i="11"/>
  <c r="S458" i="11"/>
  <c r="P458" i="11"/>
  <c r="O458" i="11"/>
  <c r="T457" i="11"/>
  <c r="S457" i="11"/>
  <c r="P457" i="11"/>
  <c r="O457" i="11"/>
  <c r="T456" i="11"/>
  <c r="S456" i="11"/>
  <c r="P456" i="11"/>
  <c r="O456" i="11"/>
  <c r="T455" i="11"/>
  <c r="S455" i="11"/>
  <c r="P455" i="11"/>
  <c r="O455" i="11"/>
  <c r="T454" i="11"/>
  <c r="S454" i="11"/>
  <c r="P454" i="11"/>
  <c r="O454" i="11"/>
  <c r="T453" i="11"/>
  <c r="S453" i="11"/>
  <c r="P453" i="11"/>
  <c r="O453" i="11"/>
  <c r="T452" i="11"/>
  <c r="S452" i="11"/>
  <c r="P452" i="11"/>
  <c r="O452" i="11"/>
  <c r="T451" i="11"/>
  <c r="S451" i="11"/>
  <c r="P451" i="11"/>
  <c r="O451" i="11"/>
  <c r="T450" i="11"/>
  <c r="S450" i="11"/>
  <c r="P450" i="11"/>
  <c r="O450" i="11"/>
  <c r="T449" i="11"/>
  <c r="S449" i="11"/>
  <c r="P449" i="11"/>
  <c r="O449" i="11"/>
  <c r="T448" i="11"/>
  <c r="S448" i="11"/>
  <c r="P448" i="11"/>
  <c r="O448" i="11"/>
  <c r="T447" i="11"/>
  <c r="S447" i="11"/>
  <c r="P447" i="11"/>
  <c r="O447" i="11"/>
  <c r="T446" i="11"/>
  <c r="S446" i="11"/>
  <c r="P446" i="11"/>
  <c r="O446" i="11"/>
  <c r="T445" i="11"/>
  <c r="S445" i="11"/>
  <c r="P445" i="11"/>
  <c r="O445" i="11"/>
  <c r="T444" i="11"/>
  <c r="S444" i="11"/>
  <c r="P444" i="11"/>
  <c r="O444" i="11"/>
  <c r="T443" i="11"/>
  <c r="S443" i="11"/>
  <c r="P443" i="11"/>
  <c r="O443" i="11"/>
  <c r="T442" i="11"/>
  <c r="S442" i="11"/>
  <c r="P442" i="11"/>
  <c r="O442" i="11"/>
  <c r="T441" i="11"/>
  <c r="S441" i="11"/>
  <c r="P441" i="11"/>
  <c r="O441" i="11"/>
  <c r="T440" i="11"/>
  <c r="S440" i="11"/>
  <c r="P440" i="11"/>
  <c r="O440" i="11"/>
  <c r="T439" i="11"/>
  <c r="S439" i="11"/>
  <c r="P439" i="11"/>
  <c r="O439" i="11"/>
  <c r="T438" i="11"/>
  <c r="S438" i="11"/>
  <c r="P438" i="11"/>
  <c r="O438" i="11"/>
  <c r="T437" i="11"/>
  <c r="S437" i="11"/>
  <c r="P437" i="11"/>
  <c r="O437" i="11"/>
  <c r="T436" i="11"/>
  <c r="S436" i="11"/>
  <c r="P436" i="11"/>
  <c r="O436" i="11"/>
  <c r="T435" i="11"/>
  <c r="S435" i="11"/>
  <c r="P435" i="11"/>
  <c r="O435" i="11"/>
  <c r="T434" i="11"/>
  <c r="S434" i="11"/>
  <c r="P434" i="11"/>
  <c r="O434" i="11"/>
  <c r="T433" i="11"/>
  <c r="S433" i="11"/>
  <c r="P433" i="11"/>
  <c r="O433" i="11"/>
  <c r="T432" i="11"/>
  <c r="S432" i="11"/>
  <c r="P432" i="11"/>
  <c r="O432" i="11"/>
  <c r="T431" i="11"/>
  <c r="S431" i="11"/>
  <c r="P431" i="11"/>
  <c r="O431" i="11"/>
  <c r="T430" i="11"/>
  <c r="S430" i="11"/>
  <c r="P430" i="11"/>
  <c r="O430" i="11"/>
  <c r="T429" i="11"/>
  <c r="S429" i="11"/>
  <c r="P429" i="11"/>
  <c r="O429" i="11"/>
  <c r="T428" i="11"/>
  <c r="S428" i="11"/>
  <c r="P428" i="11"/>
  <c r="O428" i="11"/>
  <c r="T427" i="11"/>
  <c r="S427" i="11"/>
  <c r="P427" i="11"/>
  <c r="O427" i="11"/>
  <c r="T426" i="11"/>
  <c r="S426" i="11"/>
  <c r="P426" i="11"/>
  <c r="O426" i="11"/>
  <c r="T425" i="11"/>
  <c r="S425" i="11"/>
  <c r="P425" i="11"/>
  <c r="O425" i="11"/>
  <c r="T424" i="11"/>
  <c r="S424" i="11"/>
  <c r="P424" i="11"/>
  <c r="O424" i="11"/>
  <c r="T423" i="11"/>
  <c r="S423" i="11"/>
  <c r="P423" i="11"/>
  <c r="O423" i="11"/>
  <c r="T422" i="11"/>
  <c r="S422" i="11"/>
  <c r="P422" i="11"/>
  <c r="O422" i="11"/>
  <c r="T421" i="11"/>
  <c r="S421" i="11"/>
  <c r="P421" i="11"/>
  <c r="O421" i="11"/>
  <c r="T420" i="11"/>
  <c r="S420" i="11"/>
  <c r="P420" i="11"/>
  <c r="O420" i="11"/>
  <c r="T419" i="11"/>
  <c r="S419" i="11"/>
  <c r="P419" i="11"/>
  <c r="O419" i="11"/>
  <c r="T418" i="11"/>
  <c r="S418" i="11"/>
  <c r="P418" i="11"/>
  <c r="O418" i="11"/>
  <c r="T417" i="11"/>
  <c r="S417" i="11"/>
  <c r="P417" i="11"/>
  <c r="O417" i="11"/>
  <c r="T416" i="11"/>
  <c r="S416" i="11"/>
  <c r="P416" i="11"/>
  <c r="O416" i="11"/>
  <c r="T415" i="11"/>
  <c r="S415" i="11"/>
  <c r="P415" i="11"/>
  <c r="O415" i="11"/>
  <c r="T414" i="11"/>
  <c r="S414" i="11"/>
  <c r="P414" i="11"/>
  <c r="O414" i="11"/>
  <c r="T413" i="11"/>
  <c r="S413" i="11"/>
  <c r="P413" i="11"/>
  <c r="O413" i="11"/>
  <c r="T412" i="11"/>
  <c r="S412" i="11"/>
  <c r="P412" i="11"/>
  <c r="O412" i="11"/>
  <c r="T411" i="11"/>
  <c r="S411" i="11"/>
  <c r="P411" i="11"/>
  <c r="O411" i="11"/>
  <c r="T410" i="11"/>
  <c r="S410" i="11"/>
  <c r="P410" i="11"/>
  <c r="O410" i="11"/>
  <c r="T409" i="11"/>
  <c r="S409" i="11"/>
  <c r="P409" i="11"/>
  <c r="O409" i="11"/>
  <c r="T408" i="11"/>
  <c r="S408" i="11"/>
  <c r="P408" i="11"/>
  <c r="O408" i="11"/>
  <c r="T407" i="11"/>
  <c r="S407" i="11"/>
  <c r="P407" i="11"/>
  <c r="O407" i="11"/>
  <c r="T406" i="11"/>
  <c r="S406" i="11"/>
  <c r="P406" i="11"/>
  <c r="O406" i="11"/>
  <c r="T405" i="11"/>
  <c r="S405" i="11"/>
  <c r="P405" i="11"/>
  <c r="O405" i="11"/>
  <c r="T404" i="11"/>
  <c r="S404" i="11"/>
  <c r="P404" i="11"/>
  <c r="O404" i="11"/>
  <c r="T403" i="11"/>
  <c r="S403" i="11"/>
  <c r="P403" i="11"/>
  <c r="O403" i="11"/>
  <c r="T402" i="11"/>
  <c r="S402" i="11"/>
  <c r="P402" i="11"/>
  <c r="O402" i="11"/>
  <c r="T401" i="11"/>
  <c r="S401" i="11"/>
  <c r="P401" i="11"/>
  <c r="O401" i="11"/>
  <c r="T400" i="11"/>
  <c r="S400" i="11"/>
  <c r="P400" i="11"/>
  <c r="O400" i="11"/>
  <c r="T399" i="11"/>
  <c r="S399" i="11"/>
  <c r="P399" i="11"/>
  <c r="O399" i="11"/>
  <c r="T398" i="11"/>
  <c r="S398" i="11"/>
  <c r="P398" i="11"/>
  <c r="O398" i="11"/>
  <c r="T397" i="11"/>
  <c r="S397" i="11"/>
  <c r="P397" i="11"/>
  <c r="O397" i="11"/>
  <c r="T396" i="11"/>
  <c r="S396" i="11"/>
  <c r="P396" i="11"/>
  <c r="O396" i="11"/>
  <c r="T395" i="11"/>
  <c r="S395" i="11"/>
  <c r="P395" i="11"/>
  <c r="O395" i="11"/>
  <c r="T394" i="11"/>
  <c r="S394" i="11"/>
  <c r="P394" i="11"/>
  <c r="O394" i="11"/>
  <c r="T393" i="11"/>
  <c r="S393" i="11"/>
  <c r="P393" i="11"/>
  <c r="O393" i="11"/>
  <c r="T392" i="11"/>
  <c r="S392" i="11"/>
  <c r="P392" i="11"/>
  <c r="O392" i="11"/>
  <c r="T391" i="11"/>
  <c r="S391" i="11"/>
  <c r="P391" i="11"/>
  <c r="O391" i="11"/>
  <c r="T390" i="11"/>
  <c r="S390" i="11"/>
  <c r="P390" i="11"/>
  <c r="O390" i="11"/>
  <c r="T389" i="11"/>
  <c r="S389" i="11"/>
  <c r="P389" i="11"/>
  <c r="O389" i="11"/>
  <c r="T388" i="11"/>
  <c r="S388" i="11"/>
  <c r="P388" i="11"/>
  <c r="O388" i="11"/>
  <c r="T387" i="11"/>
  <c r="S387" i="11"/>
  <c r="P387" i="11"/>
  <c r="O387" i="11"/>
  <c r="T386" i="11"/>
  <c r="S386" i="11"/>
  <c r="P386" i="11"/>
  <c r="O386" i="11"/>
  <c r="T385" i="11"/>
  <c r="S385" i="11"/>
  <c r="P385" i="11"/>
  <c r="O385" i="11"/>
  <c r="T384" i="11"/>
  <c r="S384" i="11"/>
  <c r="P384" i="11"/>
  <c r="O384" i="11"/>
  <c r="T383" i="11"/>
  <c r="S383" i="11"/>
  <c r="P383" i="11"/>
  <c r="O383" i="11"/>
  <c r="T382" i="11"/>
  <c r="S382" i="11"/>
  <c r="P382" i="11"/>
  <c r="O382" i="11"/>
  <c r="T381" i="11"/>
  <c r="S381" i="11"/>
  <c r="P381" i="11"/>
  <c r="O381" i="11"/>
  <c r="T380" i="11"/>
  <c r="S380" i="11"/>
  <c r="P380" i="11"/>
  <c r="O380" i="11"/>
  <c r="T379" i="11"/>
  <c r="S379" i="11"/>
  <c r="P379" i="11"/>
  <c r="O379" i="11"/>
  <c r="T378" i="11"/>
  <c r="S378" i="11"/>
  <c r="P378" i="11"/>
  <c r="O378" i="11"/>
  <c r="T377" i="11"/>
  <c r="S377" i="11"/>
  <c r="P377" i="11"/>
  <c r="O377" i="11"/>
  <c r="T376" i="11"/>
  <c r="S376" i="11"/>
  <c r="P376" i="11"/>
  <c r="O376" i="11"/>
  <c r="T375" i="11"/>
  <c r="S375" i="11"/>
  <c r="P375" i="11"/>
  <c r="O375" i="11"/>
  <c r="T374" i="11"/>
  <c r="S374" i="11"/>
  <c r="P374" i="11"/>
  <c r="O374" i="11"/>
  <c r="T373" i="11"/>
  <c r="S373" i="11"/>
  <c r="P373" i="11"/>
  <c r="O373" i="11"/>
  <c r="T372" i="11"/>
  <c r="S372" i="11"/>
  <c r="P372" i="11"/>
  <c r="O372" i="11"/>
  <c r="T371" i="11"/>
  <c r="S371" i="11"/>
  <c r="P371" i="11"/>
  <c r="O371" i="11"/>
  <c r="T370" i="11"/>
  <c r="S370" i="11"/>
  <c r="P370" i="11"/>
  <c r="O370" i="11"/>
  <c r="T369" i="11"/>
  <c r="S369" i="11"/>
  <c r="P369" i="11"/>
  <c r="O369" i="11"/>
  <c r="T368" i="11"/>
  <c r="S368" i="11"/>
  <c r="P368" i="11"/>
  <c r="O368" i="11"/>
  <c r="T367" i="11"/>
  <c r="S367" i="11"/>
  <c r="P367" i="11"/>
  <c r="O367" i="11"/>
  <c r="T366" i="11"/>
  <c r="S366" i="11"/>
  <c r="P366" i="11"/>
  <c r="O366" i="11"/>
  <c r="T365" i="11"/>
  <c r="S365" i="11"/>
  <c r="P365" i="11"/>
  <c r="O365" i="11"/>
  <c r="T364" i="11"/>
  <c r="S364" i="11"/>
  <c r="P364" i="11"/>
  <c r="O364" i="11"/>
  <c r="T363" i="11"/>
  <c r="S363" i="11"/>
  <c r="P363" i="11"/>
  <c r="O363" i="11"/>
  <c r="T362" i="11"/>
  <c r="S362" i="11"/>
  <c r="P362" i="11"/>
  <c r="O362" i="11"/>
  <c r="T361" i="11"/>
  <c r="S361" i="11"/>
  <c r="P361" i="11"/>
  <c r="O361" i="11"/>
  <c r="T360" i="11"/>
  <c r="S360" i="11"/>
  <c r="P360" i="11"/>
  <c r="O360" i="11"/>
  <c r="T359" i="11"/>
  <c r="S359" i="11"/>
  <c r="P359" i="11"/>
  <c r="O359" i="11"/>
  <c r="T358" i="11"/>
  <c r="S358" i="11"/>
  <c r="P358" i="11"/>
  <c r="O358" i="11"/>
  <c r="T357" i="11"/>
  <c r="S357" i="11"/>
  <c r="P357" i="11"/>
  <c r="O357" i="11"/>
  <c r="T356" i="11"/>
  <c r="S356" i="11"/>
  <c r="P356" i="11"/>
  <c r="O356" i="11"/>
  <c r="T355" i="11"/>
  <c r="S355" i="11"/>
  <c r="P355" i="11"/>
  <c r="O355" i="11"/>
  <c r="T354" i="11"/>
  <c r="S354" i="11"/>
  <c r="P354" i="11"/>
  <c r="O354" i="11"/>
  <c r="T353" i="11"/>
  <c r="S353" i="11"/>
  <c r="P353" i="11"/>
  <c r="O353" i="11"/>
  <c r="T352" i="11"/>
  <c r="S352" i="11"/>
  <c r="P352" i="11"/>
  <c r="O352" i="11"/>
  <c r="T351" i="11"/>
  <c r="S351" i="11"/>
  <c r="P351" i="11"/>
  <c r="O351" i="11"/>
  <c r="T350" i="11"/>
  <c r="S350" i="11"/>
  <c r="P350" i="11"/>
  <c r="O350" i="11"/>
  <c r="T349" i="11"/>
  <c r="S349" i="11"/>
  <c r="P349" i="11"/>
  <c r="O349" i="11"/>
  <c r="T348" i="11"/>
  <c r="S348" i="11"/>
  <c r="P348" i="11"/>
  <c r="O348" i="11"/>
  <c r="T347" i="11"/>
  <c r="S347" i="11"/>
  <c r="P347" i="11"/>
  <c r="O347" i="11"/>
  <c r="T346" i="11"/>
  <c r="S346" i="11"/>
  <c r="P346" i="11"/>
  <c r="O346" i="11"/>
  <c r="T345" i="11"/>
  <c r="S345" i="11"/>
  <c r="P345" i="11"/>
  <c r="O345" i="11"/>
  <c r="T344" i="11"/>
  <c r="S344" i="11"/>
  <c r="P344" i="11"/>
  <c r="O344" i="11"/>
  <c r="T343" i="11"/>
  <c r="S343" i="11"/>
  <c r="P343" i="11"/>
  <c r="O343" i="11"/>
  <c r="T342" i="11"/>
  <c r="S342" i="11"/>
  <c r="P342" i="11"/>
  <c r="O342" i="11"/>
  <c r="T341" i="11"/>
  <c r="S341" i="11"/>
  <c r="P341" i="11"/>
  <c r="O341" i="11"/>
  <c r="T340" i="11"/>
  <c r="S340" i="11"/>
  <c r="P340" i="11"/>
  <c r="O340" i="11"/>
  <c r="T339" i="11"/>
  <c r="S339" i="11"/>
  <c r="P339" i="11"/>
  <c r="O339" i="11"/>
  <c r="T338" i="11"/>
  <c r="S338" i="11"/>
  <c r="P338" i="11"/>
  <c r="O338" i="11"/>
  <c r="T337" i="11"/>
  <c r="S337" i="11"/>
  <c r="P337" i="11"/>
  <c r="O337" i="11"/>
  <c r="T336" i="11"/>
  <c r="S336" i="11"/>
  <c r="P336" i="11"/>
  <c r="O336" i="11"/>
  <c r="T335" i="11"/>
  <c r="S335" i="11"/>
  <c r="P335" i="11"/>
  <c r="O335" i="11"/>
  <c r="T334" i="11"/>
  <c r="S334" i="11"/>
  <c r="P334" i="11"/>
  <c r="O334" i="11"/>
  <c r="T333" i="11"/>
  <c r="S333" i="11"/>
  <c r="P333" i="11"/>
  <c r="O333" i="11"/>
  <c r="T332" i="11"/>
  <c r="S332" i="11"/>
  <c r="P332" i="11"/>
  <c r="O332" i="11"/>
  <c r="T331" i="11"/>
  <c r="S331" i="11"/>
  <c r="P331" i="11"/>
  <c r="O331" i="11"/>
  <c r="T330" i="11"/>
  <c r="S330" i="11"/>
  <c r="P330" i="11"/>
  <c r="O330" i="11"/>
  <c r="T329" i="11"/>
  <c r="S329" i="11"/>
  <c r="P329" i="11"/>
  <c r="O329" i="11"/>
  <c r="T328" i="11"/>
  <c r="S328" i="11"/>
  <c r="P328" i="11"/>
  <c r="O328" i="11"/>
  <c r="T327" i="11"/>
  <c r="S327" i="11"/>
  <c r="P327" i="11"/>
  <c r="O327" i="11"/>
  <c r="T326" i="11"/>
  <c r="S326" i="11"/>
  <c r="P326" i="11"/>
  <c r="O326" i="11"/>
  <c r="T325" i="11"/>
  <c r="S325" i="11"/>
  <c r="P325" i="11"/>
  <c r="O325" i="11"/>
  <c r="T324" i="11"/>
  <c r="S324" i="11"/>
  <c r="P324" i="11"/>
  <c r="O324" i="11"/>
  <c r="T323" i="11"/>
  <c r="S323" i="11"/>
  <c r="P323" i="11"/>
  <c r="O323" i="11"/>
  <c r="T322" i="11"/>
  <c r="S322" i="11"/>
  <c r="P322" i="11"/>
  <c r="O322" i="11"/>
  <c r="T321" i="11"/>
  <c r="S321" i="11"/>
  <c r="P321" i="11"/>
  <c r="O321" i="11"/>
  <c r="T320" i="11"/>
  <c r="S320" i="11"/>
  <c r="P320" i="11"/>
  <c r="O320" i="11"/>
  <c r="T319" i="11"/>
  <c r="S319" i="11"/>
  <c r="P319" i="11"/>
  <c r="O319" i="11"/>
  <c r="T318" i="11"/>
  <c r="S318" i="11"/>
  <c r="P318" i="11"/>
  <c r="O318" i="11"/>
  <c r="T317" i="11"/>
  <c r="S317" i="11"/>
  <c r="P317" i="11"/>
  <c r="O317" i="11"/>
  <c r="T316" i="11"/>
  <c r="S316" i="11"/>
  <c r="P316" i="11"/>
  <c r="O316" i="11"/>
  <c r="T315" i="11"/>
  <c r="S315" i="11"/>
  <c r="P315" i="11"/>
  <c r="O315" i="11"/>
  <c r="T314" i="11"/>
  <c r="S314" i="11"/>
  <c r="P314" i="11"/>
  <c r="O314" i="11"/>
  <c r="T313" i="11"/>
  <c r="S313" i="11"/>
  <c r="P313" i="11"/>
  <c r="O313" i="11"/>
  <c r="T312" i="11"/>
  <c r="S312" i="11"/>
  <c r="P312" i="11"/>
  <c r="O312" i="11"/>
  <c r="T311" i="11"/>
  <c r="S311" i="11"/>
  <c r="P311" i="11"/>
  <c r="O311" i="11"/>
  <c r="T310" i="11"/>
  <c r="S310" i="11"/>
  <c r="P310" i="11"/>
  <c r="O310" i="11"/>
  <c r="T309" i="11"/>
  <c r="S309" i="11"/>
  <c r="P309" i="11"/>
  <c r="O309" i="11"/>
  <c r="T308" i="11"/>
  <c r="S308" i="11"/>
  <c r="P308" i="11"/>
  <c r="O308" i="11"/>
  <c r="T307" i="11"/>
  <c r="S307" i="11"/>
  <c r="P307" i="11"/>
  <c r="O307" i="11"/>
  <c r="T306" i="11"/>
  <c r="S306" i="11"/>
  <c r="P306" i="11"/>
  <c r="O306" i="11"/>
  <c r="T305" i="11"/>
  <c r="S305" i="11"/>
  <c r="P305" i="11"/>
  <c r="O305" i="11"/>
  <c r="T304" i="11"/>
  <c r="S304" i="11"/>
  <c r="P304" i="11"/>
  <c r="O304" i="11"/>
  <c r="T303" i="11"/>
  <c r="S303" i="11"/>
  <c r="P303" i="11"/>
  <c r="O303" i="11"/>
  <c r="T302" i="11"/>
  <c r="S302" i="11"/>
  <c r="P302" i="11"/>
  <c r="O302" i="11"/>
  <c r="T301" i="11"/>
  <c r="S301" i="11"/>
  <c r="P301" i="11"/>
  <c r="O301" i="11"/>
  <c r="T300" i="11"/>
  <c r="S300" i="11"/>
  <c r="P300" i="11"/>
  <c r="O300" i="11"/>
  <c r="T299" i="11"/>
  <c r="S299" i="11"/>
  <c r="P299" i="11"/>
  <c r="O299" i="11"/>
  <c r="T298" i="11"/>
  <c r="S298" i="11"/>
  <c r="P298" i="11"/>
  <c r="O298" i="11"/>
  <c r="T297" i="11"/>
  <c r="S297" i="11"/>
  <c r="P297" i="11"/>
  <c r="O297" i="11"/>
  <c r="T296" i="11"/>
  <c r="S296" i="11"/>
  <c r="P296" i="11"/>
  <c r="O296" i="11"/>
  <c r="T295" i="11"/>
  <c r="S295" i="11"/>
  <c r="P295" i="11"/>
  <c r="O295" i="11"/>
  <c r="T294" i="11"/>
  <c r="S294" i="11"/>
  <c r="P294" i="11"/>
  <c r="O294" i="11"/>
  <c r="T293" i="11"/>
  <c r="S293" i="11"/>
  <c r="P293" i="11"/>
  <c r="O293" i="11"/>
  <c r="T292" i="11"/>
  <c r="S292" i="11"/>
  <c r="P292" i="11"/>
  <c r="O292" i="11"/>
  <c r="T291" i="11"/>
  <c r="S291" i="11"/>
  <c r="P291" i="11"/>
  <c r="O291" i="11"/>
  <c r="T290" i="11"/>
  <c r="S290" i="11"/>
  <c r="P290" i="11"/>
  <c r="O290" i="11"/>
  <c r="T289" i="11"/>
  <c r="S289" i="11"/>
  <c r="P289" i="11"/>
  <c r="O289" i="11"/>
  <c r="T288" i="11"/>
  <c r="S288" i="11"/>
  <c r="P288" i="11"/>
  <c r="O288" i="11"/>
  <c r="T287" i="11"/>
  <c r="S287" i="11"/>
  <c r="P287" i="11"/>
  <c r="O287" i="11"/>
  <c r="T286" i="11"/>
  <c r="S286" i="11"/>
  <c r="P286" i="11"/>
  <c r="O286" i="11"/>
  <c r="T285" i="11"/>
  <c r="S285" i="11"/>
  <c r="P285" i="11"/>
  <c r="O285" i="11"/>
  <c r="T284" i="11"/>
  <c r="S284" i="11"/>
  <c r="P284" i="11"/>
  <c r="O284" i="11"/>
  <c r="T283" i="11"/>
  <c r="S283" i="11"/>
  <c r="P283" i="11"/>
  <c r="O283" i="11"/>
  <c r="T282" i="11"/>
  <c r="S282" i="11"/>
  <c r="P282" i="11"/>
  <c r="O282" i="11"/>
  <c r="T281" i="11"/>
  <c r="S281" i="11"/>
  <c r="P281" i="11"/>
  <c r="O281" i="11"/>
  <c r="T280" i="11"/>
  <c r="S280" i="11"/>
  <c r="P280" i="11"/>
  <c r="O280" i="11"/>
  <c r="T279" i="11"/>
  <c r="S279" i="11"/>
  <c r="P279" i="11"/>
  <c r="O279" i="11"/>
  <c r="T278" i="11"/>
  <c r="S278" i="11"/>
  <c r="P278" i="11"/>
  <c r="O278" i="11"/>
  <c r="T277" i="11"/>
  <c r="S277" i="11"/>
  <c r="P277" i="11"/>
  <c r="O277" i="11"/>
  <c r="T276" i="11"/>
  <c r="S276" i="11"/>
  <c r="P276" i="11"/>
  <c r="O276" i="11"/>
  <c r="T275" i="11"/>
  <c r="S275" i="11"/>
  <c r="P275" i="11"/>
  <c r="O275" i="11"/>
  <c r="T274" i="11"/>
  <c r="S274" i="11"/>
  <c r="P274" i="11"/>
  <c r="O274" i="11"/>
  <c r="T273" i="11"/>
  <c r="S273" i="11"/>
  <c r="P273" i="11"/>
  <c r="O273" i="11"/>
  <c r="T272" i="11"/>
  <c r="S272" i="11"/>
  <c r="P272" i="11"/>
  <c r="O272" i="11"/>
  <c r="T271" i="11"/>
  <c r="S271" i="11"/>
  <c r="P271" i="11"/>
  <c r="O271" i="11"/>
  <c r="T270" i="11"/>
  <c r="S270" i="11"/>
  <c r="P270" i="11"/>
  <c r="O270" i="11"/>
  <c r="T269" i="11"/>
  <c r="S269" i="11"/>
  <c r="P269" i="11"/>
  <c r="O269" i="11"/>
  <c r="T268" i="11"/>
  <c r="S268" i="11"/>
  <c r="P268" i="11"/>
  <c r="O268" i="11"/>
  <c r="T267" i="11"/>
  <c r="S267" i="11"/>
  <c r="P267" i="11"/>
  <c r="O267" i="11"/>
  <c r="T266" i="11"/>
  <c r="S266" i="11"/>
  <c r="P266" i="11"/>
  <c r="O266" i="11"/>
  <c r="T265" i="11"/>
  <c r="S265" i="11"/>
  <c r="P265" i="11"/>
  <c r="O265" i="11"/>
  <c r="T264" i="11"/>
  <c r="S264" i="11"/>
  <c r="P264" i="11"/>
  <c r="O264" i="11"/>
  <c r="T263" i="11"/>
  <c r="S263" i="11"/>
  <c r="P263" i="11"/>
  <c r="O263" i="11"/>
  <c r="T262" i="11"/>
  <c r="S262" i="11"/>
  <c r="P262" i="11"/>
  <c r="O262" i="11"/>
  <c r="T261" i="11"/>
  <c r="S261" i="11"/>
  <c r="P261" i="11"/>
  <c r="O261" i="11"/>
  <c r="T260" i="11"/>
  <c r="S260" i="11"/>
  <c r="P260" i="11"/>
  <c r="O260" i="11"/>
  <c r="T259" i="11"/>
  <c r="S259" i="11"/>
  <c r="P259" i="11"/>
  <c r="O259" i="11"/>
  <c r="T258" i="11"/>
  <c r="S258" i="11"/>
  <c r="P258" i="11"/>
  <c r="O258" i="11"/>
  <c r="T257" i="11"/>
  <c r="S257" i="11"/>
  <c r="P257" i="11"/>
  <c r="O257" i="11"/>
  <c r="T256" i="11"/>
  <c r="S256" i="11"/>
  <c r="P256" i="11"/>
  <c r="O256" i="11"/>
  <c r="T255" i="11"/>
  <c r="S255" i="11"/>
  <c r="P255" i="11"/>
  <c r="O255" i="11"/>
  <c r="T254" i="11"/>
  <c r="S254" i="11"/>
  <c r="P254" i="11"/>
  <c r="O254" i="11"/>
  <c r="T253" i="11"/>
  <c r="S253" i="11"/>
  <c r="P253" i="11"/>
  <c r="O253" i="11"/>
  <c r="T252" i="11"/>
  <c r="S252" i="11"/>
  <c r="P252" i="11"/>
  <c r="O252" i="11"/>
  <c r="T251" i="11"/>
  <c r="S251" i="11"/>
  <c r="P251" i="11"/>
  <c r="O251" i="11"/>
  <c r="T250" i="11"/>
  <c r="S250" i="11"/>
  <c r="P250" i="11"/>
  <c r="O250" i="11"/>
  <c r="T249" i="11"/>
  <c r="S249" i="11"/>
  <c r="P249" i="11"/>
  <c r="O249" i="11"/>
  <c r="T248" i="11"/>
  <c r="S248" i="11"/>
  <c r="P248" i="11"/>
  <c r="O248" i="11"/>
  <c r="T247" i="11"/>
  <c r="S247" i="11"/>
  <c r="P247" i="11"/>
  <c r="O247" i="11"/>
  <c r="T246" i="11"/>
  <c r="S246" i="11"/>
  <c r="P246" i="11"/>
  <c r="O246" i="11"/>
  <c r="T245" i="11"/>
  <c r="S245" i="11"/>
  <c r="P245" i="11"/>
  <c r="O245" i="11"/>
  <c r="T244" i="11"/>
  <c r="S244" i="11"/>
  <c r="P244" i="11"/>
  <c r="O244" i="11"/>
  <c r="T243" i="11"/>
  <c r="S243" i="11"/>
  <c r="P243" i="11"/>
  <c r="O243" i="11"/>
  <c r="T242" i="11"/>
  <c r="S242" i="11"/>
  <c r="P242" i="11"/>
  <c r="O242" i="11"/>
  <c r="T241" i="11"/>
  <c r="S241" i="11"/>
  <c r="P241" i="11"/>
  <c r="O241" i="11"/>
  <c r="T240" i="11"/>
  <c r="S240" i="11"/>
  <c r="P240" i="11"/>
  <c r="O240" i="11"/>
  <c r="T239" i="11"/>
  <c r="S239" i="11"/>
  <c r="P239" i="11"/>
  <c r="O239" i="11"/>
  <c r="T238" i="11"/>
  <c r="S238" i="11"/>
  <c r="P238" i="11"/>
  <c r="O238" i="11"/>
  <c r="T237" i="11"/>
  <c r="S237" i="11"/>
  <c r="P237" i="11"/>
  <c r="O237" i="11"/>
  <c r="T236" i="11"/>
  <c r="S236" i="11"/>
  <c r="P236" i="11"/>
  <c r="O236" i="11"/>
  <c r="T235" i="11"/>
  <c r="S235" i="11"/>
  <c r="P235" i="11"/>
  <c r="O235" i="11"/>
  <c r="T234" i="11"/>
  <c r="S234" i="11"/>
  <c r="P234" i="11"/>
  <c r="O234" i="11"/>
  <c r="T233" i="11"/>
  <c r="S233" i="11"/>
  <c r="P233" i="11"/>
  <c r="O233" i="11"/>
  <c r="T232" i="11"/>
  <c r="S232" i="11"/>
  <c r="P232" i="11"/>
  <c r="O232" i="11"/>
  <c r="T231" i="11"/>
  <c r="S231" i="11"/>
  <c r="P231" i="11"/>
  <c r="O231" i="11"/>
  <c r="T230" i="11"/>
  <c r="S230" i="11"/>
  <c r="P230" i="11"/>
  <c r="O230" i="11"/>
  <c r="T229" i="11"/>
  <c r="S229" i="11"/>
  <c r="P229" i="11"/>
  <c r="O229" i="11"/>
  <c r="T228" i="11"/>
  <c r="S228" i="11"/>
  <c r="P228" i="11"/>
  <c r="O228" i="11"/>
  <c r="T227" i="11"/>
  <c r="S227" i="11"/>
  <c r="P227" i="11"/>
  <c r="O227" i="11"/>
  <c r="T226" i="11"/>
  <c r="S226" i="11"/>
  <c r="P226" i="11"/>
  <c r="O226" i="11"/>
  <c r="T225" i="11"/>
  <c r="S225" i="11"/>
  <c r="P225" i="11"/>
  <c r="O225" i="11"/>
  <c r="T224" i="11"/>
  <c r="S224" i="11"/>
  <c r="P224" i="11"/>
  <c r="O224" i="11"/>
  <c r="T223" i="11"/>
  <c r="S223" i="11"/>
  <c r="P223" i="11"/>
  <c r="O223" i="11"/>
  <c r="T222" i="11"/>
  <c r="S222" i="11"/>
  <c r="P222" i="11"/>
  <c r="O222" i="11"/>
  <c r="T221" i="11"/>
  <c r="S221" i="11"/>
  <c r="P221" i="11"/>
  <c r="O221" i="11"/>
  <c r="T220" i="11"/>
  <c r="S220" i="11"/>
  <c r="P220" i="11"/>
  <c r="O220" i="11"/>
  <c r="T219" i="11"/>
  <c r="S219" i="11"/>
  <c r="P219" i="11"/>
  <c r="O219" i="11"/>
  <c r="T218" i="11"/>
  <c r="S218" i="11"/>
  <c r="P218" i="11"/>
  <c r="O218" i="11"/>
  <c r="T217" i="11"/>
  <c r="S217" i="11"/>
  <c r="P217" i="11"/>
  <c r="O217" i="11"/>
  <c r="T216" i="11"/>
  <c r="S216" i="11"/>
  <c r="P216" i="11"/>
  <c r="O216" i="11"/>
  <c r="T215" i="11"/>
  <c r="S215" i="11"/>
  <c r="P215" i="11"/>
  <c r="O215" i="11"/>
  <c r="T214" i="11"/>
  <c r="S214" i="11"/>
  <c r="P214" i="11"/>
  <c r="O214" i="11"/>
  <c r="T213" i="11"/>
  <c r="S213" i="11"/>
  <c r="P213" i="11"/>
  <c r="O213" i="11"/>
  <c r="T212" i="11"/>
  <c r="S212" i="11"/>
  <c r="P212" i="11"/>
  <c r="O212" i="11"/>
  <c r="T211" i="11"/>
  <c r="S211" i="11"/>
  <c r="P211" i="11"/>
  <c r="O211" i="11"/>
  <c r="T210" i="11"/>
  <c r="S210" i="11"/>
  <c r="P210" i="11"/>
  <c r="O210" i="11"/>
  <c r="T209" i="11"/>
  <c r="S209" i="11"/>
  <c r="P209" i="11"/>
  <c r="O209" i="11"/>
  <c r="T208" i="11"/>
  <c r="S208" i="11"/>
  <c r="P208" i="11"/>
  <c r="O208" i="11"/>
  <c r="T207" i="11"/>
  <c r="S207" i="11"/>
  <c r="P207" i="11"/>
  <c r="O207" i="11"/>
  <c r="T206" i="11"/>
  <c r="S206" i="11"/>
  <c r="P206" i="11"/>
  <c r="O206" i="11"/>
  <c r="T205" i="11"/>
  <c r="S205" i="11"/>
  <c r="P205" i="11"/>
  <c r="O205" i="11"/>
  <c r="T204" i="11"/>
  <c r="S204" i="11"/>
  <c r="P204" i="11"/>
  <c r="O204" i="11"/>
  <c r="T203" i="11"/>
  <c r="S203" i="11"/>
  <c r="P203" i="11"/>
  <c r="O203" i="11"/>
  <c r="T202" i="11"/>
  <c r="S202" i="11"/>
  <c r="P202" i="11"/>
  <c r="O202" i="11"/>
  <c r="T201" i="11"/>
  <c r="S201" i="11"/>
  <c r="P201" i="11"/>
  <c r="O201" i="11"/>
  <c r="T200" i="11"/>
  <c r="S200" i="11"/>
  <c r="P200" i="11"/>
  <c r="O200" i="11"/>
  <c r="T199" i="11"/>
  <c r="S199" i="11"/>
  <c r="P199" i="11"/>
  <c r="O199" i="11"/>
  <c r="T198" i="11"/>
  <c r="S198" i="11"/>
  <c r="P198" i="11"/>
  <c r="O198" i="11"/>
  <c r="T197" i="11"/>
  <c r="S197" i="11"/>
  <c r="P197" i="11"/>
  <c r="O197" i="11"/>
  <c r="T196" i="11"/>
  <c r="S196" i="11"/>
  <c r="P196" i="11"/>
  <c r="O196" i="11"/>
  <c r="T195" i="11"/>
  <c r="S195" i="11"/>
  <c r="P195" i="11"/>
  <c r="O195" i="11"/>
  <c r="T194" i="11"/>
  <c r="S194" i="11"/>
  <c r="P194" i="11"/>
  <c r="O194" i="11"/>
  <c r="T193" i="11"/>
  <c r="S193" i="11"/>
  <c r="P193" i="11"/>
  <c r="O193" i="11"/>
  <c r="T192" i="11"/>
  <c r="S192" i="11"/>
  <c r="P192" i="11"/>
  <c r="O192" i="11"/>
  <c r="T191" i="11"/>
  <c r="S191" i="11"/>
  <c r="P191" i="11"/>
  <c r="O191" i="11"/>
  <c r="T190" i="11"/>
  <c r="S190" i="11"/>
  <c r="P190" i="11"/>
  <c r="O190" i="11"/>
  <c r="T189" i="11"/>
  <c r="S189" i="11"/>
  <c r="P189" i="11"/>
  <c r="O189" i="11"/>
  <c r="T188" i="11"/>
  <c r="S188" i="11"/>
  <c r="P188" i="11"/>
  <c r="O188" i="11"/>
  <c r="T187" i="11"/>
  <c r="S187" i="11"/>
  <c r="P187" i="11"/>
  <c r="O187" i="11"/>
  <c r="T186" i="11"/>
  <c r="S186" i="11"/>
  <c r="P186" i="11"/>
  <c r="O186" i="11"/>
  <c r="T185" i="11"/>
  <c r="S185" i="11"/>
  <c r="P185" i="11"/>
  <c r="O185" i="11"/>
  <c r="T184" i="11"/>
  <c r="S184" i="11"/>
  <c r="P184" i="11"/>
  <c r="O184" i="11"/>
  <c r="T183" i="11"/>
  <c r="S183" i="11"/>
  <c r="P183" i="11"/>
  <c r="O183" i="11"/>
  <c r="T182" i="11"/>
  <c r="S182" i="11"/>
  <c r="P182" i="11"/>
  <c r="O182" i="11"/>
  <c r="T181" i="11"/>
  <c r="S181" i="11"/>
  <c r="P181" i="11"/>
  <c r="O181" i="11"/>
  <c r="T180" i="11"/>
  <c r="S180" i="11"/>
  <c r="P180" i="11"/>
  <c r="O180" i="11"/>
  <c r="T179" i="11"/>
  <c r="S179" i="11"/>
  <c r="P179" i="11"/>
  <c r="O179" i="11"/>
  <c r="T178" i="11"/>
  <c r="S178" i="11"/>
  <c r="P178" i="11"/>
  <c r="O178" i="11"/>
  <c r="T177" i="11"/>
  <c r="S177" i="11"/>
  <c r="P177" i="11"/>
  <c r="O177" i="11"/>
  <c r="T176" i="11"/>
  <c r="S176" i="11"/>
  <c r="P176" i="11"/>
  <c r="O176" i="11"/>
  <c r="T175" i="11"/>
  <c r="S175" i="11"/>
  <c r="P175" i="11"/>
  <c r="O175" i="11"/>
  <c r="T174" i="11"/>
  <c r="S174" i="11"/>
  <c r="P174" i="11"/>
  <c r="O174" i="11"/>
  <c r="T173" i="11"/>
  <c r="S173" i="11"/>
  <c r="P173" i="11"/>
  <c r="O173" i="11"/>
  <c r="T172" i="11"/>
  <c r="S172" i="11"/>
  <c r="P172" i="11"/>
  <c r="O172" i="11"/>
  <c r="T171" i="11"/>
  <c r="S171" i="11"/>
  <c r="P171" i="11"/>
  <c r="O171" i="11"/>
  <c r="T170" i="11"/>
  <c r="S170" i="11"/>
  <c r="P170" i="11"/>
  <c r="O170" i="11"/>
  <c r="T169" i="11"/>
  <c r="S169" i="11"/>
  <c r="P169" i="11"/>
  <c r="O169" i="11"/>
  <c r="T168" i="11"/>
  <c r="S168" i="11"/>
  <c r="P168" i="11"/>
  <c r="O168" i="11"/>
  <c r="T167" i="11"/>
  <c r="S167" i="11"/>
  <c r="P167" i="11"/>
  <c r="O167" i="11"/>
  <c r="T166" i="11"/>
  <c r="S166" i="11"/>
  <c r="P166" i="11"/>
  <c r="O166" i="11"/>
  <c r="T165" i="11"/>
  <c r="S165" i="11"/>
  <c r="P165" i="11"/>
  <c r="O165" i="11"/>
  <c r="T164" i="11"/>
  <c r="S164" i="11"/>
  <c r="P164" i="11"/>
  <c r="O164" i="11"/>
  <c r="T163" i="11"/>
  <c r="S163" i="11"/>
  <c r="P163" i="11"/>
  <c r="O163" i="11"/>
  <c r="T162" i="11"/>
  <c r="S162" i="11"/>
  <c r="P162" i="11"/>
  <c r="O162" i="11"/>
  <c r="T161" i="11"/>
  <c r="S161" i="11"/>
  <c r="P161" i="11"/>
  <c r="O161" i="11"/>
  <c r="T160" i="11"/>
  <c r="S160" i="11"/>
  <c r="P160" i="11"/>
  <c r="O160" i="11"/>
  <c r="T159" i="11"/>
  <c r="S159" i="11"/>
  <c r="P159" i="11"/>
  <c r="O159" i="11"/>
  <c r="T158" i="11"/>
  <c r="S158" i="11"/>
  <c r="P158" i="11"/>
  <c r="O158" i="11"/>
  <c r="T157" i="11"/>
  <c r="S157" i="11"/>
  <c r="P157" i="11"/>
  <c r="O157" i="11"/>
  <c r="T156" i="11"/>
  <c r="S156" i="11"/>
  <c r="P156" i="11"/>
  <c r="O156" i="11"/>
  <c r="T155" i="11"/>
  <c r="S155" i="11"/>
  <c r="P155" i="11"/>
  <c r="O155" i="11"/>
  <c r="T154" i="11"/>
  <c r="S154" i="11"/>
  <c r="P154" i="11"/>
  <c r="O154" i="11"/>
  <c r="T153" i="11"/>
  <c r="S153" i="11"/>
  <c r="P153" i="11"/>
  <c r="O153" i="11"/>
  <c r="T152" i="11"/>
  <c r="S152" i="11"/>
  <c r="P152" i="11"/>
  <c r="O152" i="11"/>
  <c r="T151" i="11"/>
  <c r="S151" i="11"/>
  <c r="P151" i="11"/>
  <c r="O151" i="11"/>
  <c r="T150" i="11"/>
  <c r="S150" i="11"/>
  <c r="P150" i="11"/>
  <c r="O150" i="11"/>
  <c r="T149" i="11"/>
  <c r="S149" i="11"/>
  <c r="P149" i="11"/>
  <c r="O149" i="11"/>
  <c r="T148" i="11"/>
  <c r="S148" i="11"/>
  <c r="P148" i="11"/>
  <c r="O148" i="11"/>
  <c r="T147" i="11"/>
  <c r="S147" i="11"/>
  <c r="P147" i="11"/>
  <c r="O147" i="11"/>
  <c r="T146" i="11"/>
  <c r="S146" i="11"/>
  <c r="P146" i="11"/>
  <c r="O146" i="11"/>
  <c r="T145" i="11"/>
  <c r="S145" i="11"/>
  <c r="P145" i="11"/>
  <c r="O145" i="11"/>
  <c r="T144" i="11"/>
  <c r="S144" i="11"/>
  <c r="P144" i="11"/>
  <c r="O144" i="11"/>
  <c r="T143" i="11"/>
  <c r="S143" i="11"/>
  <c r="P143" i="11"/>
  <c r="O143" i="11"/>
  <c r="T142" i="11"/>
  <c r="S142" i="11"/>
  <c r="P142" i="11"/>
  <c r="O142" i="11"/>
  <c r="T141" i="11"/>
  <c r="S141" i="11"/>
  <c r="P141" i="11"/>
  <c r="O141" i="11"/>
  <c r="T140" i="11"/>
  <c r="S140" i="11"/>
  <c r="P140" i="11"/>
  <c r="O140" i="11"/>
  <c r="T139" i="11"/>
  <c r="S139" i="11"/>
  <c r="P139" i="11"/>
  <c r="O139" i="11"/>
  <c r="T138" i="11"/>
  <c r="S138" i="11"/>
  <c r="P138" i="11"/>
  <c r="O138" i="11"/>
  <c r="T137" i="11"/>
  <c r="S137" i="11"/>
  <c r="P137" i="11"/>
  <c r="O137" i="11"/>
  <c r="T136" i="11"/>
  <c r="S136" i="11"/>
  <c r="P136" i="11"/>
  <c r="O136" i="11"/>
  <c r="T135" i="11"/>
  <c r="S135" i="11"/>
  <c r="P135" i="11"/>
  <c r="O135" i="11"/>
  <c r="T134" i="11"/>
  <c r="S134" i="11"/>
  <c r="P134" i="11"/>
  <c r="O134" i="11"/>
  <c r="T133" i="11"/>
  <c r="S133" i="11"/>
  <c r="P133" i="11"/>
  <c r="O133" i="11"/>
  <c r="T132" i="11"/>
  <c r="S132" i="11"/>
  <c r="P132" i="11"/>
  <c r="O132" i="11"/>
  <c r="T131" i="11"/>
  <c r="S131" i="11"/>
  <c r="P131" i="11"/>
  <c r="O131" i="11"/>
  <c r="T130" i="11"/>
  <c r="S130" i="11"/>
  <c r="P130" i="11"/>
  <c r="O130" i="11"/>
  <c r="T129" i="11"/>
  <c r="S129" i="11"/>
  <c r="P129" i="11"/>
  <c r="O129" i="11"/>
  <c r="T128" i="11"/>
  <c r="S128" i="11"/>
  <c r="P128" i="11"/>
  <c r="O128" i="11"/>
  <c r="T127" i="11"/>
  <c r="S127" i="11"/>
  <c r="P127" i="11"/>
  <c r="O127" i="11"/>
  <c r="T126" i="11"/>
  <c r="S126" i="11"/>
  <c r="P126" i="11"/>
  <c r="O126" i="11"/>
  <c r="T125" i="11"/>
  <c r="S125" i="11"/>
  <c r="P125" i="11"/>
  <c r="O125" i="11"/>
  <c r="T124" i="11"/>
  <c r="S124" i="11"/>
  <c r="P124" i="11"/>
  <c r="O124" i="11"/>
  <c r="T123" i="11"/>
  <c r="S123" i="11"/>
  <c r="P123" i="11"/>
  <c r="O123" i="11"/>
  <c r="T122" i="11"/>
  <c r="S122" i="11"/>
  <c r="P122" i="11"/>
  <c r="O122" i="11"/>
  <c r="T121" i="11"/>
  <c r="S121" i="11"/>
  <c r="P121" i="11"/>
  <c r="O121" i="11"/>
  <c r="T120" i="11"/>
  <c r="S120" i="11"/>
  <c r="P120" i="11"/>
  <c r="O120" i="11"/>
  <c r="T119" i="11"/>
  <c r="S119" i="11"/>
  <c r="P119" i="11"/>
  <c r="O119" i="11"/>
  <c r="T118" i="11"/>
  <c r="S118" i="11"/>
  <c r="P118" i="11"/>
  <c r="O118" i="11"/>
  <c r="T117" i="11"/>
  <c r="S117" i="11"/>
  <c r="P117" i="11"/>
  <c r="O117" i="11"/>
  <c r="T116" i="11"/>
  <c r="S116" i="11"/>
  <c r="P116" i="11"/>
  <c r="O116" i="11"/>
  <c r="T115" i="11"/>
  <c r="S115" i="11"/>
  <c r="P115" i="11"/>
  <c r="O115" i="11"/>
  <c r="T114" i="11"/>
  <c r="S114" i="11"/>
  <c r="P114" i="11"/>
  <c r="O114" i="11"/>
  <c r="T113" i="11"/>
  <c r="S113" i="11"/>
  <c r="P113" i="11"/>
  <c r="O113" i="11"/>
  <c r="T112" i="11"/>
  <c r="S112" i="11"/>
  <c r="P112" i="11"/>
  <c r="O112" i="11"/>
  <c r="T111" i="11"/>
  <c r="S111" i="11"/>
  <c r="P111" i="11"/>
  <c r="O111" i="11"/>
  <c r="T110" i="11"/>
  <c r="S110" i="11"/>
  <c r="P110" i="11"/>
  <c r="O110" i="11"/>
  <c r="T109" i="11"/>
  <c r="S109" i="11"/>
  <c r="P109" i="11"/>
  <c r="O109" i="11"/>
  <c r="T108" i="11"/>
  <c r="S108" i="11"/>
  <c r="P108" i="11"/>
  <c r="O108" i="11"/>
  <c r="T107" i="11"/>
  <c r="S107" i="11"/>
  <c r="P107" i="11"/>
  <c r="O107" i="11"/>
  <c r="T106" i="11"/>
  <c r="S106" i="11"/>
  <c r="P106" i="11"/>
  <c r="O106" i="11"/>
  <c r="T105" i="11"/>
  <c r="S105" i="11"/>
  <c r="P105" i="11"/>
  <c r="O105" i="11"/>
  <c r="T104" i="11"/>
  <c r="S104" i="11"/>
  <c r="P104" i="11"/>
  <c r="O104" i="11"/>
  <c r="T103" i="11"/>
  <c r="S103" i="11"/>
  <c r="P103" i="11"/>
  <c r="O103" i="11"/>
  <c r="T102" i="11"/>
  <c r="S102" i="11"/>
  <c r="P102" i="11"/>
  <c r="O102" i="11"/>
  <c r="T101" i="11"/>
  <c r="S101" i="11"/>
  <c r="P101" i="11"/>
  <c r="O101" i="11"/>
  <c r="T100" i="11"/>
  <c r="S100" i="11"/>
  <c r="P100" i="11"/>
  <c r="O100" i="11"/>
  <c r="T99" i="11"/>
  <c r="S99" i="11"/>
  <c r="P99" i="11"/>
  <c r="O99" i="11"/>
  <c r="T98" i="11"/>
  <c r="S98" i="11"/>
  <c r="P98" i="11"/>
  <c r="O98" i="11"/>
  <c r="T97" i="11"/>
  <c r="S97" i="11"/>
  <c r="P97" i="11"/>
  <c r="O97" i="11"/>
  <c r="T96" i="11"/>
  <c r="S96" i="11"/>
  <c r="P96" i="11"/>
  <c r="O96" i="11"/>
  <c r="T95" i="11"/>
  <c r="S95" i="11"/>
  <c r="P95" i="11"/>
  <c r="O95" i="11"/>
  <c r="T94" i="11"/>
  <c r="S94" i="11"/>
  <c r="P94" i="11"/>
  <c r="O94" i="11"/>
  <c r="T93" i="11"/>
  <c r="S93" i="11"/>
  <c r="P93" i="11"/>
  <c r="O93" i="11"/>
  <c r="T92" i="11"/>
  <c r="S92" i="11"/>
  <c r="P92" i="11"/>
  <c r="O92" i="11"/>
  <c r="T91" i="11"/>
  <c r="S91" i="11"/>
  <c r="P91" i="11"/>
  <c r="O91" i="11"/>
  <c r="T90" i="11"/>
  <c r="S90" i="11"/>
  <c r="P90" i="11"/>
  <c r="O90" i="11"/>
  <c r="T89" i="11"/>
  <c r="S89" i="11"/>
  <c r="P89" i="11"/>
  <c r="O89" i="11"/>
  <c r="T88" i="11"/>
  <c r="S88" i="11"/>
  <c r="P88" i="11"/>
  <c r="O88" i="11"/>
  <c r="T87" i="11"/>
  <c r="S87" i="11"/>
  <c r="P87" i="11"/>
  <c r="O87" i="11"/>
  <c r="T86" i="11"/>
  <c r="S86" i="11"/>
  <c r="P86" i="11"/>
  <c r="O86" i="11"/>
  <c r="T85" i="11"/>
  <c r="S85" i="11"/>
  <c r="P85" i="11"/>
  <c r="O85" i="11"/>
  <c r="T84" i="11"/>
  <c r="S84" i="11"/>
  <c r="P84" i="11"/>
  <c r="O84" i="11"/>
  <c r="T83" i="11"/>
  <c r="S83" i="11"/>
  <c r="P83" i="11"/>
  <c r="O83" i="11"/>
  <c r="T82" i="11"/>
  <c r="S82" i="11"/>
  <c r="P82" i="11"/>
  <c r="O82" i="11"/>
  <c r="T81" i="11"/>
  <c r="S81" i="11"/>
  <c r="P81" i="11"/>
  <c r="O81" i="11"/>
  <c r="T80" i="11"/>
  <c r="S80" i="11"/>
  <c r="P80" i="11"/>
  <c r="O80" i="11"/>
  <c r="T79" i="11"/>
  <c r="S79" i="11"/>
  <c r="P79" i="11"/>
  <c r="O79" i="11"/>
  <c r="T78" i="11"/>
  <c r="S78" i="11"/>
  <c r="P78" i="11"/>
  <c r="O78" i="11"/>
  <c r="T77" i="11"/>
  <c r="S77" i="11"/>
  <c r="P77" i="11"/>
  <c r="O77" i="11"/>
  <c r="T76" i="11"/>
  <c r="S76" i="11"/>
  <c r="P76" i="11"/>
  <c r="O76" i="11"/>
  <c r="T75" i="11"/>
  <c r="S75" i="11"/>
  <c r="P75" i="11"/>
  <c r="O75" i="11"/>
  <c r="T74" i="11"/>
  <c r="S74" i="11"/>
  <c r="P74" i="11"/>
  <c r="O74" i="11"/>
  <c r="T73" i="11"/>
  <c r="S73" i="11"/>
  <c r="P73" i="11"/>
  <c r="O73" i="11"/>
  <c r="T72" i="11"/>
  <c r="S72" i="11"/>
  <c r="P72" i="11"/>
  <c r="O72" i="11"/>
  <c r="T71" i="11"/>
  <c r="S71" i="11"/>
  <c r="P71" i="11"/>
  <c r="O71" i="11"/>
  <c r="T70" i="11"/>
  <c r="S70" i="11"/>
  <c r="P70" i="11"/>
  <c r="O70" i="11"/>
  <c r="T69" i="11"/>
  <c r="S69" i="11"/>
  <c r="P69" i="11"/>
  <c r="O69" i="11"/>
  <c r="T68" i="11"/>
  <c r="S68" i="11"/>
  <c r="P68" i="11"/>
  <c r="O68" i="11"/>
  <c r="T67" i="11"/>
  <c r="S67" i="11"/>
  <c r="P67" i="11"/>
  <c r="O67" i="11"/>
  <c r="T66" i="11"/>
  <c r="S66" i="11"/>
  <c r="P66" i="11"/>
  <c r="O66" i="11"/>
  <c r="T65" i="11"/>
  <c r="S65" i="11"/>
  <c r="P65" i="11"/>
  <c r="O65" i="11"/>
  <c r="T64" i="11"/>
  <c r="S64" i="11"/>
  <c r="P64" i="11"/>
  <c r="O64" i="11"/>
  <c r="T63" i="11"/>
  <c r="S63" i="11"/>
  <c r="P63" i="11"/>
  <c r="O63" i="11"/>
  <c r="T62" i="11"/>
  <c r="S62" i="11"/>
  <c r="P62" i="11"/>
  <c r="O62" i="11"/>
  <c r="T61" i="11"/>
  <c r="S61" i="11"/>
  <c r="P61" i="11"/>
  <c r="O61" i="11"/>
  <c r="T60" i="11"/>
  <c r="S60" i="11"/>
  <c r="P60" i="11"/>
  <c r="O60" i="11"/>
  <c r="T59" i="11"/>
  <c r="S59" i="11"/>
  <c r="P59" i="11"/>
  <c r="O59" i="11"/>
  <c r="T58" i="11"/>
  <c r="S58" i="11"/>
  <c r="P58" i="11"/>
  <c r="O58" i="11"/>
  <c r="T57" i="11"/>
  <c r="S57" i="11"/>
  <c r="P57" i="11"/>
  <c r="O57" i="11"/>
  <c r="T56" i="11"/>
  <c r="S56" i="11"/>
  <c r="P56" i="11"/>
  <c r="O56" i="11"/>
  <c r="T55" i="11"/>
  <c r="S55" i="11"/>
  <c r="P55" i="11"/>
  <c r="O55" i="11"/>
  <c r="T54" i="11"/>
  <c r="S54" i="11"/>
  <c r="P54" i="11"/>
  <c r="O54" i="11"/>
  <c r="T53" i="11"/>
  <c r="S53" i="11"/>
  <c r="P53" i="11"/>
  <c r="O53" i="11"/>
  <c r="T52" i="11"/>
  <c r="S52" i="11"/>
  <c r="P52" i="11"/>
  <c r="O52" i="11"/>
  <c r="T51" i="11"/>
  <c r="S51" i="11"/>
  <c r="P51" i="11"/>
  <c r="O51" i="11"/>
  <c r="T50" i="11"/>
  <c r="S50" i="11"/>
  <c r="P50" i="11"/>
  <c r="O50" i="11"/>
  <c r="T49" i="11"/>
  <c r="S49" i="11"/>
  <c r="P49" i="11"/>
  <c r="O49" i="11"/>
  <c r="T48" i="11"/>
  <c r="S48" i="11"/>
  <c r="P48" i="11"/>
  <c r="O48" i="11"/>
  <c r="T47" i="11"/>
  <c r="S47" i="11"/>
  <c r="P47" i="11"/>
  <c r="O47" i="11"/>
  <c r="T46" i="11"/>
  <c r="S46" i="11"/>
  <c r="P46" i="11"/>
  <c r="O46" i="11"/>
  <c r="T45" i="11"/>
  <c r="S45" i="11"/>
  <c r="P45" i="11"/>
  <c r="O45" i="11"/>
  <c r="T44" i="11"/>
  <c r="S44" i="11"/>
  <c r="P44" i="11"/>
  <c r="O44" i="11"/>
  <c r="T43" i="11"/>
  <c r="S43" i="11"/>
  <c r="P43" i="11"/>
  <c r="O43" i="11"/>
  <c r="T42" i="11"/>
  <c r="S42" i="11"/>
  <c r="P42" i="11"/>
  <c r="O42" i="11"/>
  <c r="T41" i="11"/>
  <c r="S41" i="11"/>
  <c r="P41" i="11"/>
  <c r="O41" i="11"/>
  <c r="T40" i="11"/>
  <c r="S40" i="11"/>
  <c r="P40" i="11"/>
  <c r="O40" i="11"/>
  <c r="T39" i="11"/>
  <c r="S39" i="11"/>
  <c r="P39" i="11"/>
  <c r="O39" i="11"/>
  <c r="T38" i="11"/>
  <c r="S38" i="11"/>
  <c r="P38" i="11"/>
  <c r="O38" i="11"/>
  <c r="T37" i="11"/>
  <c r="S37" i="11"/>
  <c r="P37" i="11"/>
  <c r="O37" i="11"/>
  <c r="T36" i="11"/>
  <c r="S36" i="11"/>
  <c r="P36" i="11"/>
  <c r="O36" i="11"/>
  <c r="T35" i="11"/>
  <c r="S35" i="11"/>
  <c r="P35" i="11"/>
  <c r="O35" i="11"/>
  <c r="T34" i="11"/>
  <c r="S34" i="11"/>
  <c r="P34" i="11"/>
  <c r="O34" i="11"/>
  <c r="T33" i="11"/>
  <c r="S33" i="11"/>
  <c r="P33" i="11"/>
  <c r="O33" i="11"/>
  <c r="T32" i="11"/>
  <c r="S32" i="11"/>
  <c r="P32" i="11"/>
  <c r="O32" i="11"/>
  <c r="T31" i="11"/>
  <c r="S31" i="11"/>
  <c r="P31" i="11"/>
  <c r="O31" i="11"/>
  <c r="T30" i="11"/>
  <c r="S30" i="11"/>
  <c r="P30" i="11"/>
  <c r="O30" i="11"/>
  <c r="T29" i="11"/>
  <c r="S29" i="11"/>
  <c r="P29" i="11"/>
  <c r="O29" i="11"/>
  <c r="T28" i="11"/>
  <c r="S28" i="11"/>
  <c r="P28" i="11"/>
  <c r="O28" i="11"/>
  <c r="T27" i="11"/>
  <c r="S27" i="11"/>
  <c r="P27" i="11"/>
  <c r="O27" i="11"/>
  <c r="T26" i="11"/>
  <c r="S26" i="11"/>
  <c r="P26" i="11"/>
  <c r="O26" i="11"/>
  <c r="T25" i="11"/>
  <c r="S25" i="11"/>
  <c r="P25" i="11"/>
  <c r="O25" i="11"/>
  <c r="T24" i="11"/>
  <c r="S24" i="11"/>
  <c r="P24" i="11"/>
  <c r="O24" i="11"/>
  <c r="T23" i="11"/>
  <c r="S23" i="11"/>
  <c r="P23" i="11"/>
  <c r="O23" i="11"/>
  <c r="T22" i="11"/>
  <c r="S22" i="11"/>
  <c r="P22" i="11"/>
  <c r="O22" i="11"/>
  <c r="T21" i="11"/>
  <c r="S21" i="11"/>
  <c r="P21" i="11"/>
  <c r="O21" i="11"/>
  <c r="T20" i="11"/>
  <c r="S20" i="11"/>
  <c r="P20" i="11"/>
  <c r="O20" i="11"/>
  <c r="T19" i="11"/>
  <c r="S19" i="11"/>
  <c r="P19" i="11"/>
  <c r="O19" i="11"/>
  <c r="T18" i="11"/>
  <c r="S18" i="11"/>
  <c r="P18" i="11"/>
  <c r="O18" i="11"/>
  <c r="T17" i="11"/>
  <c r="S17" i="11"/>
  <c r="P17" i="11"/>
  <c r="O17" i="11"/>
  <c r="T16" i="11"/>
  <c r="S16" i="11"/>
  <c r="P16" i="11"/>
  <c r="O16" i="11"/>
  <c r="T15" i="11"/>
  <c r="S15" i="11"/>
  <c r="P15" i="11"/>
  <c r="O15" i="11"/>
  <c r="T14" i="11"/>
  <c r="S14" i="11"/>
  <c r="P14" i="11"/>
  <c r="O14" i="11"/>
  <c r="T13" i="11"/>
  <c r="S13" i="11"/>
  <c r="P13" i="11"/>
  <c r="O13" i="11"/>
  <c r="T12" i="11"/>
  <c r="S12" i="11"/>
  <c r="P12" i="11"/>
  <c r="O12" i="11"/>
  <c r="T11" i="11"/>
  <c r="S11" i="11"/>
  <c r="P11" i="11"/>
  <c r="O11" i="11"/>
  <c r="T10" i="11"/>
  <c r="S10" i="11"/>
  <c r="P10" i="11"/>
  <c r="O10" i="11"/>
  <c r="T9" i="11"/>
  <c r="S9" i="11"/>
  <c r="P9" i="11"/>
  <c r="O9" i="11"/>
  <c r="T8" i="11"/>
  <c r="S8" i="11"/>
  <c r="P8" i="11"/>
  <c r="O8" i="11"/>
  <c r="T7" i="11"/>
  <c r="S7" i="11"/>
  <c r="P7" i="11"/>
  <c r="O7" i="11"/>
  <c r="T6" i="11"/>
  <c r="S6" i="11"/>
  <c r="P6" i="11"/>
  <c r="O6" i="11"/>
  <c r="T5" i="11"/>
  <c r="S5" i="11"/>
  <c r="P5" i="11"/>
  <c r="O5" i="11"/>
  <c r="T4" i="11"/>
  <c r="S4" i="11"/>
  <c r="P4" i="11"/>
  <c r="O4" i="11"/>
  <c r="T3" i="11"/>
  <c r="S3" i="11"/>
  <c r="P3" i="11"/>
  <c r="O3" i="11"/>
  <c r="T2" i="11"/>
  <c r="S2" i="11"/>
  <c r="P2" i="11"/>
  <c r="O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9" l="1"/>
  <c r="H2" i="9" s="1"/>
  <c r="E10" i="9"/>
  <c r="G10" i="9" s="1"/>
  <c r="E6" i="9"/>
  <c r="H6" i="9" s="1"/>
  <c r="E13" i="9"/>
  <c r="G13" i="9" s="1"/>
  <c r="E9" i="9"/>
  <c r="F9" i="9" s="1"/>
  <c r="E5" i="9"/>
  <c r="H5" i="9" s="1"/>
  <c r="E12" i="9"/>
  <c r="F12" i="9" s="1"/>
  <c r="E8" i="9"/>
  <c r="F8" i="9" s="1"/>
  <c r="E4" i="9"/>
  <c r="H4" i="9" s="1"/>
  <c r="E11" i="9"/>
  <c r="G11" i="9" s="1"/>
  <c r="E7" i="9"/>
  <c r="H7" i="9" s="1"/>
  <c r="E3" i="9"/>
  <c r="G3" i="9" s="1"/>
  <c r="G9" i="9" l="1"/>
  <c r="H10" i="9"/>
  <c r="G12" i="9"/>
  <c r="G5" i="9"/>
  <c r="G6" i="9"/>
  <c r="F4" i="9"/>
  <c r="F5" i="9"/>
  <c r="G2" i="9"/>
  <c r="G7" i="9"/>
  <c r="H9" i="9"/>
  <c r="F7" i="9"/>
  <c r="F2" i="9"/>
  <c r="F11" i="9"/>
  <c r="H13" i="9"/>
  <c r="G8" i="9"/>
  <c r="F13" i="9"/>
  <c r="H3" i="9"/>
  <c r="F10" i="9"/>
  <c r="H8" i="9"/>
  <c r="G4" i="9"/>
  <c r="H11" i="9"/>
  <c r="F3" i="9"/>
  <c r="H12" i="9"/>
  <c r="F6" i="9"/>
</calcChain>
</file>

<file path=xl/sharedStrings.xml><?xml version="1.0" encoding="utf-8"?>
<sst xmlns="http://schemas.openxmlformats.org/spreadsheetml/2006/main" count="17087" uniqueCount="2118">
  <si>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</si>
  <si>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</si>
  <si>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</si>
  <si>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</si>
  <si>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</si>
  <si>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</si>
  <si>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</si>
  <si>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</si>
  <si>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</si>
  <si>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</si>
  <si>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</si>
  <si>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</si>
  <si>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</si>
  <si>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</si>
  <si>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</si>
  <si>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</si>
  <si>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</si>
  <si>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</si>
  <si>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</si>
  <si>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</si>
  <si>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</si>
  <si>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</si>
  <si>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</si>
  <si>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</si>
  <si>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</si>
  <si>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</si>
  <si>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</si>
  <si>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</si>
  <si>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</si>
  <si>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</si>
  <si>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</si>
  <si>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</si>
  <si>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</si>
  <si>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</si>
  <si>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</si>
  <si>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</si>
  <si>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</si>
  <si>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</si>
  <si>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</si>
  <si>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</si>
  <si>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</si>
  <si>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</si>
  <si>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</si>
  <si>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</si>
  <si>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</si>
  <si>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</si>
  <si>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</si>
  <si>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</si>
  <si>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</si>
  <si>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</si>
  <si>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</si>
  <si>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</si>
  <si>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</si>
  <si>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</si>
  <si>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</si>
  <si>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</si>
  <si>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</si>
  <si>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</si>
  <si>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</si>
  <si>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</si>
  <si>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</si>
  <si>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</si>
  <si>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</si>
  <si>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</si>
  <si>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</si>
  <si>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</si>
  <si>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</si>
  <si>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</si>
  <si>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</si>
  <si>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</si>
  <si>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</si>
  <si>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</si>
  <si>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</si>
  <si>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</si>
  <si>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</si>
  <si>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</si>
  <si>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</si>
  <si>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</si>
  <si>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</si>
  <si>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</si>
  <si>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</si>
  <si>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</si>
  <si>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</si>
  <si>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</si>
  <si>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</si>
  <si>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</si>
  <si>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</si>
  <si>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</si>
  <si>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</si>
  <si>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</si>
  <si>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</si>
  <si>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</si>
  <si>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</si>
  <si>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</si>
  <si>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</si>
  <si>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</si>
  <si>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</si>
  <si>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</si>
  <si>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</si>
  <si>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</si>
  <si>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</si>
  <si>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</si>
  <si>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</si>
  <si>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</si>
  <si>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</si>
  <si>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</si>
  <si>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</si>
  <si>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</si>
  <si>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</si>
  <si>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</si>
  <si>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</si>
  <si>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</si>
  <si>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</si>
  <si>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</si>
  <si>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</si>
  <si>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</si>
  <si>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</si>
  <si>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</si>
  <si>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</si>
  <si>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</si>
  <si>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</si>
  <si>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</si>
  <si>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</si>
  <si>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</si>
  <si>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</si>
  <si>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</si>
  <si>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</si>
  <si>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</si>
  <si>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</si>
  <si>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</si>
  <si>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</si>
  <si>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</si>
  <si>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</si>
  <si>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</si>
  <si>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</si>
  <si>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</si>
  <si>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</si>
  <si>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</si>
  <si>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</si>
  <si>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</si>
  <si>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</si>
  <si>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</si>
  <si>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</si>
  <si>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</si>
  <si>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</si>
  <si>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</si>
  <si>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</si>
  <si>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</si>
  <si>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</si>
  <si>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</si>
  <si>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</si>
  <si>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</si>
  <si>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</si>
  <si>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</si>
  <si>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</si>
  <si>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</si>
  <si>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</si>
  <si>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</si>
  <si>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</si>
  <si>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</si>
  <si>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</si>
  <si>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</si>
  <si>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</si>
  <si>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</si>
  <si>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</si>
  <si>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</si>
  <si>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</si>
  <si>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</si>
  <si>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</si>
  <si>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</si>
  <si>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</si>
  <si>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</si>
  <si>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</si>
  <si>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</si>
  <si>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</si>
  <si>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</si>
  <si>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</si>
  <si>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</si>
  <si>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</si>
  <si>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</si>
  <si>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</si>
  <si>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</si>
  <si>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</si>
  <si>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</si>
  <si>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</si>
  <si>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</si>
  <si>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</si>
  <si>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</si>
  <si>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</si>
  <si>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</si>
  <si>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</si>
  <si>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</si>
  <si>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</si>
  <si>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</si>
  <si>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</si>
  <si>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</si>
  <si>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</si>
  <si>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</si>
  <si>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</si>
  <si>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</si>
  <si>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</si>
  <si>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</si>
  <si>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</si>
  <si>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</si>
  <si>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</si>
  <si>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</si>
  <si>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</si>
  <si>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</si>
  <si>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</si>
  <si>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</si>
  <si>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</si>
  <si>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</si>
  <si>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</si>
  <si>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</si>
  <si>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</si>
  <si>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</si>
  <si>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</si>
  <si>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</si>
  <si>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</si>
  <si>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</si>
  <si>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</si>
  <si>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</si>
  <si>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</si>
  <si>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</si>
  <si>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</si>
  <si>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</si>
  <si>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</si>
  <si>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</si>
  <si>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</si>
  <si>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</si>
  <si>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</si>
  <si>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</si>
  <si>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</si>
  <si>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</si>
  <si>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</si>
  <si>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</si>
  <si>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</si>
  <si>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</si>
  <si>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</si>
  <si>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</si>
  <si>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</si>
  <si>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</si>
  <si>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</si>
  <si>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</si>
  <si>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</si>
  <si>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</si>
  <si>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</si>
  <si>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</si>
  <si>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</si>
  <si>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</si>
  <si>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</si>
  <si>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</si>
  <si>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</si>
  <si>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</si>
  <si>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</si>
  <si>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</si>
  <si>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</si>
  <si>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</si>
  <si>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</si>
  <si>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</si>
  <si>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</si>
  <si>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</si>
  <si>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</si>
  <si>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</si>
  <si>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</si>
  <si>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</si>
  <si>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</si>
  <si>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</si>
  <si>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</si>
  <si>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</si>
  <si>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</si>
  <si>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</si>
  <si>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</si>
  <si>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</si>
  <si>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</si>
  <si>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</si>
  <si>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</si>
  <si>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</si>
  <si>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</si>
  <si>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</si>
  <si>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</si>
  <si>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</si>
  <si>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</si>
  <si>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</si>
  <si>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</si>
  <si>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</si>
  <si>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</si>
  <si>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</si>
  <si>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</si>
  <si>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</si>
  <si>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</si>
  <si>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</si>
  <si>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</si>
  <si>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</si>
  <si>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</si>
  <si>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</si>
  <si>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</si>
  <si>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</si>
  <si>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</si>
  <si>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</si>
  <si>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</si>
  <si>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</si>
  <si>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</si>
  <si>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</si>
  <si>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</si>
  <si>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</si>
  <si>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</si>
  <si>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</si>
  <si>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</si>
  <si>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</si>
  <si>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</si>
  <si>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</si>
  <si>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</si>
  <si>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</si>
  <si>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</si>
  <si>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</si>
  <si>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</si>
  <si>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</si>
  <si>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</si>
  <si>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</si>
  <si>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</si>
  <si>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</si>
  <si>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</si>
  <si>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</si>
  <si>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</si>
  <si>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</si>
  <si>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</si>
  <si>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</si>
  <si>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</si>
  <si>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</si>
  <si>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</si>
  <si>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</si>
  <si>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</si>
  <si>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</si>
  <si>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</si>
  <si>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</si>
  <si>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</si>
  <si>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</si>
  <si>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</si>
  <si>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</si>
  <si>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</si>
  <si>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</si>
  <si>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</si>
  <si>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</si>
  <si>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</si>
  <si>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</si>
  <si>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</si>
  <si>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</si>
  <si>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</si>
  <si>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</si>
  <si>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</si>
  <si>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</si>
  <si>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</si>
  <si>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</si>
  <si>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</si>
  <si>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</si>
  <si>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</si>
  <si>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</si>
  <si>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</si>
  <si>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</si>
  <si>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</si>
  <si>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</si>
  <si>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</si>
  <si>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</si>
  <si>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</si>
  <si>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</si>
  <si>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</si>
  <si>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</si>
  <si>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</si>
  <si>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</si>
  <si>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</si>
  <si>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</si>
  <si>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</si>
  <si>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</si>
  <si>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</si>
  <si>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</si>
  <si>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</si>
  <si>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</si>
  <si>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</si>
  <si>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</si>
  <si>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</si>
  <si>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</si>
  <si>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</si>
  <si>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</si>
  <si>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</si>
  <si>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</si>
  <si>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</si>
  <si>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</si>
  <si>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</si>
  <si>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</si>
  <si>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</si>
  <si>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</si>
  <si>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</si>
  <si>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</si>
  <si>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</si>
  <si>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</si>
  <si>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</si>
  <si>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</si>
  <si>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</si>
  <si>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</si>
  <si>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</si>
  <si>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</si>
  <si>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</si>
  <si>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</si>
  <si>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</si>
  <si>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</si>
  <si>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</si>
  <si>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</si>
  <si>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</si>
  <si>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</si>
  <si>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</si>
  <si>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</si>
  <si>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</si>
  <si>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</si>
  <si>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</si>
  <si>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</si>
  <si>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</si>
  <si>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</si>
  <si>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</si>
  <si>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</si>
  <si>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</si>
  <si>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</si>
  <si>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</si>
  <si>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</si>
  <si>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</si>
  <si>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</si>
  <si>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</si>
  <si>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</si>
  <si>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</si>
  <si>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</si>
  <si>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</si>
  <si>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</si>
  <si>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</si>
  <si>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</si>
  <si>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</si>
  <si>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</si>
  <si>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</si>
  <si>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</si>
  <si>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</si>
  <si>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</si>
  <si>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</si>
  <si>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</si>
  <si>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</si>
  <si>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</si>
  <si>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</si>
  <si>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</si>
  <si>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</si>
  <si>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</si>
  <si>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</si>
  <si>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</si>
  <si>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</si>
  <si>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</si>
  <si>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</si>
  <si>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</si>
  <si>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</si>
  <si>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</si>
  <si>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</si>
  <si>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</si>
  <si>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</si>
  <si>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</si>
  <si>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</si>
  <si>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</si>
  <si>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</si>
  <si>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</si>
  <si>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</si>
  <si>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</si>
  <si>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</si>
  <si>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</si>
  <si>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</si>
  <si>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</si>
  <si>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</si>
  <si>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</si>
  <si>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</si>
  <si>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</si>
  <si>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</si>
  <si>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</si>
  <si>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</si>
  <si>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</si>
  <si>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</si>
  <si>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</si>
  <si>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</si>
  <si>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</si>
  <si>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</si>
  <si>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</si>
  <si>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</si>
  <si>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</si>
  <si>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</si>
  <si>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</si>
  <si>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</si>
  <si>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</si>
  <si>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</si>
  <si>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</si>
  <si>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</si>
  <si>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</si>
  <si>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</si>
  <si>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</si>
  <si>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</si>
  <si>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</si>
  <si>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</si>
  <si>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</si>
  <si>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</si>
  <si>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</si>
  <si>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</si>
  <si>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</si>
  <si>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</si>
  <si>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</si>
  <si>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</si>
  <si>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</si>
  <si>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</si>
  <si>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</si>
  <si>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</si>
  <si>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</si>
  <si>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</si>
  <si>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</si>
  <si>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</si>
  <si>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</si>
  <si>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</si>
  <si>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</si>
  <si>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</si>
  <si>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</si>
  <si>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</si>
  <si>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</si>
  <si>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</si>
  <si>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</si>
  <si>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</si>
  <si>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</si>
  <si>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</si>
  <si>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</si>
  <si>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</si>
  <si>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</si>
  <si>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</si>
  <si>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</si>
  <si>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</si>
  <si>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</si>
  <si>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</si>
  <si>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</si>
  <si>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</si>
  <si>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</si>
  <si>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</si>
  <si>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</si>
  <si>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</si>
  <si>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</si>
  <si>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</si>
  <si>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</si>
  <si>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</si>
  <si>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</si>
  <si>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</si>
  <si>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</si>
  <si>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</si>
  <si>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</si>
  <si>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</si>
  <si>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</si>
  <si>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</si>
  <si>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</si>
  <si>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</si>
  <si>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</si>
  <si>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</si>
  <si>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</si>
  <si>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</si>
  <si>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</si>
  <si>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</si>
  <si>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</si>
  <si>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</si>
  <si>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</si>
  <si>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</si>
  <si>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</si>
  <si>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</si>
  <si>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</si>
  <si>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</si>
  <si>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</si>
  <si>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</si>
  <si>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</si>
  <si>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</si>
  <si>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</si>
  <si>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</si>
  <si>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</si>
  <si>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</si>
  <si>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</si>
  <si>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</si>
  <si>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</si>
  <si>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</si>
  <si>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</si>
  <si>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</si>
  <si>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</si>
  <si>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</si>
  <si>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</si>
  <si>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</si>
  <si>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</si>
  <si>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</si>
  <si>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</si>
  <si>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</si>
  <si>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</si>
  <si>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</si>
  <si>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</si>
  <si>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</si>
  <si>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</si>
  <si>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</si>
  <si>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</si>
  <si>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</si>
  <si>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</si>
  <si>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</si>
  <si>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</si>
  <si>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</si>
  <si>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</si>
  <si>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</si>
  <si>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</si>
  <si>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</si>
  <si>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</si>
  <si>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</si>
  <si>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</si>
  <si>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</si>
  <si>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</si>
  <si>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</si>
  <si>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</si>
  <si>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</si>
  <si>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</si>
  <si>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</si>
  <si>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</si>
  <si>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</si>
  <si>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</si>
  <si>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</si>
  <si>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</si>
  <si>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</si>
  <si>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</si>
  <si>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</si>
  <si>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</si>
  <si>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</si>
  <si>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</si>
  <si>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</si>
  <si>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</si>
  <si>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</si>
  <si>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</si>
  <si>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</si>
  <si>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</si>
  <si>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</si>
  <si>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</si>
  <si>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</si>
  <si>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</si>
  <si>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</si>
  <si>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</si>
  <si>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</si>
  <si>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</si>
  <si>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</si>
  <si>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</si>
  <si>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</si>
  <si>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</si>
  <si>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</si>
  <si>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</si>
  <si>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</si>
  <si>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</si>
  <si>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</si>
  <si>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</si>
  <si>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</si>
  <si>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</si>
  <si>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</si>
  <si>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</si>
  <si>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</si>
  <si>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</si>
  <si>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</si>
  <si>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</si>
  <si>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</si>
  <si>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</si>
  <si>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</si>
  <si>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</si>
  <si>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</si>
  <si>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</si>
  <si>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</si>
  <si>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</si>
  <si>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</si>
  <si>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</si>
  <si>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</si>
  <si>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</si>
  <si>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</si>
  <si>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</si>
  <si>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</si>
  <si>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</si>
  <si>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</si>
  <si>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</si>
  <si>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</si>
  <si>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</si>
  <si>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</si>
  <si>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</si>
  <si>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</si>
  <si>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</si>
  <si>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</si>
  <si>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</si>
  <si>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</si>
  <si>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</si>
  <si>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</si>
  <si>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</si>
  <si>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</si>
  <si>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</si>
  <si>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</si>
  <si>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</si>
  <si>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</si>
  <si>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</si>
  <si>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</si>
  <si>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</si>
  <si>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</si>
  <si>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</si>
  <si>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</si>
  <si>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</si>
  <si>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</si>
  <si>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</si>
  <si>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</si>
  <si>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</si>
  <si>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</si>
  <si>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</si>
  <si>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</si>
  <si>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</si>
  <si>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</si>
  <si>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</si>
  <si>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</si>
  <si>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</si>
  <si>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</si>
  <si>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</si>
  <si>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</si>
  <si>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</si>
  <si>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</si>
  <si>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</si>
  <si>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</si>
  <si>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</si>
  <si>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</si>
  <si>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</si>
  <si>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</si>
  <si>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</si>
  <si>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</si>
  <si>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</si>
  <si>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</si>
  <si>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</si>
  <si>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</si>
  <si>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</si>
  <si>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</si>
  <si>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</si>
  <si>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</si>
  <si>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</si>
  <si>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</si>
  <si>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</si>
  <si>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</si>
  <si>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</si>
  <si>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</si>
  <si>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</si>
  <si>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</si>
  <si>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</si>
  <si>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</si>
  <si>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</si>
  <si>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</si>
  <si>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</si>
  <si>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</si>
  <si>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</si>
  <si>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</si>
  <si>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</si>
  <si>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</si>
  <si>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</si>
  <si>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</si>
  <si>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</si>
  <si>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</si>
  <si>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</si>
  <si>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</si>
  <si>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</si>
  <si>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</si>
  <si>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</si>
  <si>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</si>
  <si>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</si>
  <si>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</si>
  <si>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</si>
  <si>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</si>
  <si>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</si>
  <si>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</si>
  <si>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</si>
  <si>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</si>
  <si>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</si>
  <si>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</si>
  <si>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</si>
  <si>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</si>
  <si>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</si>
  <si>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</si>
  <si>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</si>
  <si>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</si>
  <si>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</si>
  <si>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</si>
  <si>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</si>
  <si>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</si>
  <si>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</si>
  <si>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</si>
  <si>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</si>
  <si>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</si>
  <si>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</si>
  <si>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</si>
  <si>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</si>
  <si>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</si>
  <si>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</si>
  <si>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</si>
  <si>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</si>
  <si>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</si>
  <si>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</si>
  <si>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</si>
  <si>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</si>
  <si>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</si>
  <si>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</si>
  <si>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</si>
  <si>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</si>
  <si>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</si>
  <si>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</si>
  <si>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</si>
  <si>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</si>
  <si>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</si>
  <si>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</si>
  <si>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</si>
  <si>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</si>
  <si>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</si>
  <si>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</si>
  <si>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</si>
  <si>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</si>
  <si>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</si>
  <si>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</si>
  <si>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</si>
  <si>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</si>
  <si>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</si>
  <si>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</si>
  <si>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</si>
  <si>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</si>
  <si>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</si>
  <si>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</si>
  <si>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</si>
  <si>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</si>
  <si>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</si>
  <si>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</si>
  <si>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</si>
  <si>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</si>
  <si>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</si>
  <si>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</si>
  <si>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</si>
  <si>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</si>
  <si>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</si>
  <si>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</si>
  <si>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</si>
  <si>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</si>
  <si>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</si>
  <si>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</si>
  <si>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</si>
  <si>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</si>
  <si>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</si>
  <si>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</si>
  <si>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</si>
  <si>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</si>
  <si>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</si>
  <si>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</si>
  <si>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</si>
  <si>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</si>
  <si>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</si>
  <si>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</si>
  <si>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</si>
  <si>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</si>
  <si>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</si>
  <si>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</si>
  <si>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</si>
  <si>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</si>
  <si>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</si>
  <si>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</si>
  <si>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</si>
  <si>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</si>
  <si>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</si>
  <si>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</si>
  <si>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</si>
  <si>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</si>
  <si>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</si>
  <si>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</si>
  <si>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</si>
  <si>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</si>
  <si>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</si>
  <si>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</si>
  <si>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</si>
  <si>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</si>
  <si>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</si>
  <si>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</si>
  <si>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</si>
  <si>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</si>
  <si>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</si>
  <si>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</si>
  <si>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</si>
  <si>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</si>
  <si>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</si>
  <si>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</si>
  <si>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</si>
  <si>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</si>
  <si>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</si>
  <si>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</si>
  <si>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</si>
  <si>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</si>
  <si>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</si>
  <si>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</si>
  <si>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</si>
  <si>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</si>
  <si>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</si>
  <si>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</si>
  <si>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</si>
  <si>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</si>
  <si>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</si>
  <si>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</si>
  <si>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</si>
  <si>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</si>
  <si>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</si>
  <si>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</si>
  <si>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</si>
  <si>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</si>
  <si>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</si>
  <si>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</si>
  <si>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</si>
  <si>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</si>
  <si>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</si>
  <si>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</si>
  <si>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</si>
  <si>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</si>
  <si>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</si>
  <si>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</si>
  <si>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</si>
  <si>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</si>
  <si>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</si>
  <si>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</si>
  <si>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</si>
  <si>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</si>
  <si>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</si>
  <si>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</si>
  <si>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</si>
  <si>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</si>
  <si>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</si>
  <si>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</si>
  <si>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</si>
  <si>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</si>
  <si>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</si>
  <si>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</si>
  <si>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</si>
  <si>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</si>
  <si>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</si>
  <si>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</si>
  <si>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</si>
  <si>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</si>
  <si>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</si>
  <si>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</si>
  <si>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</si>
  <si>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</si>
  <si>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</si>
  <si>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</si>
  <si>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</si>
  <si>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</si>
  <si>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</si>
  <si>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</si>
  <si>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</si>
  <si>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</si>
  <si>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</si>
  <si>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</si>
  <si>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</si>
  <si>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</si>
  <si>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</si>
  <si>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</si>
  <si>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</si>
  <si>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</si>
  <si>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</si>
  <si>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</si>
  <si>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</si>
  <si>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</si>
  <si>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</si>
  <si>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</si>
  <si>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</si>
  <si>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</si>
  <si>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</si>
  <si>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</si>
  <si>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</si>
  <si>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</si>
  <si>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</si>
  <si>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</si>
  <si>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</si>
  <si>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</si>
  <si>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</si>
  <si>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</si>
  <si>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</si>
  <si>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</si>
  <si>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</si>
  <si>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</si>
  <si>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</si>
  <si>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</si>
  <si>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</si>
  <si>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</si>
  <si>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</si>
  <si>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</si>
  <si>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</si>
  <si>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</si>
  <si>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</si>
  <si>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</si>
  <si>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</si>
  <si>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</si>
  <si>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</si>
  <si>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</si>
  <si>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</si>
  <si>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</si>
  <si>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</si>
  <si>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</si>
  <si>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</si>
  <si>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</si>
  <si>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</si>
  <si>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</si>
  <si>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</si>
  <si>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</si>
  <si>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</si>
  <si>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</si>
  <si>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</si>
  <si>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</si>
  <si>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</si>
  <si>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</si>
  <si>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</si>
  <si>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</si>
  <si>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</si>
  <si>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</si>
  <si>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</si>
  <si>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</si>
  <si>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</si>
  <si>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</si>
  <si>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</si>
  <si>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</si>
  <si>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</si>
  <si>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</si>
  <si>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</si>
  <si>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</si>
  <si>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</si>
  <si>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</si>
  <si>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</si>
  <si>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</si>
  <si>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</si>
  <si>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</si>
  <si>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</si>
  <si>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</si>
  <si>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</si>
  <si>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</si>
  <si>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</si>
  <si>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</si>
  <si>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</si>
  <si>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</si>
  <si>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</si>
  <si>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</si>
  <si>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</si>
  <si>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</si>
  <si>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</si>
  <si>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</si>
  <si>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</si>
  <si>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</si>
  <si>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</si>
  <si>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</si>
  <si>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</si>
  <si>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</si>
  <si>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</si>
  <si>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</si>
  <si>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</si>
  <si>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</si>
  <si>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</si>
  <si>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</si>
  <si>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</si>
  <si>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</si>
  <si>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</si>
  <si>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</si>
  <si>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</si>
  <si>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</si>
  <si>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</si>
  <si>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</si>
  <si>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</si>
  <si>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</si>
  <si>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</si>
  <si>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</si>
  <si>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</si>
  <si>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</si>
  <si>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</si>
  <si>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</si>
  <si>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</si>
  <si>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</si>
  <si>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</si>
  <si>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</si>
  <si>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</si>
  <si>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</si>
  <si>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</si>
  <si>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</si>
  <si>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</si>
  <si>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</si>
  <si>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</si>
  <si>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</si>
  <si>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</si>
  <si>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</si>
  <si>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</si>
  <si>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</si>
  <si>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</si>
  <si>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</si>
  <si>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</si>
  <si>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</si>
  <si>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</si>
  <si>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</si>
  <si>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</si>
  <si>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</si>
  <si>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</si>
  <si>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</si>
  <si>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</si>
  <si>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</si>
  <si>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</si>
  <si>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</si>
  <si>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</si>
  <si>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</si>
  <si>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</si>
  <si>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</si>
  <si>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</si>
  <si>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</si>
  <si>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</si>
  <si>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</si>
  <si>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</si>
  <si>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</si>
  <si>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</si>
  <si>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</si>
  <si>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</si>
  <si>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</si>
  <si>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</si>
  <si>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</si>
  <si>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</si>
  <si>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</si>
  <si>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</si>
  <si>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</si>
  <si>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</si>
  <si>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</si>
  <si>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</si>
  <si>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</si>
  <si>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</si>
  <si>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</si>
  <si>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</si>
  <si>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</si>
  <si>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</si>
  <si>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</si>
  <si>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</si>
  <si>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</si>
  <si>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</si>
  <si>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</si>
  <si>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</si>
  <si>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</si>
  <si>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</si>
  <si>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</si>
  <si>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</si>
  <si>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</si>
  <si>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</si>
  <si>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</si>
  <si>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</si>
  <si>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</si>
  <si>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</si>
  <si>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</si>
  <si>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</si>
  <si>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</si>
  <si>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</si>
  <si>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</si>
  <si>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</si>
  <si>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</si>
  <si>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</si>
  <si>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</si>
  <si>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</si>
  <si>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</si>
  <si>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</si>
  <si>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</si>
  <si>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</si>
  <si>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</si>
  <si>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</si>
  <si>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</si>
  <si>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</si>
  <si>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</si>
  <si>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</si>
  <si>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</si>
  <si>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</si>
  <si>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</si>
  <si>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</si>
  <si>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</si>
  <si>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</si>
  <si>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</si>
  <si>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</si>
  <si>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</si>
  <si>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</si>
  <si>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</si>
  <si>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</si>
  <si>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</si>
  <si>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</si>
  <si>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</si>
  <si>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</si>
  <si>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</si>
  <si>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</si>
  <si>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</si>
  <si>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</si>
  <si>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</si>
  <si>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</si>
  <si>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</si>
  <si>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</si>
  <si>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</si>
  <si>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</si>
  <si>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</si>
  <si>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</si>
  <si>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</si>
  <si>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</si>
  <si>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</si>
  <si>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</si>
  <si>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</si>
  <si>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</si>
  <si>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</si>
  <si>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</si>
  <si>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</si>
  <si>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</si>
  <si>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</si>
  <si>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</si>
  <si>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</si>
  <si>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</si>
  <si>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</si>
  <si>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</si>
  <si>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</si>
  <si>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</si>
  <si>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</si>
  <si>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</si>
  <si>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</si>
  <si>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</si>
  <si>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</si>
  <si>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</si>
  <si>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</si>
  <si>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</si>
  <si>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</si>
  <si>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</si>
  <si>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</si>
  <si>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</si>
  <si>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</si>
  <si>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</si>
  <si>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</si>
  <si>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</si>
  <si>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</si>
  <si>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</si>
  <si>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</si>
  <si>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</si>
  <si>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</si>
  <si>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</si>
  <si>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</si>
  <si>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</si>
  <si>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</si>
  <si>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</si>
  <si>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</si>
  <si>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</si>
  <si>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</si>
  <si>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</si>
  <si>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</si>
  <si>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</si>
  <si>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</si>
  <si>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</si>
  <si>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</si>
  <si>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</si>
  <si>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</si>
  <si>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</si>
  <si>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</si>
  <si>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</si>
  <si>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</si>
  <si>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</si>
  <si>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</si>
  <si>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</si>
  <si>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</si>
  <si>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</si>
  <si>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</si>
  <si>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</si>
  <si>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</si>
  <si>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</si>
  <si>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</si>
  <si>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</si>
  <si>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</si>
  <si>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</si>
  <si>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</si>
  <si>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</si>
  <si>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</si>
  <si>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</si>
  <si>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</si>
  <si>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</si>
  <si>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</si>
  <si>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</si>
  <si>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</si>
  <si>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</si>
  <si>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</si>
  <si>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</si>
  <si>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</si>
  <si>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</si>
  <si>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</si>
  <si>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</si>
  <si>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</si>
  <si>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</si>
  <si>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</si>
  <si>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</si>
  <si>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</si>
  <si>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</si>
  <si>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</si>
  <si>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</si>
  <si>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</si>
  <si>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</si>
  <si>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</si>
  <si>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</si>
  <si>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</si>
  <si>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</si>
  <si>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</si>
  <si>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</si>
  <si>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</si>
  <si>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</si>
  <si>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</si>
  <si>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</si>
  <si>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</si>
  <si>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</si>
  <si>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</si>
  <si>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</si>
  <si>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</si>
  <si>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</si>
  <si>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</si>
  <si>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</si>
  <si>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</si>
  <si>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</si>
  <si>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</si>
  <si>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</si>
  <si>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</si>
  <si>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</si>
  <si>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</si>
  <si>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</si>
  <si>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</si>
  <si>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</si>
  <si>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</si>
  <si>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</si>
  <si>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</si>
  <si>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</si>
  <si>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</si>
  <si>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</si>
  <si>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</si>
  <si>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</si>
  <si>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</si>
  <si>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</si>
  <si>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</si>
  <si>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</si>
  <si>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</si>
  <si>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</si>
  <si>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</si>
  <si>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</si>
  <si>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</si>
  <si>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</si>
  <si>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</si>
  <si>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</si>
  <si>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</si>
  <si>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</si>
  <si>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</si>
  <si>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</si>
  <si>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</si>
  <si>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</si>
  <si>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</si>
  <si>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</si>
  <si>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</si>
  <si>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</si>
  <si>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</si>
  <si>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</si>
  <si>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</si>
  <si>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</si>
  <si>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</si>
  <si>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</si>
  <si>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</si>
  <si>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</si>
  <si>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</si>
  <si>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</si>
  <si>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</si>
  <si>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</si>
  <si>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</si>
  <si>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</si>
  <si>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</si>
  <si>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</si>
  <si>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</si>
  <si>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</si>
  <si>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</si>
  <si>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</si>
  <si>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</si>
  <si>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</si>
  <si>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</si>
  <si>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</si>
  <si>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</si>
  <si>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</si>
  <si>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</si>
  <si>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</si>
  <si>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</si>
  <si>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</si>
  <si>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</si>
  <si>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</si>
  <si>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</si>
  <si>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</si>
  <si>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</si>
  <si>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</si>
  <si>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</si>
  <si>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</si>
  <si>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</si>
  <si>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</si>
  <si>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</si>
  <si>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</si>
  <si>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</si>
  <si>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</si>
  <si>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</si>
  <si>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</si>
  <si>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</si>
  <si>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</si>
  <si>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</si>
  <si>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</si>
  <si>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</si>
  <si>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</si>
  <si>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</si>
  <si>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</si>
  <si>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</si>
  <si>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</si>
  <si>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</si>
  <si>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</si>
  <si>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</si>
  <si>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</si>
  <si>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</si>
  <si>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</si>
  <si>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</si>
  <si>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</si>
  <si>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</si>
  <si>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</si>
  <si>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</si>
  <si>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</si>
  <si>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</si>
  <si>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</si>
  <si>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</si>
  <si>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</si>
  <si>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</si>
  <si>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</si>
  <si>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</si>
  <si>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</si>
  <si>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</si>
  <si>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</si>
  <si>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</si>
  <si>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</si>
  <si>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</si>
  <si>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</si>
  <si>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</si>
  <si>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</si>
  <si>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</si>
  <si>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</si>
  <si>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</si>
  <si>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</si>
  <si>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</si>
  <si>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</si>
  <si>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</si>
  <si>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</si>
  <si>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</si>
  <si>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</si>
  <si>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</si>
  <si>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</si>
  <si>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</si>
  <si>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</si>
  <si>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</si>
  <si>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</si>
  <si>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</si>
  <si>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</si>
  <si>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</si>
  <si>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</si>
  <si>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</si>
  <si>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</si>
  <si>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</si>
  <si>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</si>
  <si>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</si>
  <si>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</si>
  <si>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</si>
  <si>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</si>
  <si>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</si>
  <si>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</si>
  <si>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</si>
  <si>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</si>
  <si>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</si>
  <si>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</si>
  <si>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</si>
  <si>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</si>
  <si>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</si>
  <si>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</si>
  <si>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</si>
  <si>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</si>
  <si>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</si>
  <si>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</si>
  <si>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</si>
  <si>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</si>
  <si>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</si>
  <si>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</si>
  <si>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</si>
  <si>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</si>
  <si>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</si>
  <si>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</si>
  <si>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</si>
  <si>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</si>
  <si>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</si>
  <si>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</si>
  <si>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</si>
  <si>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</si>
  <si>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</si>
  <si>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</si>
  <si>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</si>
  <si>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</si>
  <si>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</si>
  <si>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</si>
  <si>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</si>
  <si>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</si>
  <si>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</si>
  <si>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</si>
  <si>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</si>
  <si>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</si>
  <si>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</si>
  <si>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</si>
  <si>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</si>
  <si>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</si>
  <si>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</si>
  <si>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</si>
  <si>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</si>
  <si>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</si>
  <si>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</si>
  <si>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</si>
  <si>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</si>
  <si>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</si>
  <si>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</si>
  <si>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</si>
  <si>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</si>
  <si>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</si>
  <si>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</si>
  <si>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</si>
  <si>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</si>
  <si>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</si>
  <si>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</si>
  <si>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</si>
  <si>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</si>
  <si>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</si>
  <si>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</si>
  <si>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</si>
  <si>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</si>
  <si>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</si>
  <si>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</si>
  <si>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</si>
  <si>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</si>
  <si>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</si>
  <si>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</si>
  <si>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</si>
  <si>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</si>
  <si>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</si>
  <si>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</si>
  <si>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</si>
  <si>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</si>
  <si>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</si>
  <si>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</si>
  <si>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</si>
  <si>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</si>
  <si>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</si>
  <si>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</si>
  <si>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</si>
  <si>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</si>
  <si>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</si>
  <si>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</si>
  <si>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</si>
  <si>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</si>
  <si>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</si>
  <si>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</si>
  <si>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</si>
  <si>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</si>
  <si>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</si>
  <si>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</si>
  <si>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</si>
  <si>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</si>
  <si>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</si>
  <si>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</si>
  <si>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</si>
  <si>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</si>
  <si>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</si>
  <si>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</si>
  <si>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</si>
  <si>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</si>
  <si>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</si>
  <si>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</si>
  <si>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</si>
  <si>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</si>
  <si>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</si>
  <si>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</si>
  <si>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</si>
  <si>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</si>
  <si>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</si>
  <si>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</si>
  <si>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</si>
  <si>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</si>
  <si>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</si>
  <si>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</si>
  <si>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</si>
  <si>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</si>
  <si>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</si>
  <si>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</si>
  <si>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</si>
  <si>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</si>
  <si>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</si>
  <si>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</si>
  <si>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</si>
  <si>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</si>
  <si>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</si>
  <si>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</si>
  <si>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</si>
  <si>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</si>
  <si>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</si>
  <si>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</si>
  <si>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</si>
  <si>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</si>
  <si>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</si>
  <si>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</si>
  <si>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</si>
  <si>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</si>
  <si>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</si>
  <si>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</si>
  <si>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</si>
  <si>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</si>
  <si>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</si>
  <si>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</si>
  <si>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</si>
  <si>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</si>
  <si>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</si>
  <si>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</si>
  <si>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</si>
  <si>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</si>
  <si>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</si>
  <si>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</si>
  <si>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</si>
  <si>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</si>
  <si>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</si>
  <si>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</si>
  <si>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</si>
  <si>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</si>
  <si>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</si>
  <si>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</si>
  <si>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</si>
  <si>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</si>
  <si>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</si>
  <si>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</si>
  <si>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</si>
  <si>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</si>
  <si>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</si>
  <si>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</si>
  <si>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</si>
  <si>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</si>
  <si>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</si>
  <si>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</si>
  <si>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</si>
  <si>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</si>
  <si>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</si>
  <si>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</si>
  <si>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</si>
  <si>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</si>
  <si>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</si>
  <si>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</si>
  <si>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</si>
  <si>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</si>
  <si>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</si>
  <si>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</si>
  <si>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</si>
  <si>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</si>
  <si>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</si>
  <si>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</si>
  <si>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</si>
  <si>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</si>
  <si>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</si>
  <si>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</si>
  <si>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</si>
  <si>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</si>
  <si>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</si>
  <si>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</si>
  <si>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</si>
  <si>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</si>
  <si>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</si>
  <si>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</si>
  <si>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</si>
  <si>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</si>
  <si>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</si>
  <si>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</si>
  <si>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</si>
  <si>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</si>
  <si>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</si>
  <si>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</si>
  <si>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</si>
  <si>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</si>
  <si>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</si>
  <si>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</si>
  <si>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</si>
  <si>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</si>
  <si>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</si>
  <si>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</si>
  <si>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</si>
  <si>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</si>
  <si>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</si>
  <si>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</si>
  <si>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</si>
  <si>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</si>
  <si>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</si>
  <si>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</si>
  <si>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</si>
  <si>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</si>
  <si>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</si>
  <si>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</si>
  <si>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</si>
  <si>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</si>
  <si>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</si>
  <si>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</si>
  <si>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</si>
  <si>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</si>
  <si>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</si>
  <si>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</si>
  <si>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</si>
  <si>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</si>
  <si>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</si>
  <si>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</si>
  <si>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</si>
  <si>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</si>
  <si>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</si>
  <si>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</si>
  <si>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</si>
  <si>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</si>
  <si>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</si>
  <si>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</si>
  <si>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</si>
  <si>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</si>
  <si>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</si>
  <si>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</si>
  <si>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</si>
  <si>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</si>
  <si>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</si>
  <si>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</si>
  <si>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</si>
  <si>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</si>
  <si>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</si>
  <si>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</si>
  <si>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</si>
  <si>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</si>
  <si>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</si>
  <si>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</si>
  <si>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</si>
  <si>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</si>
  <si>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</si>
  <si>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</si>
  <si>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</si>
  <si>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</si>
  <si>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</si>
  <si>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</si>
  <si>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</si>
  <si>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</si>
  <si>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</si>
  <si>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</si>
  <si>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</si>
  <si>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</si>
  <si>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</si>
  <si>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</si>
  <si>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</si>
  <si>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</si>
  <si>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</si>
  <si>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</si>
  <si>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</si>
  <si>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</si>
  <si>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</si>
  <si>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</si>
  <si>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</si>
  <si>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</si>
  <si>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</si>
  <si>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</si>
  <si>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</si>
  <si>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</si>
  <si>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</si>
  <si>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</si>
  <si>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</si>
  <si>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</si>
  <si>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</si>
  <si>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</si>
  <si>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</si>
  <si>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</si>
  <si>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</si>
  <si>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</si>
  <si>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</si>
  <si>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</si>
  <si>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</si>
  <si>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</si>
  <si>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</si>
  <si>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</si>
  <si>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</si>
  <si>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</si>
  <si>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</si>
  <si>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</si>
  <si>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</si>
  <si>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</si>
  <si>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</si>
  <si>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</si>
  <si>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</si>
  <si>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</si>
  <si>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</si>
  <si>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</si>
  <si>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</si>
  <si>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</si>
  <si>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</si>
  <si>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</si>
  <si>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</si>
  <si>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</si>
  <si>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</si>
  <si>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</si>
  <si>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</si>
  <si>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</si>
  <si>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</si>
  <si>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</si>
  <si>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</si>
  <si>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</si>
  <si>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</si>
  <si>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</si>
  <si>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</si>
  <si>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</si>
  <si>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</si>
  <si>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</si>
  <si>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</si>
  <si>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</si>
  <si>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</si>
  <si>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</si>
  <si>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</si>
  <si>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</si>
  <si>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</si>
  <si>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</si>
  <si>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</si>
  <si>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</si>
  <si>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</si>
  <si>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</si>
  <si>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</si>
  <si>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</si>
  <si>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</si>
  <si>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</si>
  <si>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</si>
  <si>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</si>
  <si>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</si>
  <si>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</si>
  <si>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</si>
  <si>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</si>
  <si>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</si>
  <si>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</si>
  <si>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</si>
  <si>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</si>
  <si>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</si>
  <si>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</si>
  <si>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</si>
  <si>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</si>
  <si>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</si>
  <si>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</si>
  <si>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</si>
  <si>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</si>
  <si>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</si>
  <si>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</si>
  <si>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</si>
  <si>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</si>
  <si>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</si>
  <si>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</si>
  <si>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</si>
  <si>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</si>
  <si>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</si>
  <si>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</si>
  <si>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</si>
  <si>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</si>
  <si>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</si>
  <si>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</si>
  <si>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</si>
  <si>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</si>
  <si>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</si>
  <si>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</si>
  <si>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</si>
  <si>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</si>
  <si>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</si>
  <si>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</si>
  <si>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</si>
  <si>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</si>
  <si>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</si>
  <si>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</si>
  <si>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</si>
  <si>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</si>
  <si>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</si>
  <si>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</si>
  <si>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</si>
  <si>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</si>
  <si>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</si>
  <si>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</si>
  <si>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</si>
  <si>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</si>
  <si>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</si>
  <si>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</si>
  <si>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</si>
  <si>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</si>
  <si>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</si>
  <si>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</si>
  <si>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</si>
  <si>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</si>
  <si>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</si>
  <si>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</si>
  <si>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</si>
  <si>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</si>
  <si>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</si>
  <si>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</si>
  <si>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</si>
  <si>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</si>
  <si>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</si>
  <si>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</si>
  <si>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</si>
  <si>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</si>
  <si>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</si>
  <si>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</si>
  <si>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</si>
  <si>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</si>
  <si>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</si>
  <si>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</si>
  <si>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</si>
  <si>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</si>
  <si>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</si>
  <si>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</si>
  <si>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</si>
  <si>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</si>
  <si>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</si>
  <si>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</si>
  <si>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</si>
  <si>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</si>
  <si>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</si>
  <si>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</si>
  <si>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</si>
  <si>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</si>
  <si>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</si>
  <si>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</si>
  <si>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</si>
  <si>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</si>
  <si>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</si>
  <si>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</si>
  <si>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</si>
  <si>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</si>
  <si>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</si>
  <si>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</si>
  <si>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</si>
  <si>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</si>
  <si>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</si>
  <si>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</si>
  <si>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</si>
  <si>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</si>
  <si>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</si>
  <si>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</si>
  <si>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</si>
  <si>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</si>
  <si>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</si>
  <si>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</si>
  <si>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</si>
  <si>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</si>
  <si>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</si>
  <si>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</si>
  <si>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</si>
  <si>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</si>
  <si>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</si>
  <si>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</si>
  <si>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</si>
  <si>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</si>
  <si>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</si>
  <si>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</si>
  <si>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</si>
  <si>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</si>
  <si>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</si>
  <si>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</si>
  <si>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</si>
  <si>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</si>
  <si>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</si>
  <si>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</si>
  <si>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</si>
  <si>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</si>
  <si>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</si>
  <si>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</si>
  <si>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</si>
  <si>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</si>
  <si>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</si>
  <si>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</si>
  <si>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</si>
  <si>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</si>
  <si>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</si>
  <si>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</si>
  <si>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</si>
  <si>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</si>
  <si>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</si>
  <si>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</si>
  <si>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</si>
  <si>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</si>
  <si>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</si>
  <si>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</si>
  <si>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</si>
  <si>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</si>
  <si>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</si>
  <si>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</si>
  <si>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</si>
  <si>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</si>
  <si>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</si>
  <si>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</si>
  <si>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</si>
  <si>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</si>
  <si>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</si>
  <si>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</si>
  <si>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</si>
  <si>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</si>
  <si>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</si>
  <si>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</si>
  <si>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</si>
  <si>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</si>
  <si>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</si>
  <si>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</si>
  <si>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</si>
  <si>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</si>
  <si>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</si>
  <si>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</si>
  <si>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</si>
  <si>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</si>
  <si>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</si>
  <si>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</si>
  <si>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</si>
  <si>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</si>
  <si>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</si>
  <si>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</si>
  <si>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</si>
  <si>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</si>
  <si>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</si>
  <si>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</si>
  <si>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</si>
  <si>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</si>
  <si>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</si>
  <si>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</si>
  <si>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</si>
  <si>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</si>
  <si>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</si>
  <si>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</si>
  <si>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</si>
  <si>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</si>
  <si>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</si>
  <si>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</si>
  <si>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</si>
  <si>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</si>
  <si>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</si>
  <si>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</si>
  <si>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</si>
  <si>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</si>
  <si>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</si>
  <si>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</si>
  <si>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</si>
  <si>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</si>
  <si>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</si>
  <si>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</si>
  <si>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</si>
  <si>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</si>
  <si>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</si>
  <si>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</si>
  <si>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</si>
  <si>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</si>
  <si>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</si>
  <si>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</si>
  <si>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</si>
  <si>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</si>
  <si>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</si>
  <si>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</si>
  <si>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</si>
  <si>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</si>
  <si>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</si>
  <si>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</si>
  <si>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</si>
  <si>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</si>
  <si>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</si>
  <si>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</si>
  <si>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</si>
  <si>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</si>
  <si>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</si>
  <si>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</si>
  <si>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</si>
  <si>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</si>
  <si>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</si>
  <si>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</si>
  <si>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</si>
  <si>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</si>
  <si>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</si>
  <si>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</si>
  <si>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</si>
  <si>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</si>
  <si>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</si>
  <si>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</si>
  <si>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</si>
  <si>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</si>
  <si>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</si>
  <si>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</si>
  <si>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</si>
  <si>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</si>
  <si>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</si>
  <si>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</si>
  <si>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</si>
  <si>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</si>
  <si>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</si>
  <si>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</si>
  <si>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</si>
  <si>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</si>
  <si>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</si>
  <si>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</si>
  <si>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</si>
  <si>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</si>
  <si>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 xml:space="preserve"> 5000 to 9999</t>
  </si>
  <si>
    <t>10000 to 14999</t>
  </si>
  <si>
    <t>15000 to 19999</t>
  </si>
  <si>
    <t>20000 to 24999</t>
  </si>
  <si>
    <t>25000 to 29999</t>
  </si>
  <si>
    <t xml:space="preserve"> 30000 to 34999</t>
  </si>
  <si>
    <t>35000 to 39999</t>
  </si>
  <si>
    <t>40000 to 44999</t>
  </si>
  <si>
    <t>45000 to 49999</t>
  </si>
  <si>
    <t>Greater than or equal to 50000</t>
  </si>
  <si>
    <t>outcome_successful</t>
  </si>
  <si>
    <t>outcome_unsuccessful</t>
  </si>
  <si>
    <t>backers_count_successful</t>
  </si>
  <si>
    <t>backers_count_unsuccessful</t>
  </si>
  <si>
    <t>Mean</t>
  </si>
  <si>
    <t>Median</t>
  </si>
  <si>
    <t xml:space="preserve">Minimum </t>
  </si>
  <si>
    <t>Maximum</t>
  </si>
  <si>
    <t>Variance</t>
  </si>
  <si>
    <t>Standard Deviation</t>
  </si>
  <si>
    <t>Successful _Campaign</t>
  </si>
  <si>
    <t>Unsuccessful_Campaign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</si>
</sst>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42" applyFont="1"/>
    <xf numFmtId="0" fontId="16" fillId="33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[CrowdfundingBook-sridevi.xlsx]CategoryStats!PivotTable3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2-4862-8E52-9C83562EB6ED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2-4862-8E52-9C83562EB6ED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2-4862-8E52-9C83562EB6ED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2-4862-8E52-9C83562E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145344"/>
        <c:axId val="503147008"/>
      </c:barChart>
      <c:catAx>
        <c:axId val="5031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7008"/>
        <c:crosses val="autoZero"/>
        <c:auto val="1"/>
        <c:lblAlgn val="ctr"/>
        <c:lblOffset val="100"/>
        <c:noMultiLvlLbl val="0"/>
      </c:catAx>
      <c:valAx>
        <c:axId val="5031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[CrowdfundingBook-sridevi.xlsx]SubcategoryStats!PivotTable2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E-4420-802B-17F53F111F8D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E-4420-802B-17F53F111F8D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E-4420-802B-17F53F111F8D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9E-4420-802B-17F53F11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956063"/>
        <c:axId val="2047952735"/>
      </c:barChart>
      <c:catAx>
        <c:axId val="20479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2735"/>
        <c:crosses val="autoZero"/>
        <c:auto val="1"/>
        <c:lblAlgn val="ctr"/>
        <c:lblOffset val="100"/>
        <c:noMultiLvlLbl val="0"/>
      </c:catAx>
      <c:valAx>
        <c:axId val="20479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[CrowdfundingBook-sridevi.xlsx]LaunchDateOutcomes!PivotTable1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8-4C62-8819-6E8C50595F15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8-4C62-8819-6E8C50595F15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8-4C62-8819-6E8C50595F15}"/>
            </c:ext>
          </c:extLst>
        </c:ser>
        <c:ser>
          <c:idx val="3"/>
          <c:order val="3"/>
          <c:tx>
            <c:strRef>
              <c:f>LaunchDateOutcomes!$E$4:$E$5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8-4C62-8819-6E8C5059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64351"/>
        <c:axId val="409569343"/>
      </c:lineChart>
      <c:catAx>
        <c:axId val="4095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69343"/>
        <c:crosses val="autoZero"/>
        <c:auto val="1"/>
        <c:lblAlgn val="ctr"/>
        <c:lblOffset val="100"/>
        <c:noMultiLvlLbl val="0"/>
      </c:catAx>
      <c:valAx>
        <c:axId val="4095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6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 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 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D-4D44-AC12-50241984C0E5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 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 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D-4D44-AC12-50241984C0E5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 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 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D-4D44-AC12-50241984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9696"/>
        <c:axId val="92852608"/>
      </c:lineChart>
      <c:catAx>
        <c:axId val="928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2608"/>
        <c:crosses val="autoZero"/>
        <c:auto val="1"/>
        <c:lblAlgn val="ctr"/>
        <c:lblOffset val="100"/>
        <c:noMultiLvlLbl val="0"/>
      </c:catAx>
      <c:valAx>
        <c:axId val="92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FDB5C6BB-CAB0-4292-A709-BA0E33C7FBC1}">
          <cx:tx>
            <cx:txData>
              <cx:f>_xlchart.v1.0</cx:f>
              <cx:v>backers_count_successful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clusteredColumn" uniqueId="{6EEE99BB-1297-4A1D-8949-F12E3E876F09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111125</xdr:rowOff>
    </xdr:from>
    <xdr:to>
      <xdr:col>14</xdr:col>
      <xdr:colOff>82550</xdr:colOff>
      <xdr:row>15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B27E6-AE55-DD93-3AA1-F1358654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</xdr:row>
      <xdr:rowOff>159871</xdr:rowOff>
    </xdr:from>
    <xdr:to>
      <xdr:col>15</xdr:col>
      <xdr:colOff>33618</xdr:colOff>
      <xdr:row>17</xdr:row>
      <xdr:rowOff>183777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6B107-6E3F-9326-C343-0B88C753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4</xdr:row>
      <xdr:rowOff>41275</xdr:rowOff>
    </xdr:from>
    <xdr:to>
      <xdr:col>12</xdr:col>
      <xdr:colOff>581025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08991-BD24-D260-317D-DAF4F7C20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713240</xdr:colOff>
      <xdr:row>14</xdr:row>
      <xdr:rowOff>88332</xdr:rowOff>
    </xdr:from>
    <xdr:to>
      <xdr:col>9</xdr:col>
      <xdr:colOff>9921</xdr:colOff>
      <xdr:row>28</xdr:row>
      <xdr:rowOff>53407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9CBFB-C878-51E5-5CB1-293E0135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10</xdr:col>
      <xdr:colOff>577850</xdr:colOff>
      <xdr:row>35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58B1A56-4CC3-478B-ADE9-2A86C6D14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5250" y="4330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39</xdr:row>
      <xdr:rowOff>0</xdr:rowOff>
    </xdr:from>
    <xdr:to>
      <xdr:col>10</xdr:col>
      <xdr:colOff>577850</xdr:colOff>
      <xdr:row>52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37B1309-A3BE-419C-BAE5-DD157F98B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5250" y="767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" refreshedDate="44815.982821874997" createdVersion="8" refreshedVersion="8" minRefreshableVersion="3" recordCount="1000" xr:uid="{9B758D57-1F3B-45B0-8D37-A4F72A1C879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" refreshedDate="44818.413767013888" createdVersion="8" refreshedVersion="8" minRefreshableVersion="3" recordCount="1001" xr:uid="{0A34DB5A-D2C2-45AF-AFB3-E0A07D8548D5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" refreshedDate="44818.470392476855" createdVersion="8" refreshedVersion="8" minRefreshableVersion="3" recordCount="1003" xr:uid="{DFC889F5-17AA-4501-B1F1-8524B2756D8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</r>
  <r>
    <n v="1"/>
    <x v="1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</r>
  <r>
    <n v="2"/>
    <x v="2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</r>
  <r>
    <n v="3"/>
    <x v="3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</r>
  <r>
    <n v="4"/>
    <x v="4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</r>
  <r>
    <n v="5"/>
    <x v="5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</r>
  <r>
    <n v="6"/>
    <x v="6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</r>
  <r>
    <n v="7"/>
    <x v="7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</r>
  <r>
    <n v="8"/>
    <x v="8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</r>
  <r>
    <n v="9"/>
    <x v="9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</r>
  <r>
    <n v="10"/>
    <x v="10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</r>
  <r>
    <n v="11"/>
    <x v="11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</r>
  <r>
    <n v="12"/>
    <x v="12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</r>
  <r>
    <n v="13"/>
    <x v="13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</r>
  <r>
    <n v="14"/>
    <x v="14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</r>
  <r>
    <n v="15"/>
    <x v="15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</r>
  <r>
    <n v="16"/>
    <x v="16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</r>
  <r>
    <n v="17"/>
    <x v="17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</r>
  <r>
    <n v="18"/>
    <x v="18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</r>
  <r>
    <n v="19"/>
    <x v="19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</r>
  <r>
    <n v="20"/>
    <x v="20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</r>
  <r>
    <n v="21"/>
    <x v="21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</r>
  <r>
    <n v="22"/>
    <x v="22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</r>
  <r>
    <n v="23"/>
    <x v="23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</r>
  <r>
    <n v="24"/>
    <x v="24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</r>
  <r>
    <n v="25"/>
    <x v="25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</r>
  <r>
    <n v="26"/>
    <x v="26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</r>
  <r>
    <n v="27"/>
    <x v="27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</r>
  <r>
    <n v="28"/>
    <x v="28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</r>
  <r>
    <n v="29"/>
    <x v="29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</r>
  <r>
    <n v="30"/>
    <x v="30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</r>
  <r>
    <n v="31"/>
    <x v="31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</r>
  <r>
    <n v="32"/>
    <x v="32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</r>
  <r>
    <n v="33"/>
    <x v="33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</r>
  <r>
    <n v="34"/>
    <x v="34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</r>
  <r>
    <n v="35"/>
    <x v="35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</r>
  <r>
    <n v="36"/>
    <x v="36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</r>
  <r>
    <n v="37"/>
    <x v="37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</r>
  <r>
    <n v="38"/>
    <x v="38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</r>
  <r>
    <n v="39"/>
    <x v="39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</r>
  <r>
    <n v="40"/>
    <x v="40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</r>
  <r>
    <n v="41"/>
    <x v="41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</r>
  <r>
    <n v="42"/>
    <x v="42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</r>
  <r>
    <n v="43"/>
    <x v="43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</r>
  <r>
    <n v="44"/>
    <x v="44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</r>
  <r>
    <n v="45"/>
    <x v="45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</r>
  <r>
    <n v="46"/>
    <x v="46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</r>
  <r>
    <n v="47"/>
    <x v="47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</r>
  <r>
    <n v="48"/>
    <x v="48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</r>
  <r>
    <n v="49"/>
    <x v="49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</r>
  <r>
    <n v="50"/>
    <x v="50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</r>
  <r>
    <n v="51"/>
    <x v="51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</r>
  <r>
    <n v="52"/>
    <x v="52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</r>
  <r>
    <n v="53"/>
    <x v="53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</r>
  <r>
    <n v="54"/>
    <x v="54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</r>
  <r>
    <n v="55"/>
    <x v="55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</r>
  <r>
    <n v="56"/>
    <x v="56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</r>
  <r>
    <n v="57"/>
    <x v="57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</r>
  <r>
    <n v="58"/>
    <x v="58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</r>
  <r>
    <n v="59"/>
    <x v="59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</r>
  <r>
    <n v="60"/>
    <x v="60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</r>
  <r>
    <n v="61"/>
    <x v="61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</r>
  <r>
    <n v="62"/>
    <x v="62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</r>
  <r>
    <n v="63"/>
    <x v="63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</r>
  <r>
    <n v="64"/>
    <x v="64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</r>
  <r>
    <n v="65"/>
    <x v="65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</r>
  <r>
    <n v="66"/>
    <x v="66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</r>
  <r>
    <n v="67"/>
    <x v="67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</r>
  <r>
    <n v="68"/>
    <x v="68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</r>
  <r>
    <n v="69"/>
    <x v="69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</r>
  <r>
    <n v="70"/>
    <x v="70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</r>
  <r>
    <n v="71"/>
    <x v="71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</r>
  <r>
    <n v="72"/>
    <x v="72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</r>
  <r>
    <n v="73"/>
    <x v="73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</r>
  <r>
    <n v="74"/>
    <x v="74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</r>
  <r>
    <n v="75"/>
    <x v="75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</r>
  <r>
    <n v="76"/>
    <x v="76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</r>
  <r>
    <n v="77"/>
    <x v="77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</r>
  <r>
    <n v="78"/>
    <x v="78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</r>
  <r>
    <n v="79"/>
    <x v="79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</r>
  <r>
    <n v="80"/>
    <x v="80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</r>
  <r>
    <n v="81"/>
    <x v="81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</r>
  <r>
    <n v="82"/>
    <x v="82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</r>
  <r>
    <n v="83"/>
    <x v="83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</r>
  <r>
    <n v="84"/>
    <x v="84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</r>
  <r>
    <n v="85"/>
    <x v="85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</r>
  <r>
    <n v="86"/>
    <x v="86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</r>
  <r>
    <n v="87"/>
    <x v="87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</r>
  <r>
    <n v="88"/>
    <x v="88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</r>
  <r>
    <n v="89"/>
    <x v="89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</r>
  <r>
    <n v="90"/>
    <x v="90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</r>
  <r>
    <n v="91"/>
    <x v="91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</r>
  <r>
    <n v="92"/>
    <x v="92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</r>
  <r>
    <n v="93"/>
    <x v="93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</r>
  <r>
    <n v="94"/>
    <x v="94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</r>
  <r>
    <n v="95"/>
    <x v="95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</r>
  <r>
    <n v="96"/>
    <x v="96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</r>
  <r>
    <n v="97"/>
    <x v="97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</r>
  <r>
    <n v="98"/>
    <x v="98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</r>
  <r>
    <n v="99"/>
    <x v="99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</r>
  <r>
    <n v="100"/>
    <x v="100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</r>
  <r>
    <n v="101"/>
    <x v="101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</r>
  <r>
    <n v="102"/>
    <x v="102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</r>
  <r>
    <n v="103"/>
    <x v="103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</r>
  <r>
    <n v="104"/>
    <x v="104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</r>
  <r>
    <n v="105"/>
    <x v="105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</r>
  <r>
    <n v="106"/>
    <x v="106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</r>
  <r>
    <n v="107"/>
    <x v="107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</r>
  <r>
    <n v="108"/>
    <x v="108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</r>
  <r>
    <n v="109"/>
    <x v="109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</r>
  <r>
    <n v="110"/>
    <x v="110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</r>
  <r>
    <n v="111"/>
    <x v="111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</r>
  <r>
    <n v="112"/>
    <x v="112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</r>
  <r>
    <n v="113"/>
    <x v="113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</r>
  <r>
    <n v="114"/>
    <x v="114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</r>
  <r>
    <n v="115"/>
    <x v="115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</r>
  <r>
    <n v="116"/>
    <x v="116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</r>
  <r>
    <n v="117"/>
    <x v="117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</r>
  <r>
    <n v="118"/>
    <x v="118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</r>
  <r>
    <n v="119"/>
    <x v="119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</r>
  <r>
    <n v="120"/>
    <x v="120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</r>
  <r>
    <n v="121"/>
    <x v="121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</r>
  <r>
    <n v="122"/>
    <x v="122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</r>
  <r>
    <n v="123"/>
    <x v="123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</r>
  <r>
    <n v="124"/>
    <x v="124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</r>
  <r>
    <n v="125"/>
    <x v="125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</r>
  <r>
    <n v="126"/>
    <x v="126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</r>
  <r>
    <n v="127"/>
    <x v="127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</r>
  <r>
    <n v="128"/>
    <x v="128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</r>
  <r>
    <n v="129"/>
    <x v="129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</r>
  <r>
    <n v="130"/>
    <x v="130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</r>
  <r>
    <n v="131"/>
    <x v="131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</r>
  <r>
    <n v="132"/>
    <x v="132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</r>
  <r>
    <n v="133"/>
    <x v="133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</r>
  <r>
    <n v="134"/>
    <x v="134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</r>
  <r>
    <n v="135"/>
    <x v="135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</r>
  <r>
    <n v="136"/>
    <x v="136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</r>
  <r>
    <n v="137"/>
    <x v="137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</r>
  <r>
    <n v="138"/>
    <x v="138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</r>
  <r>
    <n v="139"/>
    <x v="139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</r>
  <r>
    <n v="140"/>
    <x v="140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</r>
  <r>
    <n v="141"/>
    <x v="141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</r>
  <r>
    <n v="142"/>
    <x v="142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</r>
  <r>
    <n v="143"/>
    <x v="143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</r>
  <r>
    <n v="144"/>
    <x v="144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</r>
  <r>
    <n v="145"/>
    <x v="145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</r>
  <r>
    <n v="146"/>
    <x v="146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</r>
  <r>
    <n v="147"/>
    <x v="147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</r>
  <r>
    <n v="148"/>
    <x v="148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</r>
  <r>
    <n v="149"/>
    <x v="149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</r>
  <r>
    <n v="150"/>
    <x v="150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</r>
  <r>
    <n v="151"/>
    <x v="151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</r>
  <r>
    <n v="152"/>
    <x v="152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</r>
  <r>
    <n v="153"/>
    <x v="153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</r>
  <r>
    <n v="154"/>
    <x v="154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</r>
  <r>
    <n v="155"/>
    <x v="155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</r>
  <r>
    <n v="156"/>
    <x v="156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</r>
  <r>
    <n v="157"/>
    <x v="157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</r>
  <r>
    <n v="158"/>
    <x v="158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</r>
  <r>
    <n v="159"/>
    <x v="159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</r>
  <r>
    <n v="160"/>
    <x v="160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</r>
  <r>
    <n v="161"/>
    <x v="161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</r>
  <r>
    <n v="162"/>
    <x v="162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</r>
  <r>
    <n v="163"/>
    <x v="163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</r>
  <r>
    <n v="164"/>
    <x v="164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</r>
  <r>
    <n v="165"/>
    <x v="165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</r>
  <r>
    <n v="166"/>
    <x v="166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</r>
  <r>
    <n v="167"/>
    <x v="167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</r>
  <r>
    <n v="168"/>
    <x v="168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</r>
  <r>
    <n v="169"/>
    <x v="169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</r>
  <r>
    <n v="170"/>
    <x v="170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</r>
  <r>
    <n v="171"/>
    <x v="171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</r>
  <r>
    <n v="172"/>
    <x v="172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</r>
  <r>
    <n v="173"/>
    <x v="173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</r>
  <r>
    <n v="174"/>
    <x v="174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</r>
  <r>
    <n v="175"/>
    <x v="175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</r>
  <r>
    <n v="176"/>
    <x v="176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</r>
  <r>
    <n v="177"/>
    <x v="177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</r>
  <r>
    <n v="178"/>
    <x v="178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</r>
  <r>
    <n v="179"/>
    <x v="179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</r>
  <r>
    <n v="180"/>
    <x v="180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</r>
  <r>
    <n v="181"/>
    <x v="181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</r>
  <r>
    <n v="182"/>
    <x v="182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</r>
  <r>
    <n v="183"/>
    <x v="183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</r>
  <r>
    <n v="184"/>
    <x v="184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</r>
  <r>
    <n v="185"/>
    <x v="185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</r>
  <r>
    <n v="186"/>
    <x v="186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</r>
  <r>
    <n v="187"/>
    <x v="187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</r>
  <r>
    <n v="188"/>
    <x v="188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</r>
  <r>
    <n v="189"/>
    <x v="189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</r>
  <r>
    <n v="190"/>
    <x v="190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</r>
  <r>
    <n v="191"/>
    <x v="191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</r>
  <r>
    <n v="192"/>
    <x v="192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</r>
  <r>
    <n v="193"/>
    <x v="193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</r>
  <r>
    <n v="194"/>
    <x v="194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</r>
  <r>
    <n v="195"/>
    <x v="195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</r>
  <r>
    <n v="196"/>
    <x v="196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</r>
  <r>
    <n v="197"/>
    <x v="197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</r>
  <r>
    <n v="198"/>
    <x v="198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</r>
  <r>
    <n v="199"/>
    <x v="199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</r>
  <r>
    <n v="200"/>
    <x v="200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</r>
  <r>
    <n v="201"/>
    <x v="201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</r>
  <r>
    <n v="202"/>
    <x v="202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</r>
  <r>
    <n v="203"/>
    <x v="203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</r>
  <r>
    <n v="204"/>
    <x v="204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</r>
  <r>
    <n v="205"/>
    <x v="205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</r>
  <r>
    <n v="206"/>
    <x v="206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</r>
  <r>
    <n v="207"/>
    <x v="207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</r>
  <r>
    <n v="208"/>
    <x v="208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</r>
  <r>
    <n v="209"/>
    <x v="209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</r>
  <r>
    <n v="210"/>
    <x v="210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</r>
  <r>
    <n v="211"/>
    <x v="211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</r>
  <r>
    <n v="212"/>
    <x v="212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</r>
  <r>
    <n v="213"/>
    <x v="213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</r>
  <r>
    <n v="214"/>
    <x v="214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</r>
  <r>
    <n v="215"/>
    <x v="215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</r>
  <r>
    <n v="216"/>
    <x v="216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</r>
  <r>
    <n v="217"/>
    <x v="217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</r>
  <r>
    <n v="218"/>
    <x v="218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</r>
  <r>
    <n v="219"/>
    <x v="219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</r>
  <r>
    <n v="220"/>
    <x v="220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</r>
  <r>
    <n v="221"/>
    <x v="221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</r>
  <r>
    <n v="222"/>
    <x v="222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</r>
  <r>
    <n v="223"/>
    <x v="223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</r>
  <r>
    <n v="224"/>
    <x v="224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</r>
  <r>
    <n v="225"/>
    <x v="225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</r>
  <r>
    <n v="226"/>
    <x v="102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</r>
  <r>
    <n v="227"/>
    <x v="226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</r>
  <r>
    <n v="228"/>
    <x v="227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</r>
  <r>
    <n v="229"/>
    <x v="228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</r>
  <r>
    <n v="230"/>
    <x v="229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</r>
  <r>
    <n v="231"/>
    <x v="230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</r>
  <r>
    <n v="232"/>
    <x v="231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</r>
  <r>
    <n v="233"/>
    <x v="232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</r>
  <r>
    <n v="234"/>
    <x v="233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</r>
  <r>
    <n v="235"/>
    <x v="234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</r>
  <r>
    <n v="236"/>
    <x v="235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</r>
  <r>
    <n v="237"/>
    <x v="236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</r>
  <r>
    <n v="238"/>
    <x v="237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</r>
  <r>
    <n v="239"/>
    <x v="238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</r>
  <r>
    <n v="240"/>
    <x v="239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</r>
  <r>
    <n v="241"/>
    <x v="240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</r>
  <r>
    <n v="242"/>
    <x v="241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</r>
  <r>
    <n v="243"/>
    <x v="242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</r>
  <r>
    <n v="244"/>
    <x v="243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</r>
  <r>
    <n v="245"/>
    <x v="244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</r>
  <r>
    <n v="246"/>
    <x v="245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</r>
  <r>
    <n v="247"/>
    <x v="246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</r>
  <r>
    <n v="248"/>
    <x v="247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</r>
  <r>
    <n v="249"/>
    <x v="248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</r>
  <r>
    <n v="250"/>
    <x v="249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</r>
  <r>
    <n v="251"/>
    <x v="250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</r>
  <r>
    <n v="252"/>
    <x v="251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</r>
  <r>
    <n v="253"/>
    <x v="252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</r>
  <r>
    <n v="254"/>
    <x v="253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</r>
  <r>
    <n v="255"/>
    <x v="254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</r>
  <r>
    <n v="256"/>
    <x v="255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</r>
  <r>
    <n v="257"/>
    <x v="256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</r>
  <r>
    <n v="258"/>
    <x v="257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</r>
  <r>
    <n v="259"/>
    <x v="258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</r>
  <r>
    <n v="260"/>
    <x v="259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</r>
  <r>
    <n v="261"/>
    <x v="260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</r>
  <r>
    <n v="262"/>
    <x v="261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</r>
  <r>
    <n v="263"/>
    <x v="262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</r>
  <r>
    <n v="264"/>
    <x v="263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</r>
  <r>
    <n v="265"/>
    <x v="264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</r>
  <r>
    <n v="266"/>
    <x v="265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</r>
  <r>
    <n v="267"/>
    <x v="266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</r>
  <r>
    <n v="268"/>
    <x v="267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</r>
  <r>
    <n v="269"/>
    <x v="268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</r>
  <r>
    <n v="270"/>
    <x v="269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</r>
  <r>
    <n v="271"/>
    <x v="270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</r>
  <r>
    <n v="272"/>
    <x v="271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</r>
  <r>
    <n v="273"/>
    <x v="272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</r>
  <r>
    <n v="274"/>
    <x v="273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</r>
  <r>
    <n v="275"/>
    <x v="274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</r>
  <r>
    <n v="276"/>
    <x v="275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</r>
  <r>
    <n v="277"/>
    <x v="276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</r>
  <r>
    <n v="278"/>
    <x v="277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</r>
  <r>
    <n v="279"/>
    <x v="278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</r>
  <r>
    <n v="280"/>
    <x v="279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</r>
  <r>
    <n v="281"/>
    <x v="280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</r>
  <r>
    <n v="282"/>
    <x v="281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</r>
  <r>
    <n v="283"/>
    <x v="282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</r>
  <r>
    <n v="284"/>
    <x v="283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</r>
  <r>
    <n v="285"/>
    <x v="284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</r>
  <r>
    <n v="286"/>
    <x v="285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</r>
  <r>
    <n v="287"/>
    <x v="286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</r>
  <r>
    <n v="288"/>
    <x v="287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</r>
  <r>
    <n v="289"/>
    <x v="288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</r>
  <r>
    <n v="290"/>
    <x v="289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</r>
  <r>
    <n v="291"/>
    <x v="290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</r>
  <r>
    <n v="292"/>
    <x v="291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</r>
  <r>
    <n v="293"/>
    <x v="292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</r>
  <r>
    <n v="294"/>
    <x v="293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</r>
  <r>
    <n v="295"/>
    <x v="294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</r>
  <r>
    <n v="296"/>
    <x v="295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</r>
  <r>
    <n v="297"/>
    <x v="296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</r>
  <r>
    <n v="298"/>
    <x v="297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</r>
  <r>
    <n v="299"/>
    <x v="298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</r>
  <r>
    <n v="300"/>
    <x v="299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</r>
  <r>
    <n v="301"/>
    <x v="300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</r>
  <r>
    <n v="302"/>
    <x v="301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</r>
  <r>
    <n v="303"/>
    <x v="302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</r>
  <r>
    <n v="304"/>
    <x v="303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</r>
  <r>
    <n v="305"/>
    <x v="304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</r>
  <r>
    <n v="306"/>
    <x v="305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</r>
  <r>
    <n v="307"/>
    <x v="306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</r>
  <r>
    <n v="308"/>
    <x v="307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</r>
  <r>
    <n v="309"/>
    <x v="308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</r>
  <r>
    <n v="310"/>
    <x v="309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</r>
  <r>
    <n v="311"/>
    <x v="310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</r>
  <r>
    <n v="312"/>
    <x v="311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</r>
  <r>
    <n v="313"/>
    <x v="312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</r>
  <r>
    <n v="314"/>
    <x v="313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</r>
  <r>
    <n v="315"/>
    <x v="314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</r>
  <r>
    <n v="316"/>
    <x v="315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</r>
  <r>
    <n v="317"/>
    <x v="316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</r>
  <r>
    <n v="318"/>
    <x v="317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</r>
  <r>
    <n v="319"/>
    <x v="318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</r>
  <r>
    <n v="320"/>
    <x v="319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</r>
  <r>
    <n v="321"/>
    <x v="320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</r>
  <r>
    <n v="322"/>
    <x v="321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</r>
  <r>
    <n v="323"/>
    <x v="322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</r>
  <r>
    <n v="324"/>
    <x v="323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</r>
  <r>
    <n v="325"/>
    <x v="324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</r>
  <r>
    <n v="326"/>
    <x v="325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</r>
  <r>
    <n v="327"/>
    <x v="326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</r>
  <r>
    <n v="328"/>
    <x v="327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</r>
  <r>
    <n v="329"/>
    <x v="328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</r>
  <r>
    <n v="330"/>
    <x v="329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</r>
  <r>
    <n v="331"/>
    <x v="330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</r>
  <r>
    <n v="332"/>
    <x v="331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</r>
  <r>
    <n v="333"/>
    <x v="332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</r>
  <r>
    <n v="334"/>
    <x v="333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</r>
  <r>
    <n v="335"/>
    <x v="334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</r>
  <r>
    <n v="336"/>
    <x v="335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</r>
  <r>
    <n v="337"/>
    <x v="336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</r>
  <r>
    <n v="338"/>
    <x v="337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</r>
  <r>
    <n v="339"/>
    <x v="338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</r>
  <r>
    <n v="340"/>
    <x v="339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</r>
  <r>
    <n v="341"/>
    <x v="340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</r>
  <r>
    <n v="342"/>
    <x v="341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</r>
  <r>
    <n v="343"/>
    <x v="342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</r>
  <r>
    <n v="344"/>
    <x v="343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</r>
  <r>
    <n v="345"/>
    <x v="344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</r>
  <r>
    <n v="346"/>
    <x v="345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</r>
  <r>
    <n v="347"/>
    <x v="346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</r>
  <r>
    <n v="348"/>
    <x v="347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</r>
  <r>
    <n v="349"/>
    <x v="348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</r>
  <r>
    <n v="350"/>
    <x v="349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</r>
  <r>
    <n v="351"/>
    <x v="350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</r>
  <r>
    <n v="352"/>
    <x v="351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</r>
  <r>
    <n v="353"/>
    <x v="352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</r>
  <r>
    <n v="354"/>
    <x v="353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</r>
  <r>
    <n v="355"/>
    <x v="354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</r>
  <r>
    <n v="356"/>
    <x v="355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</r>
  <r>
    <n v="357"/>
    <x v="356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</r>
  <r>
    <n v="358"/>
    <x v="357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</r>
  <r>
    <n v="359"/>
    <x v="358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</r>
  <r>
    <n v="360"/>
    <x v="359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</r>
  <r>
    <n v="361"/>
    <x v="360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</r>
  <r>
    <n v="362"/>
    <x v="361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</r>
  <r>
    <n v="363"/>
    <x v="362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</r>
  <r>
    <n v="364"/>
    <x v="363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</r>
  <r>
    <n v="365"/>
    <x v="364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</r>
  <r>
    <n v="366"/>
    <x v="365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</r>
  <r>
    <n v="367"/>
    <x v="366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</r>
  <r>
    <n v="368"/>
    <x v="367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</r>
  <r>
    <n v="369"/>
    <x v="368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</r>
  <r>
    <n v="370"/>
    <x v="369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</r>
  <r>
    <n v="371"/>
    <x v="370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</r>
  <r>
    <n v="372"/>
    <x v="371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</r>
  <r>
    <n v="373"/>
    <x v="372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</r>
  <r>
    <n v="374"/>
    <x v="373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</r>
  <r>
    <n v="375"/>
    <x v="374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</r>
  <r>
    <n v="376"/>
    <x v="375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</r>
  <r>
    <n v="377"/>
    <x v="376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</r>
  <r>
    <n v="378"/>
    <x v="377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</r>
  <r>
    <n v="379"/>
    <x v="378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</r>
  <r>
    <n v="380"/>
    <x v="379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</r>
  <r>
    <n v="381"/>
    <x v="380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</r>
  <r>
    <n v="382"/>
    <x v="381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</r>
  <r>
    <n v="383"/>
    <x v="382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</r>
  <r>
    <n v="384"/>
    <x v="383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</r>
  <r>
    <n v="385"/>
    <x v="384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</r>
  <r>
    <n v="386"/>
    <x v="385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</r>
  <r>
    <n v="387"/>
    <x v="386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</r>
  <r>
    <n v="388"/>
    <x v="387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</r>
  <r>
    <n v="389"/>
    <x v="388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</r>
  <r>
    <n v="390"/>
    <x v="389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</r>
  <r>
    <n v="391"/>
    <x v="390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</r>
  <r>
    <n v="392"/>
    <x v="391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</r>
  <r>
    <n v="393"/>
    <x v="392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</r>
  <r>
    <n v="394"/>
    <x v="393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</r>
  <r>
    <n v="395"/>
    <x v="122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</r>
  <r>
    <n v="396"/>
    <x v="394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</r>
  <r>
    <n v="397"/>
    <x v="395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</r>
  <r>
    <n v="398"/>
    <x v="396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</r>
  <r>
    <n v="399"/>
    <x v="397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</r>
  <r>
    <n v="400"/>
    <x v="398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</r>
  <r>
    <n v="401"/>
    <x v="399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</r>
  <r>
    <n v="402"/>
    <x v="400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</r>
  <r>
    <n v="403"/>
    <x v="401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</r>
  <r>
    <n v="404"/>
    <x v="402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</r>
  <r>
    <n v="405"/>
    <x v="403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</r>
  <r>
    <n v="406"/>
    <x v="404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</r>
  <r>
    <n v="407"/>
    <x v="405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</r>
  <r>
    <n v="408"/>
    <x v="406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</r>
  <r>
    <n v="409"/>
    <x v="97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</r>
  <r>
    <n v="410"/>
    <x v="407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</r>
  <r>
    <n v="411"/>
    <x v="408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</r>
  <r>
    <n v="412"/>
    <x v="409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</r>
  <r>
    <n v="413"/>
    <x v="410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</r>
  <r>
    <n v="414"/>
    <x v="411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</r>
  <r>
    <n v="415"/>
    <x v="412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</r>
  <r>
    <n v="416"/>
    <x v="413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</r>
  <r>
    <n v="417"/>
    <x v="414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</r>
  <r>
    <n v="418"/>
    <x v="32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</r>
  <r>
    <n v="419"/>
    <x v="415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</r>
  <r>
    <n v="420"/>
    <x v="416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</r>
  <r>
    <n v="421"/>
    <x v="417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</r>
  <r>
    <n v="422"/>
    <x v="418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</r>
  <r>
    <n v="423"/>
    <x v="419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</r>
  <r>
    <n v="424"/>
    <x v="420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</r>
  <r>
    <n v="425"/>
    <x v="421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</r>
  <r>
    <n v="426"/>
    <x v="422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</r>
  <r>
    <n v="427"/>
    <x v="423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</r>
  <r>
    <n v="428"/>
    <x v="424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</r>
  <r>
    <n v="429"/>
    <x v="425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</r>
  <r>
    <n v="430"/>
    <x v="426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</r>
  <r>
    <n v="431"/>
    <x v="427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</r>
  <r>
    <n v="432"/>
    <x v="428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</r>
  <r>
    <n v="433"/>
    <x v="429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</r>
  <r>
    <n v="434"/>
    <x v="430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</r>
  <r>
    <n v="435"/>
    <x v="431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</r>
  <r>
    <n v="436"/>
    <x v="432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</r>
  <r>
    <n v="437"/>
    <x v="433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</r>
  <r>
    <n v="438"/>
    <x v="434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</r>
  <r>
    <n v="439"/>
    <x v="435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</r>
  <r>
    <n v="440"/>
    <x v="436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</r>
  <r>
    <n v="441"/>
    <x v="437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</r>
  <r>
    <n v="442"/>
    <x v="438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</r>
  <r>
    <n v="443"/>
    <x v="439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</r>
  <r>
    <n v="444"/>
    <x v="347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</r>
  <r>
    <n v="445"/>
    <x v="440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</r>
  <r>
    <n v="446"/>
    <x v="441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</r>
  <r>
    <n v="447"/>
    <x v="442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</r>
  <r>
    <n v="448"/>
    <x v="443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</r>
  <r>
    <n v="449"/>
    <x v="444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</r>
  <r>
    <n v="450"/>
    <x v="445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</r>
  <r>
    <n v="451"/>
    <x v="446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</r>
  <r>
    <n v="452"/>
    <x v="447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</r>
  <r>
    <n v="453"/>
    <x v="448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</r>
  <r>
    <n v="454"/>
    <x v="449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</r>
  <r>
    <n v="455"/>
    <x v="450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</r>
  <r>
    <n v="456"/>
    <x v="451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</r>
  <r>
    <n v="457"/>
    <x v="452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</r>
  <r>
    <n v="458"/>
    <x v="453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</r>
  <r>
    <n v="459"/>
    <x v="454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</r>
  <r>
    <n v="460"/>
    <x v="455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</r>
  <r>
    <n v="461"/>
    <x v="456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</r>
  <r>
    <n v="462"/>
    <x v="457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</r>
  <r>
    <n v="463"/>
    <x v="458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</r>
  <r>
    <n v="464"/>
    <x v="459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</r>
  <r>
    <n v="465"/>
    <x v="460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</r>
  <r>
    <n v="466"/>
    <x v="461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</r>
  <r>
    <n v="467"/>
    <x v="462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</r>
  <r>
    <n v="468"/>
    <x v="463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</r>
  <r>
    <n v="469"/>
    <x v="464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</r>
  <r>
    <n v="470"/>
    <x v="465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</r>
  <r>
    <n v="471"/>
    <x v="197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</r>
  <r>
    <n v="472"/>
    <x v="466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</r>
  <r>
    <n v="473"/>
    <x v="467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</r>
  <r>
    <n v="474"/>
    <x v="468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</r>
  <r>
    <n v="475"/>
    <x v="469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</r>
  <r>
    <n v="476"/>
    <x v="470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</r>
  <r>
    <n v="477"/>
    <x v="471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</r>
  <r>
    <n v="478"/>
    <x v="472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</r>
  <r>
    <n v="479"/>
    <x v="473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</r>
  <r>
    <n v="480"/>
    <x v="474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</r>
  <r>
    <n v="481"/>
    <x v="475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</r>
  <r>
    <n v="482"/>
    <x v="476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</r>
  <r>
    <n v="483"/>
    <x v="477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</r>
  <r>
    <n v="484"/>
    <x v="478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</r>
  <r>
    <n v="485"/>
    <x v="479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</r>
  <r>
    <n v="486"/>
    <x v="480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</r>
  <r>
    <n v="487"/>
    <x v="481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</r>
  <r>
    <n v="488"/>
    <x v="482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</r>
  <r>
    <n v="489"/>
    <x v="483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</r>
  <r>
    <n v="490"/>
    <x v="484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</r>
  <r>
    <n v="491"/>
    <x v="485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</r>
  <r>
    <n v="492"/>
    <x v="486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</r>
  <r>
    <n v="493"/>
    <x v="487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</r>
  <r>
    <n v="494"/>
    <x v="488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</r>
  <r>
    <n v="495"/>
    <x v="489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</r>
  <r>
    <n v="496"/>
    <x v="490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</r>
  <r>
    <n v="497"/>
    <x v="491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</r>
  <r>
    <n v="498"/>
    <x v="492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</r>
  <r>
    <n v="499"/>
    <x v="493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</r>
  <r>
    <n v="500"/>
    <x v="494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</r>
  <r>
    <n v="501"/>
    <x v="495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</r>
  <r>
    <n v="502"/>
    <x v="212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</r>
  <r>
    <n v="503"/>
    <x v="496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</r>
  <r>
    <n v="504"/>
    <x v="497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</r>
  <r>
    <n v="505"/>
    <x v="498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</r>
  <r>
    <n v="506"/>
    <x v="499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</r>
  <r>
    <n v="507"/>
    <x v="500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</r>
  <r>
    <n v="508"/>
    <x v="501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</r>
  <r>
    <n v="509"/>
    <x v="173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</r>
  <r>
    <n v="510"/>
    <x v="502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</r>
  <r>
    <n v="511"/>
    <x v="503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</r>
  <r>
    <n v="512"/>
    <x v="504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</r>
  <r>
    <n v="513"/>
    <x v="505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</r>
  <r>
    <n v="514"/>
    <x v="506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</r>
  <r>
    <n v="515"/>
    <x v="507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</r>
  <r>
    <n v="516"/>
    <x v="508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</r>
  <r>
    <n v="517"/>
    <x v="509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</r>
  <r>
    <n v="518"/>
    <x v="510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</r>
  <r>
    <n v="519"/>
    <x v="511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</r>
  <r>
    <n v="520"/>
    <x v="512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</r>
  <r>
    <n v="521"/>
    <x v="513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</r>
  <r>
    <n v="522"/>
    <x v="514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</r>
  <r>
    <n v="523"/>
    <x v="515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</r>
  <r>
    <n v="524"/>
    <x v="516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</r>
  <r>
    <n v="525"/>
    <x v="517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</r>
  <r>
    <n v="526"/>
    <x v="518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</r>
  <r>
    <n v="527"/>
    <x v="519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</r>
  <r>
    <n v="528"/>
    <x v="520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</r>
  <r>
    <n v="529"/>
    <x v="521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</r>
  <r>
    <n v="530"/>
    <x v="522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</r>
  <r>
    <n v="531"/>
    <x v="523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</r>
  <r>
    <n v="532"/>
    <x v="524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</r>
  <r>
    <n v="533"/>
    <x v="525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</r>
  <r>
    <n v="534"/>
    <x v="526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</r>
  <r>
    <n v="535"/>
    <x v="527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</r>
  <r>
    <n v="536"/>
    <x v="528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</r>
  <r>
    <n v="537"/>
    <x v="529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</r>
  <r>
    <n v="538"/>
    <x v="530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</r>
  <r>
    <n v="539"/>
    <x v="531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</r>
  <r>
    <n v="540"/>
    <x v="532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</r>
  <r>
    <n v="541"/>
    <x v="533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</r>
  <r>
    <n v="542"/>
    <x v="534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</r>
  <r>
    <n v="543"/>
    <x v="535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</r>
  <r>
    <n v="544"/>
    <x v="536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</r>
  <r>
    <n v="545"/>
    <x v="537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</r>
  <r>
    <n v="546"/>
    <x v="538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</r>
  <r>
    <n v="547"/>
    <x v="539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</r>
  <r>
    <n v="548"/>
    <x v="540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</r>
  <r>
    <n v="549"/>
    <x v="541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</r>
  <r>
    <n v="550"/>
    <x v="542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</r>
  <r>
    <n v="551"/>
    <x v="543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</r>
  <r>
    <n v="552"/>
    <x v="544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</r>
  <r>
    <n v="553"/>
    <x v="545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</r>
  <r>
    <n v="554"/>
    <x v="546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</r>
  <r>
    <n v="555"/>
    <x v="547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</r>
  <r>
    <n v="556"/>
    <x v="195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</r>
  <r>
    <n v="557"/>
    <x v="548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</r>
  <r>
    <n v="558"/>
    <x v="549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</r>
  <r>
    <n v="559"/>
    <x v="550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</r>
  <r>
    <n v="560"/>
    <x v="551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</r>
  <r>
    <n v="561"/>
    <x v="552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</r>
  <r>
    <n v="562"/>
    <x v="553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</r>
  <r>
    <n v="563"/>
    <x v="554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</r>
  <r>
    <n v="564"/>
    <x v="555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</r>
  <r>
    <n v="565"/>
    <x v="556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</r>
  <r>
    <n v="566"/>
    <x v="557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</r>
  <r>
    <n v="567"/>
    <x v="558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</r>
  <r>
    <n v="568"/>
    <x v="559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</r>
  <r>
    <n v="569"/>
    <x v="560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</r>
  <r>
    <n v="570"/>
    <x v="561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</r>
  <r>
    <n v="571"/>
    <x v="562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</r>
  <r>
    <n v="572"/>
    <x v="563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</r>
  <r>
    <n v="573"/>
    <x v="564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</r>
  <r>
    <n v="574"/>
    <x v="565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</r>
  <r>
    <n v="575"/>
    <x v="566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</r>
  <r>
    <n v="576"/>
    <x v="567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</r>
  <r>
    <n v="577"/>
    <x v="568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</r>
  <r>
    <n v="578"/>
    <x v="569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</r>
  <r>
    <n v="579"/>
    <x v="570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</r>
  <r>
    <n v="580"/>
    <x v="251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</r>
  <r>
    <n v="581"/>
    <x v="571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</r>
  <r>
    <n v="582"/>
    <x v="572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</r>
  <r>
    <n v="583"/>
    <x v="573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</r>
  <r>
    <n v="584"/>
    <x v="8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</r>
  <r>
    <n v="585"/>
    <x v="574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</r>
  <r>
    <n v="586"/>
    <x v="575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</r>
  <r>
    <n v="587"/>
    <x v="576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</r>
  <r>
    <n v="588"/>
    <x v="577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</r>
  <r>
    <n v="589"/>
    <x v="578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</r>
  <r>
    <n v="590"/>
    <x v="579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</r>
  <r>
    <n v="591"/>
    <x v="580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</r>
  <r>
    <n v="592"/>
    <x v="581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</r>
  <r>
    <n v="593"/>
    <x v="582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</r>
  <r>
    <n v="594"/>
    <x v="583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</r>
  <r>
    <n v="595"/>
    <x v="584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</r>
  <r>
    <n v="596"/>
    <x v="585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</r>
  <r>
    <n v="597"/>
    <x v="586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</r>
  <r>
    <n v="598"/>
    <x v="587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</r>
  <r>
    <n v="599"/>
    <x v="588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</r>
  <r>
    <n v="600"/>
    <x v="589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</r>
  <r>
    <n v="601"/>
    <x v="590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</r>
  <r>
    <n v="602"/>
    <x v="591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</r>
  <r>
    <n v="603"/>
    <x v="592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</r>
  <r>
    <n v="604"/>
    <x v="593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</r>
  <r>
    <n v="605"/>
    <x v="594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</r>
  <r>
    <n v="606"/>
    <x v="595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</r>
  <r>
    <n v="607"/>
    <x v="596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</r>
  <r>
    <n v="608"/>
    <x v="597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</r>
  <r>
    <n v="609"/>
    <x v="598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</r>
  <r>
    <n v="610"/>
    <x v="599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</r>
  <r>
    <n v="611"/>
    <x v="600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</r>
  <r>
    <n v="612"/>
    <x v="601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</r>
  <r>
    <n v="613"/>
    <x v="602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</r>
  <r>
    <n v="614"/>
    <x v="603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</r>
  <r>
    <n v="615"/>
    <x v="604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</r>
  <r>
    <n v="616"/>
    <x v="605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</r>
  <r>
    <n v="617"/>
    <x v="606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</r>
  <r>
    <n v="618"/>
    <x v="607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</r>
  <r>
    <n v="619"/>
    <x v="608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</r>
  <r>
    <n v="620"/>
    <x v="609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</r>
  <r>
    <n v="621"/>
    <x v="610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</r>
  <r>
    <n v="622"/>
    <x v="611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</r>
  <r>
    <n v="623"/>
    <x v="612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</r>
  <r>
    <n v="624"/>
    <x v="613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</r>
  <r>
    <n v="625"/>
    <x v="614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</r>
  <r>
    <n v="626"/>
    <x v="615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</r>
  <r>
    <n v="627"/>
    <x v="616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</r>
  <r>
    <n v="628"/>
    <x v="617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</r>
  <r>
    <n v="629"/>
    <x v="618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</r>
  <r>
    <n v="630"/>
    <x v="619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</r>
  <r>
    <n v="631"/>
    <x v="620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</r>
  <r>
    <n v="632"/>
    <x v="621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</r>
  <r>
    <n v="633"/>
    <x v="622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</r>
  <r>
    <n v="634"/>
    <x v="623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</r>
  <r>
    <n v="635"/>
    <x v="624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</r>
  <r>
    <n v="636"/>
    <x v="625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</r>
  <r>
    <n v="637"/>
    <x v="626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</r>
  <r>
    <n v="638"/>
    <x v="627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</r>
  <r>
    <n v="639"/>
    <x v="628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</r>
  <r>
    <n v="640"/>
    <x v="629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</r>
  <r>
    <n v="641"/>
    <x v="630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</r>
  <r>
    <n v="642"/>
    <x v="631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</r>
  <r>
    <n v="643"/>
    <x v="632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</r>
  <r>
    <n v="644"/>
    <x v="633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</r>
  <r>
    <n v="645"/>
    <x v="634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</r>
  <r>
    <n v="646"/>
    <x v="635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</r>
  <r>
    <n v="647"/>
    <x v="636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</r>
  <r>
    <n v="648"/>
    <x v="637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</r>
  <r>
    <n v="649"/>
    <x v="638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</r>
  <r>
    <n v="650"/>
    <x v="639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</r>
  <r>
    <n v="651"/>
    <x v="640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</r>
  <r>
    <n v="652"/>
    <x v="641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</r>
  <r>
    <n v="653"/>
    <x v="642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</r>
  <r>
    <n v="654"/>
    <x v="643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</r>
  <r>
    <n v="655"/>
    <x v="644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</r>
  <r>
    <n v="656"/>
    <x v="645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</r>
  <r>
    <n v="657"/>
    <x v="646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</r>
  <r>
    <n v="658"/>
    <x v="647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</r>
  <r>
    <n v="659"/>
    <x v="648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</r>
  <r>
    <n v="660"/>
    <x v="649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</r>
  <r>
    <n v="661"/>
    <x v="650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</r>
  <r>
    <n v="662"/>
    <x v="651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</r>
  <r>
    <n v="663"/>
    <x v="652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</r>
  <r>
    <n v="664"/>
    <x v="327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</r>
  <r>
    <n v="665"/>
    <x v="653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</r>
  <r>
    <n v="666"/>
    <x v="654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</r>
  <r>
    <n v="667"/>
    <x v="655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</r>
  <r>
    <n v="668"/>
    <x v="656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</r>
  <r>
    <n v="669"/>
    <x v="657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</r>
  <r>
    <n v="670"/>
    <x v="635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</r>
  <r>
    <n v="671"/>
    <x v="658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</r>
  <r>
    <n v="672"/>
    <x v="659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</r>
  <r>
    <n v="673"/>
    <x v="660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</r>
  <r>
    <n v="674"/>
    <x v="661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</r>
  <r>
    <n v="675"/>
    <x v="662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</r>
  <r>
    <n v="676"/>
    <x v="663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</r>
  <r>
    <n v="677"/>
    <x v="664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</r>
  <r>
    <n v="678"/>
    <x v="665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</r>
  <r>
    <n v="679"/>
    <x v="307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</r>
  <r>
    <n v="680"/>
    <x v="666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</r>
  <r>
    <n v="681"/>
    <x v="667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</r>
  <r>
    <n v="682"/>
    <x v="668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</r>
  <r>
    <n v="683"/>
    <x v="669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</r>
  <r>
    <n v="684"/>
    <x v="670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</r>
  <r>
    <n v="685"/>
    <x v="671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</r>
  <r>
    <n v="686"/>
    <x v="672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</r>
  <r>
    <n v="687"/>
    <x v="673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</r>
  <r>
    <n v="688"/>
    <x v="674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</r>
  <r>
    <n v="689"/>
    <x v="675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</r>
  <r>
    <n v="690"/>
    <x v="676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</r>
  <r>
    <n v="691"/>
    <x v="677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</r>
  <r>
    <n v="692"/>
    <x v="678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</r>
  <r>
    <n v="693"/>
    <x v="679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</r>
  <r>
    <n v="694"/>
    <x v="680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</r>
  <r>
    <n v="695"/>
    <x v="681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</r>
  <r>
    <n v="696"/>
    <x v="682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</r>
  <r>
    <n v="697"/>
    <x v="683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</r>
  <r>
    <n v="698"/>
    <x v="684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</r>
  <r>
    <n v="699"/>
    <x v="196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</r>
  <r>
    <n v="700"/>
    <x v="685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</r>
  <r>
    <n v="701"/>
    <x v="686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</r>
  <r>
    <n v="702"/>
    <x v="687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</r>
  <r>
    <n v="703"/>
    <x v="688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</r>
  <r>
    <n v="704"/>
    <x v="689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</r>
  <r>
    <n v="705"/>
    <x v="690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</r>
  <r>
    <n v="706"/>
    <x v="691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</r>
  <r>
    <n v="707"/>
    <x v="692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</r>
  <r>
    <n v="708"/>
    <x v="693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</r>
  <r>
    <n v="709"/>
    <x v="694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</r>
  <r>
    <n v="710"/>
    <x v="695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</r>
  <r>
    <n v="711"/>
    <x v="696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</r>
  <r>
    <n v="712"/>
    <x v="697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</r>
  <r>
    <n v="713"/>
    <x v="698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</r>
  <r>
    <n v="714"/>
    <x v="699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"/>
    <x v="1"/>
    <s v="rock"/>
  </r>
  <r>
    <n v="715"/>
    <x v="700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</r>
  <r>
    <n v="716"/>
    <x v="701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</r>
  <r>
    <n v="717"/>
    <x v="702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</r>
  <r>
    <n v="718"/>
    <x v="703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</r>
  <r>
    <n v="719"/>
    <x v="704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</r>
  <r>
    <n v="720"/>
    <x v="705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</r>
  <r>
    <n v="721"/>
    <x v="706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</r>
  <r>
    <n v="722"/>
    <x v="707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</r>
  <r>
    <n v="723"/>
    <x v="708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</r>
  <r>
    <n v="724"/>
    <x v="709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</r>
  <r>
    <n v="725"/>
    <x v="710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</r>
  <r>
    <n v="726"/>
    <x v="711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</r>
  <r>
    <n v="727"/>
    <x v="712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</r>
  <r>
    <n v="728"/>
    <x v="713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</r>
  <r>
    <n v="729"/>
    <x v="714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</r>
  <r>
    <n v="730"/>
    <x v="715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</r>
  <r>
    <n v="731"/>
    <x v="716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</r>
  <r>
    <n v="732"/>
    <x v="717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</r>
  <r>
    <n v="733"/>
    <x v="718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</r>
  <r>
    <n v="734"/>
    <x v="719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</r>
  <r>
    <n v="735"/>
    <x v="720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</r>
  <r>
    <n v="736"/>
    <x v="721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</r>
  <r>
    <n v="737"/>
    <x v="722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</r>
  <r>
    <n v="738"/>
    <x v="486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</r>
  <r>
    <n v="739"/>
    <x v="723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</r>
  <r>
    <n v="740"/>
    <x v="724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</r>
  <r>
    <n v="741"/>
    <x v="287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</r>
  <r>
    <n v="742"/>
    <x v="725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</r>
  <r>
    <n v="743"/>
    <x v="726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</r>
  <r>
    <n v="744"/>
    <x v="727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</r>
  <r>
    <n v="745"/>
    <x v="728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</r>
  <r>
    <n v="746"/>
    <x v="729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</r>
  <r>
    <n v="747"/>
    <x v="730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</r>
  <r>
    <n v="748"/>
    <x v="731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</r>
  <r>
    <n v="749"/>
    <x v="732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</r>
  <r>
    <n v="750"/>
    <x v="733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</r>
  <r>
    <n v="751"/>
    <x v="734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"/>
    <x v="5"/>
    <s v="nonfiction"/>
  </r>
  <r>
    <n v="752"/>
    <x v="735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</r>
  <r>
    <n v="753"/>
    <x v="736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</r>
  <r>
    <n v="754"/>
    <x v="737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</r>
  <r>
    <n v="755"/>
    <x v="738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</r>
  <r>
    <n v="756"/>
    <x v="739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</r>
  <r>
    <n v="757"/>
    <x v="740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</r>
  <r>
    <n v="758"/>
    <x v="741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</r>
  <r>
    <n v="759"/>
    <x v="742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</r>
  <r>
    <n v="760"/>
    <x v="743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</r>
  <r>
    <n v="761"/>
    <x v="744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</r>
  <r>
    <n v="762"/>
    <x v="307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</r>
  <r>
    <n v="763"/>
    <x v="745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"/>
    <x v="3"/>
    <s v="plays"/>
  </r>
  <r>
    <n v="764"/>
    <x v="746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</r>
  <r>
    <n v="765"/>
    <x v="747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</r>
  <r>
    <n v="766"/>
    <x v="748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</r>
  <r>
    <n v="767"/>
    <x v="749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4"/>
    <x v="5"/>
    <s v="translations"/>
  </r>
  <r>
    <n v="768"/>
    <x v="750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</r>
  <r>
    <n v="769"/>
    <x v="751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</r>
  <r>
    <n v="770"/>
    <x v="752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</r>
  <r>
    <n v="771"/>
    <x v="753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</r>
  <r>
    <n v="772"/>
    <x v="754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3"/>
    <x v="1"/>
    <s v="indie rock"/>
  </r>
  <r>
    <n v="773"/>
    <x v="755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</r>
  <r>
    <n v="774"/>
    <x v="756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</r>
  <r>
    <n v="775"/>
    <x v="757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</r>
  <r>
    <n v="776"/>
    <x v="758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</r>
  <r>
    <n v="777"/>
    <x v="759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</r>
  <r>
    <n v="778"/>
    <x v="760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</r>
  <r>
    <n v="779"/>
    <x v="761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</r>
  <r>
    <n v="780"/>
    <x v="762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</r>
  <r>
    <n v="781"/>
    <x v="763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</r>
  <r>
    <n v="782"/>
    <x v="764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</r>
  <r>
    <n v="783"/>
    <x v="765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</r>
  <r>
    <n v="784"/>
    <x v="766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1"/>
    <x v="2"/>
    <s v="web"/>
  </r>
  <r>
    <n v="785"/>
    <x v="767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</r>
  <r>
    <n v="786"/>
    <x v="768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</r>
  <r>
    <n v="787"/>
    <x v="769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</r>
  <r>
    <n v="788"/>
    <x v="770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</r>
  <r>
    <n v="789"/>
    <x v="771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</r>
  <r>
    <n v="790"/>
    <x v="772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</r>
  <r>
    <n v="791"/>
    <x v="773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</r>
  <r>
    <n v="792"/>
    <x v="774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</r>
  <r>
    <n v="793"/>
    <x v="775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</r>
  <r>
    <n v="794"/>
    <x v="776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</r>
  <r>
    <n v="795"/>
    <x v="777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7"/>
    <x v="4"/>
    <s v="drama"/>
  </r>
  <r>
    <n v="796"/>
    <x v="778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1"/>
    <x v="6"/>
    <s v="mobile games"/>
  </r>
  <r>
    <n v="797"/>
    <x v="779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4"/>
    <x v="2"/>
    <s v="web"/>
  </r>
  <r>
    <n v="798"/>
    <x v="780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</r>
  <r>
    <n v="799"/>
    <x v="781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</r>
  <r>
    <n v="800"/>
    <x v="782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</r>
  <r>
    <n v="801"/>
    <x v="783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3"/>
    <x v="7"/>
    <s v="photography books"/>
  </r>
  <r>
    <n v="802"/>
    <x v="784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</r>
  <r>
    <n v="803"/>
    <x v="785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</r>
  <r>
    <n v="804"/>
    <x v="786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</r>
  <r>
    <n v="805"/>
    <x v="787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</r>
  <r>
    <n v="806"/>
    <x v="788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</r>
  <r>
    <n v="807"/>
    <x v="789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</r>
  <r>
    <n v="808"/>
    <x v="790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</r>
  <r>
    <n v="809"/>
    <x v="764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</r>
  <r>
    <n v="810"/>
    <x v="791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</r>
  <r>
    <n v="811"/>
    <x v="792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</r>
  <r>
    <n v="812"/>
    <x v="793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</r>
  <r>
    <n v="813"/>
    <x v="794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</r>
  <r>
    <n v="814"/>
    <x v="795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</r>
  <r>
    <n v="815"/>
    <x v="796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</r>
  <r>
    <n v="816"/>
    <x v="797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</r>
  <r>
    <n v="817"/>
    <x v="798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</r>
  <r>
    <n v="818"/>
    <x v="311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</r>
  <r>
    <n v="819"/>
    <x v="799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</r>
  <r>
    <n v="820"/>
    <x v="800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</r>
  <r>
    <n v="821"/>
    <x v="801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</r>
  <r>
    <n v="822"/>
    <x v="802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</r>
  <r>
    <n v="823"/>
    <x v="803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</r>
  <r>
    <n v="824"/>
    <x v="804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</r>
  <r>
    <n v="825"/>
    <x v="805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</r>
  <r>
    <n v="826"/>
    <x v="806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</r>
  <r>
    <n v="827"/>
    <x v="807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</r>
  <r>
    <n v="828"/>
    <x v="808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</r>
  <r>
    <n v="829"/>
    <x v="809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</r>
  <r>
    <n v="830"/>
    <x v="810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</r>
  <r>
    <n v="831"/>
    <x v="811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</r>
  <r>
    <n v="832"/>
    <x v="812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</r>
  <r>
    <n v="833"/>
    <x v="813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</r>
  <r>
    <n v="834"/>
    <x v="814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</r>
  <r>
    <n v="835"/>
    <x v="815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</r>
  <r>
    <n v="836"/>
    <x v="816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</r>
  <r>
    <n v="837"/>
    <x v="817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1"/>
    <x v="1"/>
    <s v="jazz"/>
  </r>
  <r>
    <n v="838"/>
    <x v="818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</r>
  <r>
    <n v="839"/>
    <x v="819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</r>
  <r>
    <n v="840"/>
    <x v="820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</r>
  <r>
    <n v="841"/>
    <x v="821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</r>
  <r>
    <n v="842"/>
    <x v="822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</r>
  <r>
    <n v="843"/>
    <x v="823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</r>
  <r>
    <n v="844"/>
    <x v="824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</r>
  <r>
    <n v="845"/>
    <x v="825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</r>
  <r>
    <n v="846"/>
    <x v="826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</r>
  <r>
    <n v="847"/>
    <x v="827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</r>
  <r>
    <n v="848"/>
    <x v="828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</r>
  <r>
    <n v="849"/>
    <x v="829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</r>
  <r>
    <n v="850"/>
    <x v="830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</r>
  <r>
    <n v="851"/>
    <x v="831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</r>
  <r>
    <n v="852"/>
    <x v="832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</r>
  <r>
    <n v="853"/>
    <x v="833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</r>
  <r>
    <n v="854"/>
    <x v="834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89999999999995"/>
    <x v="5"/>
    <s v="fiction"/>
  </r>
  <r>
    <n v="855"/>
    <x v="835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</r>
  <r>
    <n v="856"/>
    <x v="764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</r>
  <r>
    <n v="857"/>
    <x v="836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</r>
  <r>
    <n v="858"/>
    <x v="837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</r>
  <r>
    <n v="859"/>
    <x v="838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</r>
  <r>
    <n v="860"/>
    <x v="839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</r>
  <r>
    <n v="861"/>
    <x v="840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</r>
  <r>
    <n v="862"/>
    <x v="841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</r>
  <r>
    <n v="863"/>
    <x v="842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</r>
  <r>
    <n v="864"/>
    <x v="843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</r>
  <r>
    <n v="865"/>
    <x v="844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</r>
  <r>
    <n v="866"/>
    <x v="845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</r>
  <r>
    <n v="867"/>
    <x v="846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</r>
  <r>
    <n v="868"/>
    <x v="847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</r>
  <r>
    <n v="869"/>
    <x v="848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</r>
  <r>
    <n v="870"/>
    <x v="849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</r>
  <r>
    <n v="871"/>
    <x v="850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</r>
  <r>
    <n v="872"/>
    <x v="851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</r>
  <r>
    <n v="873"/>
    <x v="852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</r>
  <r>
    <n v="874"/>
    <x v="853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</r>
  <r>
    <n v="875"/>
    <x v="854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</r>
  <r>
    <n v="876"/>
    <x v="855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</r>
  <r>
    <n v="877"/>
    <x v="856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</r>
  <r>
    <n v="878"/>
    <x v="857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</r>
  <r>
    <n v="879"/>
    <x v="858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</r>
  <r>
    <n v="880"/>
    <x v="859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</r>
  <r>
    <n v="881"/>
    <x v="860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</r>
  <r>
    <n v="882"/>
    <x v="861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</r>
  <r>
    <n v="883"/>
    <x v="862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</r>
  <r>
    <n v="884"/>
    <x v="863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</r>
  <r>
    <n v="885"/>
    <x v="864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</r>
  <r>
    <n v="886"/>
    <x v="865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</r>
  <r>
    <n v="887"/>
    <x v="866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4"/>
    <x v="3"/>
    <s v="plays"/>
  </r>
  <r>
    <n v="888"/>
    <x v="867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</r>
  <r>
    <n v="889"/>
    <x v="868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</r>
  <r>
    <n v="890"/>
    <x v="869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2"/>
    <x v="1"/>
    <s v="indie rock"/>
  </r>
  <r>
    <n v="891"/>
    <x v="870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</r>
  <r>
    <n v="892"/>
    <x v="871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</r>
  <r>
    <n v="893"/>
    <x v="872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</r>
  <r>
    <n v="894"/>
    <x v="873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</r>
  <r>
    <n v="895"/>
    <x v="874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"/>
    <x v="3"/>
    <s v="plays"/>
  </r>
  <r>
    <n v="896"/>
    <x v="875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</r>
  <r>
    <n v="897"/>
    <x v="876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6"/>
    <x v="3"/>
    <s v="plays"/>
  </r>
  <r>
    <n v="898"/>
    <x v="877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</r>
  <r>
    <n v="899"/>
    <x v="878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</r>
  <r>
    <n v="900"/>
    <x v="879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</r>
  <r>
    <n v="901"/>
    <x v="880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</r>
  <r>
    <n v="902"/>
    <x v="881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</r>
  <r>
    <n v="903"/>
    <x v="882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</r>
  <r>
    <n v="904"/>
    <x v="883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</r>
  <r>
    <n v="905"/>
    <x v="884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</r>
  <r>
    <n v="906"/>
    <x v="885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</r>
  <r>
    <n v="907"/>
    <x v="886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</r>
  <r>
    <n v="908"/>
    <x v="887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</r>
  <r>
    <n v="909"/>
    <x v="888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</r>
  <r>
    <n v="910"/>
    <x v="889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</r>
  <r>
    <n v="911"/>
    <x v="890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</r>
  <r>
    <n v="912"/>
    <x v="891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</r>
  <r>
    <n v="913"/>
    <x v="892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</r>
  <r>
    <n v="914"/>
    <x v="893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"/>
    <x v="3"/>
    <s v="plays"/>
  </r>
  <r>
    <n v="915"/>
    <x v="894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</r>
  <r>
    <n v="916"/>
    <x v="895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</r>
  <r>
    <n v="917"/>
    <x v="896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7"/>
    <x v="4"/>
    <s v="shorts"/>
  </r>
  <r>
    <n v="918"/>
    <x v="897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</r>
  <r>
    <n v="919"/>
    <x v="898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</r>
  <r>
    <n v="920"/>
    <x v="899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</r>
  <r>
    <n v="921"/>
    <x v="900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</r>
  <r>
    <n v="922"/>
    <x v="901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</r>
  <r>
    <n v="923"/>
    <x v="902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</r>
  <r>
    <n v="924"/>
    <x v="903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</r>
  <r>
    <n v="925"/>
    <x v="904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2"/>
    <x v="3"/>
    <s v="plays"/>
  </r>
  <r>
    <n v="926"/>
    <x v="905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</r>
  <r>
    <n v="927"/>
    <x v="906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</r>
  <r>
    <n v="928"/>
    <x v="907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</r>
  <r>
    <n v="929"/>
    <x v="908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</r>
  <r>
    <n v="930"/>
    <x v="909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4"/>
    <x v="3"/>
    <s v="plays"/>
  </r>
  <r>
    <n v="931"/>
    <x v="910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</r>
  <r>
    <n v="932"/>
    <x v="911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</r>
  <r>
    <n v="933"/>
    <x v="912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</r>
  <r>
    <n v="934"/>
    <x v="913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</r>
  <r>
    <n v="935"/>
    <x v="914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</r>
  <r>
    <n v="936"/>
    <x v="591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</r>
  <r>
    <n v="937"/>
    <x v="915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</r>
  <r>
    <n v="938"/>
    <x v="916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4"/>
    <x v="5"/>
    <s v="fiction"/>
  </r>
  <r>
    <n v="939"/>
    <x v="917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</r>
  <r>
    <n v="940"/>
    <x v="918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</r>
  <r>
    <n v="941"/>
    <x v="919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</r>
  <r>
    <n v="942"/>
    <x v="916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</r>
  <r>
    <n v="943"/>
    <x v="920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</r>
  <r>
    <n v="944"/>
    <x v="921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</r>
  <r>
    <n v="945"/>
    <x v="922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</r>
  <r>
    <n v="946"/>
    <x v="923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</r>
  <r>
    <n v="947"/>
    <x v="924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</r>
  <r>
    <n v="948"/>
    <x v="925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</r>
  <r>
    <n v="949"/>
    <x v="926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</r>
  <r>
    <n v="950"/>
    <x v="927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</r>
  <r>
    <n v="951"/>
    <x v="928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</r>
  <r>
    <n v="952"/>
    <x v="929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</r>
  <r>
    <n v="953"/>
    <x v="930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</r>
  <r>
    <n v="954"/>
    <x v="931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</r>
  <r>
    <n v="955"/>
    <x v="932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</r>
  <r>
    <n v="956"/>
    <x v="933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</r>
  <r>
    <n v="957"/>
    <x v="934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</r>
  <r>
    <n v="958"/>
    <x v="935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</r>
  <r>
    <n v="959"/>
    <x v="936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</r>
  <r>
    <n v="960"/>
    <x v="937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</r>
  <r>
    <n v="961"/>
    <x v="938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</r>
  <r>
    <n v="962"/>
    <x v="939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</r>
  <r>
    <n v="963"/>
    <x v="940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</r>
  <r>
    <n v="964"/>
    <x v="941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</r>
  <r>
    <n v="965"/>
    <x v="942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</r>
  <r>
    <n v="966"/>
    <x v="411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</r>
  <r>
    <n v="967"/>
    <x v="943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</r>
  <r>
    <n v="968"/>
    <x v="944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</r>
  <r>
    <n v="969"/>
    <x v="945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</r>
  <r>
    <n v="970"/>
    <x v="946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</r>
  <r>
    <n v="971"/>
    <x v="947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2"/>
    <x v="4"/>
    <s v="television"/>
  </r>
  <r>
    <n v="972"/>
    <x v="948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2"/>
    <x v="2"/>
    <s v="web"/>
  </r>
  <r>
    <n v="973"/>
    <x v="949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</r>
  <r>
    <n v="974"/>
    <x v="950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</r>
  <r>
    <n v="975"/>
    <x v="951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</r>
  <r>
    <n v="976"/>
    <x v="952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</r>
  <r>
    <n v="977"/>
    <x v="597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</r>
  <r>
    <n v="978"/>
    <x v="953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</r>
  <r>
    <n v="979"/>
    <x v="954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</r>
  <r>
    <n v="980"/>
    <x v="955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</r>
  <r>
    <n v="981"/>
    <x v="956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</r>
  <r>
    <n v="982"/>
    <x v="957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</r>
  <r>
    <n v="983"/>
    <x v="958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</r>
  <r>
    <n v="984"/>
    <x v="959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</r>
  <r>
    <n v="985"/>
    <x v="960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</r>
  <r>
    <n v="986"/>
    <x v="961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</r>
  <r>
    <n v="987"/>
    <x v="962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</r>
  <r>
    <n v="988"/>
    <x v="963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</r>
  <r>
    <n v="989"/>
    <x v="964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</r>
  <r>
    <n v="990"/>
    <x v="965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</r>
  <r>
    <n v="991"/>
    <x v="509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"/>
    <x v="1"/>
    <s v="rock"/>
  </r>
  <r>
    <n v="992"/>
    <x v="966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"/>
    <x v="4"/>
    <s v="drama"/>
  </r>
  <r>
    <n v="993"/>
    <x v="967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</r>
  <r>
    <n v="994"/>
    <x v="968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</r>
  <r>
    <n v="995"/>
    <x v="969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</r>
  <r>
    <n v="996"/>
    <x v="970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</r>
  <r>
    <n v="997"/>
    <x v="971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</r>
  <r>
    <n v="998"/>
    <x v="972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"/>
    <x v="1"/>
    <s v="indie rock"/>
  </r>
  <r>
    <n v="999"/>
    <x v="973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9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9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  <r>
    <m/>
    <m/>
    <m/>
    <m/>
    <m/>
    <x v="4"/>
    <m/>
    <m/>
    <m/>
    <m/>
    <m/>
    <m/>
    <m/>
    <m/>
    <m/>
    <m/>
    <x v="9"/>
    <m/>
    <x v="879"/>
    <m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FE678-C171-4363-BC9A-15CF2059D0B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E2EC7-97C0-44FC-A4DA-A014499AF7D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C5A7D-5A58-4505-B6E6-A4453B18D54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9D48-90C4-465C-8638-B17E142C9CFB}">
  <dimension ref="A3:F14"/>
  <sheetViews>
    <sheetView topLeftCell="A2" zoomScaleNormal="100" workbookViewId="0">
      <selection activeCell="B3" sqref="B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6" t="s">
        <v>2069</v>
      </c>
      <c r="B3" s="6" t="s">
        <v>2066</v>
      </c>
    </row>
    <row r="4" spans="1:6" x14ac:dyDescent="0.35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4610-9EB8-460C-A5A1-F4E48000A31D}">
  <dimension ref="A1:F30"/>
  <sheetViews>
    <sheetView zoomScale="85" zoomScaleNormal="85" workbookViewId="0">
      <selection activeCell="C12" sqref="C12"/>
    </sheetView>
  </sheetViews>
  <sheetFormatPr defaultRowHeight="15.5" x14ac:dyDescent="0.35"/>
  <cols>
    <col min="1" max="1" width="17.08203125" bestFit="1" customWidth="1"/>
    <col min="2" max="2" width="15.4140625" bestFit="1" customWidth="1"/>
    <col min="3" max="3" width="5.5" bestFit="1" customWidth="1"/>
    <col min="4" max="4" width="3.75" bestFit="1" customWidth="1"/>
    <col min="5" max="5" width="9.25" bestFit="1" customWidth="1"/>
    <col min="6" max="7" width="10.6640625" bestFit="1" customWidth="1"/>
  </cols>
  <sheetData>
    <row r="1" spans="1:6" x14ac:dyDescent="0.35">
      <c r="A1" s="6" t="s">
        <v>6</v>
      </c>
      <c r="B1" t="s">
        <v>2084</v>
      </c>
    </row>
    <row r="2" spans="1:6" x14ac:dyDescent="0.35">
      <c r="A2" s="6" t="s">
        <v>2031</v>
      </c>
      <c r="B2" t="s">
        <v>2084</v>
      </c>
    </row>
    <row r="4" spans="1:6" x14ac:dyDescent="0.35">
      <c r="A4" s="6" t="s">
        <v>2069</v>
      </c>
      <c r="B4" s="6" t="s">
        <v>2066</v>
      </c>
    </row>
    <row r="5" spans="1:6" x14ac:dyDescent="0.3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35">
      <c r="A7" s="7" t="s">
        <v>2065</v>
      </c>
      <c r="B7" s="14"/>
      <c r="C7" s="14"/>
      <c r="D7" s="14"/>
      <c r="E7" s="14">
        <v>4</v>
      </c>
      <c r="F7" s="14">
        <v>4</v>
      </c>
    </row>
    <row r="8" spans="1:6" x14ac:dyDescent="0.35">
      <c r="A8" s="7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35">
      <c r="A9" s="7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35">
      <c r="A10" s="7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35">
      <c r="A11" s="7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35">
      <c r="A12" s="7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35">
      <c r="A13" s="7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35">
      <c r="A14" s="7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35">
      <c r="A15" s="7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35">
      <c r="A16" s="7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35">
      <c r="A17" s="7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35">
      <c r="A18" s="7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35">
      <c r="A19" s="7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35">
      <c r="A20" s="7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35">
      <c r="A21" s="7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35">
      <c r="A22" s="7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35">
      <c r="A23" s="7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35">
      <c r="A24" s="7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35">
      <c r="A25" s="7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35">
      <c r="A26" s="7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35">
      <c r="A27" s="7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35">
      <c r="A28" s="7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35">
      <c r="A29" s="7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35">
      <c r="A30" s="7" t="s">
        <v>2067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CD-CECB-4948-A3A1-4A5CF7AEDBED}">
  <dimension ref="A1:F18"/>
  <sheetViews>
    <sheetView topLeftCell="A4" workbookViewId="0">
      <selection activeCell="A21" sqref="A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2085</v>
      </c>
      <c r="B1" t="s">
        <v>2084</v>
      </c>
    </row>
    <row r="2" spans="1:6" x14ac:dyDescent="0.35">
      <c r="A2" s="6" t="s">
        <v>2031</v>
      </c>
      <c r="B2" t="s">
        <v>2084</v>
      </c>
    </row>
    <row r="4" spans="1:6" x14ac:dyDescent="0.35">
      <c r="A4" s="6" t="s">
        <v>2069</v>
      </c>
      <c r="B4" s="6" t="s">
        <v>2066</v>
      </c>
    </row>
    <row r="5" spans="1:6" x14ac:dyDescent="0.3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3C21-83BF-4E2B-9AFF-F004B50E7CC1}">
  <dimension ref="A1:H20"/>
  <sheetViews>
    <sheetView zoomScale="64" zoomScaleNormal="64" workbookViewId="0">
      <selection activeCell="A9" sqref="A9"/>
    </sheetView>
  </sheetViews>
  <sheetFormatPr defaultRowHeight="15.5" x14ac:dyDescent="0.35"/>
  <cols>
    <col min="1" max="1" width="28.83203125" customWidth="1"/>
    <col min="2" max="2" width="16.33203125" customWidth="1"/>
    <col min="3" max="3" width="19.9140625" customWidth="1"/>
    <col min="4" max="4" width="23.1640625" customWidth="1"/>
    <col min="5" max="5" width="15.9140625" customWidth="1"/>
    <col min="6" max="6" width="20.33203125" style="12" customWidth="1"/>
    <col min="7" max="7" width="15.75" style="12" customWidth="1"/>
    <col min="8" max="8" width="17.414062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2" t="s">
        <v>2091</v>
      </c>
      <c r="G1" s="12" t="s">
        <v>2092</v>
      </c>
      <c r="H1" t="s">
        <v>2093</v>
      </c>
    </row>
    <row r="2" spans="1:8" x14ac:dyDescent="0.35">
      <c r="A2" t="s">
        <v>2094</v>
      </c>
      <c r="B2">
        <f>COUNTIFS(FunctionAcrossSheet!D:D,"&lt;1000",FunctionAcrossSheet!F:F,"=successful")</f>
        <v>30</v>
      </c>
      <c r="C2">
        <f>COUNTIFS(FunctionAcrossSheet!D:D,"&lt;1000",FunctionAcrossSheet!F:F,"=failed")</f>
        <v>20</v>
      </c>
      <c r="D2">
        <f>COUNTIFS(FunctionAcrossSheet!D:D,"&lt;1000",FunctionAcrossSheet!F:F,"=canceled")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2095</v>
      </c>
      <c r="B3">
        <f>COUNTIFS(FunctionAcrossSheet!D:D,"&gt;=1000",FunctionAcrossSheet!D:D,"&lt;=4999",FunctionAcrossSheet!F:F,"=successful")</f>
        <v>191</v>
      </c>
      <c r="C3">
        <f>COUNTIFS(FunctionAcrossSheet!D:D,"&gt;=1000",FunctionAcrossSheet!D:D,"&lt;=4999",FunctionAcrossSheet!F:F,"=failed")</f>
        <v>38</v>
      </c>
      <c r="D3">
        <f>COUNTIFS(FunctionAcrossSheet!D:D,"&gt;=1000",FunctionAcrossSheet!D:D,"&lt;4999",FunctionAcrossSheet!F:F,"=canceled")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2096</v>
      </c>
      <c r="B4">
        <f>COUNTIFS(FunctionAcrossSheet!D:D,"&gt;=5000",FunctionAcrossSheet!D:D,"&lt;=9999",FunctionAcrossSheet!F:F,"=successful")</f>
        <v>164</v>
      </c>
      <c r="C4">
        <f>COUNTIFS(FunctionAcrossSheet!D:D,"&gt;=5000",FunctionAcrossSheet!D:D,"&lt;=9999",FunctionAcrossSheet!F:F,"=failed")</f>
        <v>126</v>
      </c>
      <c r="D4">
        <f>COUNTIFS(FunctionAcrossSheet!D:D,"&gt;=5000",FunctionAcrossSheet!D:D,"&lt;9999",FunctionAcrossSheet!F:F,"=canceled")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2097</v>
      </c>
      <c r="B5">
        <f>COUNTIFS(FunctionAcrossSheet!D:D,"&gt;=10000",FunctionAcrossSheet!D:D,"&lt;=14999",FunctionAcrossSheet!F:F,"=successful")</f>
        <v>4</v>
      </c>
      <c r="C5">
        <f>COUNTIFS(FunctionAcrossSheet!D:D,"&gt;=10000",FunctionAcrossSheet!D:D,"&lt;=14999",FunctionAcrossSheet!F:F,"=failed")</f>
        <v>5</v>
      </c>
      <c r="D5">
        <f>COUNTIFS(FunctionAcrossSheet!D:D,"&gt;=10000",FunctionAcrossSheet!D:D,"&lt;14999",FunctionAcrossSheet!F:F,"=canceled")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2098</v>
      </c>
      <c r="B6">
        <f>COUNTIFS(FunctionAcrossSheet!D:D,"&gt;=15000",FunctionAcrossSheet!D:D,"&lt;=19999",FunctionAcrossSheet!F:F,"=successful")</f>
        <v>10</v>
      </c>
      <c r="C6">
        <f>COUNTIFS(FunctionAcrossSheet!D:D,"&gt;=15000",FunctionAcrossSheet!D:D,"&lt;=19999",FunctionAcrossSheet!F:F,"=failed")</f>
        <v>0</v>
      </c>
      <c r="D6">
        <f>COUNTIFS(FunctionAcrossSheet!D:D,"&gt;=15000",FunctionAcrossSheet!D:D,"&lt;19999",FunctionAcrossSheet!F:F,"=canceled")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2099</v>
      </c>
      <c r="B7">
        <f>COUNTIFS(FunctionAcrossSheet!D:D,"&gt;=20000",FunctionAcrossSheet!D:D,"&lt;=24999",FunctionAcrossSheet!F:F,"=successful")</f>
        <v>7</v>
      </c>
      <c r="C7">
        <f>COUNTIFS(FunctionAcrossSheet!D:D,"&gt;=20000",FunctionAcrossSheet!D:D,"&lt;=24999",FunctionAcrossSheet!F:F,"=failed")</f>
        <v>0</v>
      </c>
      <c r="D7">
        <f>COUNTIFS(FunctionAcrossSheet!D:D,"&gt;=20000",FunctionAcrossSheet!D:D,"&lt;24999",FunctionAcrossSheet!F:F,"=canceled")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2100</v>
      </c>
      <c r="B8">
        <f>COUNTIFS(FunctionAcrossSheet!D:D,"&gt;=25000",FunctionAcrossSheet!D:D,"&lt;=29999",FunctionAcrossSheet!F:F,"=successful")</f>
        <v>11</v>
      </c>
      <c r="C8">
        <f>COUNTIFS(FunctionAcrossSheet!D:D,"&gt;=25000",FunctionAcrossSheet!D:D,"&lt;=29999",FunctionAcrossSheet!F:F,"=failed")</f>
        <v>3</v>
      </c>
      <c r="D8">
        <f>COUNTIFS(FunctionAcrossSheet!D:D,"&gt;=25000",FunctionAcrossSheet!D:D,"&lt;29999",FunctionAcrossSheet!F:F,"=canceled")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2101</v>
      </c>
      <c r="B9">
        <f>COUNTIFS(FunctionAcrossSheet!D:D,"&gt;=30000",FunctionAcrossSheet!D:D,"&lt;=34999",FunctionAcrossSheet!F:F,"=successful")</f>
        <v>7</v>
      </c>
      <c r="C9">
        <f>COUNTIFS(FunctionAcrossSheet!D:D,"&gt;=30000",FunctionAcrossSheet!D:D,"&lt;=34999",FunctionAcrossSheet!F:F,"=failed")</f>
        <v>0</v>
      </c>
      <c r="D9">
        <f>COUNTIFS(FunctionAcrossSheet!D:D,"&gt;=30000",FunctionAcrossSheet!D:D,"&lt;34999",FunctionAcrossSheet!F:F,"=canceled")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2102</v>
      </c>
      <c r="B10">
        <f>COUNTIFS(FunctionAcrossSheet!D:D,"&gt;=35000",FunctionAcrossSheet!D:D,"&lt;=39999",FunctionAcrossSheet!F:F,"=successful")</f>
        <v>8</v>
      </c>
      <c r="C10">
        <f>COUNTIFS(FunctionAcrossSheet!D:D,"&gt;=35000",FunctionAcrossSheet!D:D,"&lt;=39999",FunctionAcrossSheet!F:F,"=failed")</f>
        <v>3</v>
      </c>
      <c r="D10">
        <f>COUNTIFS(FunctionAcrossSheet!D:D,"&gt;=35000",FunctionAcrossSheet!D:D,"&lt;39999",FunctionAcrossSheet!F:F,"=canceled")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2103</v>
      </c>
      <c r="B11">
        <f>COUNTIFS(FunctionAcrossSheet!D:D,"&gt;=40000",FunctionAcrossSheet!D:D,"&lt;=44999",FunctionAcrossSheet!F:F,"=successful")</f>
        <v>11</v>
      </c>
      <c r="C11">
        <f>COUNTIFS(FunctionAcrossSheet!D:D,"&gt;=40000",FunctionAcrossSheet!D:D,"&lt;=44999",FunctionAcrossSheet!F:F,"=failed")</f>
        <v>3</v>
      </c>
      <c r="D11">
        <f>COUNTIFS(FunctionAcrossSheet!D:D,"&gt;=40000",FunctionAcrossSheet!D:D,"&lt;44999",FunctionAcrossSheet!F:F,"=canceled")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2104</v>
      </c>
      <c r="B12">
        <f>COUNTIFS(FunctionAcrossSheet!D:D,"&gt;=45000",FunctionAcrossSheet!D:D,"&lt;=49999",FunctionAcrossSheet!F:F,"=successful")</f>
        <v>8</v>
      </c>
      <c r="C12">
        <f>COUNTIFS(FunctionAcrossSheet!D:D,"&gt;=45000",FunctionAcrossSheet!D:D,"&lt;=49999",FunctionAcrossSheet!F:F,"=failed")</f>
        <v>3</v>
      </c>
      <c r="D12">
        <f>COUNTIFS(FunctionAcrossSheet!D:D,"&gt;=45000",FunctionAcrossSheet!D:D,"&lt;49999",FunctionAcrossSheet!F:F,"=canceled")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2105</v>
      </c>
      <c r="B13">
        <f>COUNTIFS(FunctionAcrossSheet!D:D,"&gt;=50000",FunctionAcrossSheet!F:F,"=successful")</f>
        <v>114</v>
      </c>
      <c r="C13">
        <f>COUNTIFS(FunctionAcrossSheet!D:D,"&gt;=50000",FunctionAcrossSheet!F:F,"=failed")</f>
        <v>163</v>
      </c>
      <c r="D13">
        <f>COUNTIFS(FunctionAcrossSheet!D:D,"&gt;=50000",FunctionAcrossSheet!F:F,"=canceled")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35">
      <c r="H14" s="11"/>
    </row>
    <row r="15" spans="1:8" x14ac:dyDescent="0.35">
      <c r="H15" s="11"/>
    </row>
    <row r="16" spans="1:8" x14ac:dyDescent="0.35">
      <c r="H16" s="11"/>
    </row>
    <row r="17" spans="8:8" x14ac:dyDescent="0.35">
      <c r="H17" s="11"/>
    </row>
    <row r="18" spans="8:8" x14ac:dyDescent="0.35">
      <c r="H18" s="11"/>
    </row>
    <row r="19" spans="8:8" x14ac:dyDescent="0.35">
      <c r="H19" s="11"/>
    </row>
    <row r="20" spans="8:8" x14ac:dyDescent="0.35">
      <c r="H20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zoomScale="175" zoomScaleNormal="175" workbookViewId="0">
      <selection activeCell="F1" sqref="F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" customWidth="1"/>
    <col min="16" max="16" width="15.75" customWidth="1"/>
    <col min="17" max="17" width="15.4140625" customWidth="1"/>
    <col min="19" max="19" width="23.4140625" customWidth="1"/>
    <col min="20" max="20" width="27.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2070</v>
      </c>
      <c r="T1" s="9" t="s">
        <v>2071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s="5" t="s">
        <v>17</v>
      </c>
      <c r="O2">
        <f>ROUND(E2/D2*100,0)</f>
        <v>0</v>
      </c>
      <c r="P2">
        <f>ROUND(IFERROR(E2/G2,0),2)</f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 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s="5" t="s">
        <v>23</v>
      </c>
      <c r="O3">
        <f t="shared" ref="O3:O66" si="0">ROUND(E3/D3*100,0)</f>
        <v>1040</v>
      </c>
      <c r="P3">
        <f t="shared" ref="P3:P66" si="1">ROUND(IFERROR(E3/G3,0),2)</f>
        <v>92.15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 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s="5" t="s">
        <v>28</v>
      </c>
      <c r="O4">
        <f t="shared" si="0"/>
        <v>131</v>
      </c>
      <c r="P4">
        <f t="shared" si="1"/>
        <v>100.02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s="5" t="s">
        <v>23</v>
      </c>
      <c r="O5">
        <f t="shared" si="0"/>
        <v>59</v>
      </c>
      <c r="P5">
        <f t="shared" si="1"/>
        <v>103.21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s="5" t="s">
        <v>33</v>
      </c>
      <c r="O6">
        <f t="shared" si="0"/>
        <v>69</v>
      </c>
      <c r="P6">
        <f t="shared" si="1"/>
        <v>99.34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s="5" t="s">
        <v>33</v>
      </c>
      <c r="O7">
        <f t="shared" si="0"/>
        <v>174</v>
      </c>
      <c r="P7">
        <f t="shared" si="1"/>
        <v>75.83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s="5" t="s">
        <v>42</v>
      </c>
      <c r="O8">
        <f t="shared" si="0"/>
        <v>21</v>
      </c>
      <c r="P8">
        <f t="shared" si="1"/>
        <v>60.56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s="5" t="s">
        <v>33</v>
      </c>
      <c r="O9">
        <f t="shared" si="0"/>
        <v>328</v>
      </c>
      <c r="P9">
        <f t="shared" si="1"/>
        <v>64.94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s="5" t="s">
        <v>33</v>
      </c>
      <c r="O10">
        <f t="shared" si="0"/>
        <v>20</v>
      </c>
      <c r="P10">
        <f t="shared" si="1"/>
        <v>31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s="5" t="s">
        <v>50</v>
      </c>
      <c r="O11">
        <f t="shared" si="0"/>
        <v>52</v>
      </c>
      <c r="P11">
        <f t="shared" si="1"/>
        <v>72.91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s="5" t="s">
        <v>53</v>
      </c>
      <c r="O12">
        <f t="shared" si="0"/>
        <v>266</v>
      </c>
      <c r="P12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s="5" t="s">
        <v>33</v>
      </c>
      <c r="O13">
        <f t="shared" si="0"/>
        <v>48</v>
      </c>
      <c r="P13">
        <f t="shared" si="1"/>
        <v>112.22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s="5" t="s">
        <v>53</v>
      </c>
      <c r="O14">
        <f t="shared" si="0"/>
        <v>89</v>
      </c>
      <c r="P14">
        <f t="shared" si="1"/>
        <v>102.35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s="5" t="s">
        <v>60</v>
      </c>
      <c r="O15">
        <f t="shared" si="0"/>
        <v>245</v>
      </c>
      <c r="P15">
        <f t="shared" si="1"/>
        <v>105.05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s="5" t="s">
        <v>60</v>
      </c>
      <c r="O16">
        <f t="shared" si="0"/>
        <v>67</v>
      </c>
      <c r="P16">
        <f t="shared" si="1"/>
        <v>94.15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s="5" t="s">
        <v>65</v>
      </c>
      <c r="O17">
        <f t="shared" si="0"/>
        <v>47</v>
      </c>
      <c r="P17">
        <f t="shared" si="1"/>
        <v>84.99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s="5" t="s">
        <v>68</v>
      </c>
      <c r="O18">
        <f t="shared" si="0"/>
        <v>649</v>
      </c>
      <c r="P18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s="5" t="s">
        <v>71</v>
      </c>
      <c r="O19">
        <f t="shared" si="0"/>
        <v>159</v>
      </c>
      <c r="P19">
        <f t="shared" si="1"/>
        <v>107.96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s="5" t="s">
        <v>33</v>
      </c>
      <c r="O20">
        <f t="shared" si="0"/>
        <v>67</v>
      </c>
      <c r="P20">
        <f t="shared" si="1"/>
        <v>45.1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s="5" t="s">
        <v>33</v>
      </c>
      <c r="O21">
        <f t="shared" si="0"/>
        <v>49</v>
      </c>
      <c r="P21">
        <f t="shared" si="1"/>
        <v>45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s="5" t="s">
        <v>53</v>
      </c>
      <c r="O22">
        <f t="shared" si="0"/>
        <v>112</v>
      </c>
      <c r="P22">
        <f t="shared" si="1"/>
        <v>105.97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s="5" t="s">
        <v>33</v>
      </c>
      <c r="O23">
        <f t="shared" si="0"/>
        <v>41</v>
      </c>
      <c r="P23">
        <f t="shared" si="1"/>
        <v>69.06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s="5" t="s">
        <v>33</v>
      </c>
      <c r="O24">
        <f t="shared" si="0"/>
        <v>128</v>
      </c>
      <c r="P24">
        <f t="shared" si="1"/>
        <v>85.04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s="5" t="s">
        <v>42</v>
      </c>
      <c r="O25">
        <f t="shared" si="0"/>
        <v>332</v>
      </c>
      <c r="P25">
        <f t="shared" si="1"/>
        <v>105.23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s="5" t="s">
        <v>65</v>
      </c>
      <c r="O26">
        <f t="shared" si="0"/>
        <v>113</v>
      </c>
      <c r="P26">
        <f t="shared" si="1"/>
        <v>39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s="5" t="s">
        <v>89</v>
      </c>
      <c r="O27">
        <f t="shared" si="0"/>
        <v>216</v>
      </c>
      <c r="P27">
        <f t="shared" si="1"/>
        <v>73.03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s="5" t="s">
        <v>33</v>
      </c>
      <c r="O28">
        <f t="shared" si="0"/>
        <v>48</v>
      </c>
      <c r="P28">
        <f t="shared" si="1"/>
        <v>35.01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s="5" t="s">
        <v>23</v>
      </c>
      <c r="O29">
        <f t="shared" si="0"/>
        <v>80</v>
      </c>
      <c r="P29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s="5" t="s">
        <v>33</v>
      </c>
      <c r="O30">
        <f t="shared" si="0"/>
        <v>105</v>
      </c>
      <c r="P30">
        <f t="shared" si="1"/>
        <v>62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s="5" t="s">
        <v>100</v>
      </c>
      <c r="O31">
        <f t="shared" si="0"/>
        <v>329</v>
      </c>
      <c r="P31">
        <f t="shared" si="1"/>
        <v>94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s="5" t="s">
        <v>71</v>
      </c>
      <c r="O32">
        <f t="shared" si="0"/>
        <v>161</v>
      </c>
      <c r="P32">
        <f t="shared" si="1"/>
        <v>112.05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s="5" t="s">
        <v>89</v>
      </c>
      <c r="O33">
        <f t="shared" si="0"/>
        <v>310</v>
      </c>
      <c r="P33">
        <f t="shared" si="1"/>
        <v>48.01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s="5" t="s">
        <v>42</v>
      </c>
      <c r="O34">
        <f t="shared" si="0"/>
        <v>87</v>
      </c>
      <c r="P34">
        <f t="shared" si="1"/>
        <v>38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s="5" t="s">
        <v>33</v>
      </c>
      <c r="O35">
        <f t="shared" si="0"/>
        <v>378</v>
      </c>
      <c r="P35">
        <f t="shared" si="1"/>
        <v>35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s="5" t="s">
        <v>42</v>
      </c>
      <c r="O36">
        <f t="shared" si="0"/>
        <v>151</v>
      </c>
      <c r="P36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s="5" t="s">
        <v>53</v>
      </c>
      <c r="O37">
        <f t="shared" si="0"/>
        <v>150</v>
      </c>
      <c r="P37">
        <f t="shared" si="1"/>
        <v>95.99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s="5" t="s">
        <v>33</v>
      </c>
      <c r="O38">
        <f t="shared" si="0"/>
        <v>157</v>
      </c>
      <c r="P38">
        <f t="shared" si="1"/>
        <v>68.81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s="5" t="s">
        <v>119</v>
      </c>
      <c r="O39">
        <f t="shared" si="0"/>
        <v>140</v>
      </c>
      <c r="P39">
        <f t="shared" si="1"/>
        <v>105.97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s="5" t="s">
        <v>122</v>
      </c>
      <c r="O40">
        <f t="shared" si="0"/>
        <v>325</v>
      </c>
      <c r="P40">
        <f t="shared" si="1"/>
        <v>75.260000000000005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s="5" t="s">
        <v>33</v>
      </c>
      <c r="O41">
        <f t="shared" si="0"/>
        <v>51</v>
      </c>
      <c r="P41">
        <f t="shared" si="1"/>
        <v>57.13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s="5" t="s">
        <v>65</v>
      </c>
      <c r="O42">
        <f t="shared" si="0"/>
        <v>169</v>
      </c>
      <c r="P42">
        <f t="shared" si="1"/>
        <v>75.14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s="5" t="s">
        <v>23</v>
      </c>
      <c r="O43">
        <f t="shared" si="0"/>
        <v>213</v>
      </c>
      <c r="P43">
        <f t="shared" si="1"/>
        <v>107.42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s="5" t="s">
        <v>17</v>
      </c>
      <c r="O44">
        <f t="shared" si="0"/>
        <v>444</v>
      </c>
      <c r="P44">
        <f t="shared" si="1"/>
        <v>36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s="5" t="s">
        <v>133</v>
      </c>
      <c r="O45">
        <f t="shared" si="0"/>
        <v>186</v>
      </c>
      <c r="P45">
        <f t="shared" si="1"/>
        <v>27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s="5" t="s">
        <v>119</v>
      </c>
      <c r="O46">
        <f t="shared" si="0"/>
        <v>659</v>
      </c>
      <c r="P46">
        <f t="shared" si="1"/>
        <v>107.56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s="5" t="s">
        <v>33</v>
      </c>
      <c r="O47">
        <f t="shared" si="0"/>
        <v>48</v>
      </c>
      <c r="P47">
        <f t="shared" si="1"/>
        <v>94.38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s="5" t="s">
        <v>23</v>
      </c>
      <c r="O48">
        <f t="shared" si="0"/>
        <v>115</v>
      </c>
      <c r="P48">
        <f t="shared" si="1"/>
        <v>46.16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s="5" t="s">
        <v>33</v>
      </c>
      <c r="O49">
        <f t="shared" si="0"/>
        <v>475</v>
      </c>
      <c r="P49">
        <f t="shared" si="1"/>
        <v>47.85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s="5" t="s">
        <v>33</v>
      </c>
      <c r="O50">
        <f t="shared" si="0"/>
        <v>387</v>
      </c>
      <c r="P50">
        <f t="shared" si="1"/>
        <v>53.01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s="5" t="s">
        <v>23</v>
      </c>
      <c r="O51">
        <f t="shared" si="0"/>
        <v>190</v>
      </c>
      <c r="P51">
        <f t="shared" si="1"/>
        <v>45.06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s="5" t="s">
        <v>148</v>
      </c>
      <c r="O52">
        <f t="shared" si="0"/>
        <v>2</v>
      </c>
      <c r="P52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s="5" t="s">
        <v>65</v>
      </c>
      <c r="O53">
        <f t="shared" si="0"/>
        <v>92</v>
      </c>
      <c r="P53">
        <f t="shared" si="1"/>
        <v>99.01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s="5" t="s">
        <v>33</v>
      </c>
      <c r="O54">
        <f t="shared" si="0"/>
        <v>34</v>
      </c>
      <c r="P54">
        <f t="shared" si="1"/>
        <v>32.79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s="5" t="s">
        <v>53</v>
      </c>
      <c r="O55">
        <f t="shared" si="0"/>
        <v>140</v>
      </c>
      <c r="P55">
        <f t="shared" si="1"/>
        <v>59.12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s="5" t="s">
        <v>65</v>
      </c>
      <c r="O56">
        <f t="shared" si="0"/>
        <v>90</v>
      </c>
      <c r="P56">
        <f t="shared" si="1"/>
        <v>44.93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s="5" t="s">
        <v>159</v>
      </c>
      <c r="O57">
        <f t="shared" si="0"/>
        <v>178</v>
      </c>
      <c r="P57">
        <f t="shared" si="1"/>
        <v>89.66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s="5" t="s">
        <v>65</v>
      </c>
      <c r="O58">
        <f t="shared" si="0"/>
        <v>144</v>
      </c>
      <c r="P58">
        <f t="shared" si="1"/>
        <v>70.08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s="5" t="s">
        <v>89</v>
      </c>
      <c r="O59">
        <f t="shared" si="0"/>
        <v>215</v>
      </c>
      <c r="P59">
        <f t="shared" si="1"/>
        <v>31.06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s="5" t="s">
        <v>33</v>
      </c>
      <c r="O60">
        <f t="shared" si="0"/>
        <v>227</v>
      </c>
      <c r="P60">
        <f t="shared" si="1"/>
        <v>29.06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s="5" t="s">
        <v>33</v>
      </c>
      <c r="O61">
        <f t="shared" si="0"/>
        <v>275</v>
      </c>
      <c r="P61">
        <f t="shared" si="1"/>
        <v>30.09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s="5" t="s">
        <v>33</v>
      </c>
      <c r="O62">
        <f t="shared" si="0"/>
        <v>144</v>
      </c>
      <c r="P62">
        <f t="shared" si="1"/>
        <v>85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s="5" t="s">
        <v>33</v>
      </c>
      <c r="O63">
        <f t="shared" si="0"/>
        <v>93</v>
      </c>
      <c r="P63">
        <f t="shared" si="1"/>
        <v>82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s="5" t="s">
        <v>28</v>
      </c>
      <c r="O64">
        <f t="shared" si="0"/>
        <v>723</v>
      </c>
      <c r="P64">
        <f t="shared" si="1"/>
        <v>58.04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s="5" t="s">
        <v>33</v>
      </c>
      <c r="O65">
        <f t="shared" si="0"/>
        <v>12</v>
      </c>
      <c r="P6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s="5" t="s">
        <v>28</v>
      </c>
      <c r="O66">
        <f t="shared" si="0"/>
        <v>98</v>
      </c>
      <c r="P66">
        <f t="shared" si="1"/>
        <v>71.95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s="5" t="s">
        <v>33</v>
      </c>
      <c r="O67">
        <f t="shared" ref="O67:O130" si="4">ROUND(E67/D67*100,0)</f>
        <v>236</v>
      </c>
      <c r="P67">
        <f t="shared" ref="P67:P130" si="5">ROUND(IFERROR(E67/G67,0),2)</f>
        <v>61.04</v>
      </c>
      <c r="Q67" t="s">
        <v>2039</v>
      </c>
      <c r="R67" t="s">
        <v>2040</v>
      </c>
      <c r="S67" s="8">
        <f t="shared" ref="S67:S130" si="6">(((J67/60)/60)/24)+DATE(1970,1,1)</f>
        <v>40570.25</v>
      </c>
      <c r="T67" s="8">
        <f t="shared" ref="T67:T130" si="7">(((K67/60)/60)/24)+ 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s="5" t="s">
        <v>33</v>
      </c>
      <c r="O68">
        <f t="shared" si="4"/>
        <v>45</v>
      </c>
      <c r="P68">
        <f t="shared" si="5"/>
        <v>108.92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s="5" t="s">
        <v>65</v>
      </c>
      <c r="O69">
        <f t="shared" si="4"/>
        <v>162</v>
      </c>
      <c r="P69">
        <f t="shared" si="5"/>
        <v>29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s="5" t="s">
        <v>33</v>
      </c>
      <c r="O70">
        <f t="shared" si="4"/>
        <v>255</v>
      </c>
      <c r="P70">
        <f t="shared" si="5"/>
        <v>58.98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s="5" t="s">
        <v>33</v>
      </c>
      <c r="O71">
        <f t="shared" si="4"/>
        <v>24</v>
      </c>
      <c r="P71">
        <f t="shared" si="5"/>
        <v>111.82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s="5" t="s">
        <v>33</v>
      </c>
      <c r="O72">
        <f t="shared" si="4"/>
        <v>124</v>
      </c>
      <c r="P72">
        <f t="shared" si="5"/>
        <v>64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s="5" t="s">
        <v>33</v>
      </c>
      <c r="O73">
        <f t="shared" si="4"/>
        <v>108</v>
      </c>
      <c r="P73">
        <f t="shared" si="5"/>
        <v>85.32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s="5" t="s">
        <v>71</v>
      </c>
      <c r="O74">
        <f t="shared" si="4"/>
        <v>670</v>
      </c>
      <c r="P74">
        <f t="shared" si="5"/>
        <v>74.48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s="5" t="s">
        <v>159</v>
      </c>
      <c r="O75">
        <f t="shared" si="4"/>
        <v>661</v>
      </c>
      <c r="P75">
        <f t="shared" si="5"/>
        <v>105.15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s="5" t="s">
        <v>148</v>
      </c>
      <c r="O76">
        <f t="shared" si="4"/>
        <v>122</v>
      </c>
      <c r="P76">
        <f t="shared" si="5"/>
        <v>56.19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s="5" t="s">
        <v>122</v>
      </c>
      <c r="O77">
        <f t="shared" si="4"/>
        <v>151</v>
      </c>
      <c r="P77">
        <f t="shared" si="5"/>
        <v>85.92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s="5" t="s">
        <v>33</v>
      </c>
      <c r="O78">
        <f t="shared" si="4"/>
        <v>78</v>
      </c>
      <c r="P78">
        <f t="shared" si="5"/>
        <v>57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s="5" t="s">
        <v>71</v>
      </c>
      <c r="O79">
        <f t="shared" si="4"/>
        <v>47</v>
      </c>
      <c r="P79">
        <f t="shared" si="5"/>
        <v>79.64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s="5" t="s">
        <v>206</v>
      </c>
      <c r="O80">
        <f t="shared" si="4"/>
        <v>301</v>
      </c>
      <c r="P80">
        <f t="shared" si="5"/>
        <v>41.02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s="5" t="s">
        <v>33</v>
      </c>
      <c r="O81">
        <f t="shared" si="4"/>
        <v>70</v>
      </c>
      <c r="P81">
        <f t="shared" si="5"/>
        <v>48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s="5" t="s">
        <v>89</v>
      </c>
      <c r="O82">
        <f t="shared" si="4"/>
        <v>637</v>
      </c>
      <c r="P82">
        <f t="shared" si="5"/>
        <v>55.21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s="5" t="s">
        <v>23</v>
      </c>
      <c r="O83">
        <f t="shared" si="4"/>
        <v>225</v>
      </c>
      <c r="P83">
        <f t="shared" si="5"/>
        <v>92.11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s="5" t="s">
        <v>89</v>
      </c>
      <c r="O84">
        <f t="shared" si="4"/>
        <v>1497</v>
      </c>
      <c r="P84">
        <f t="shared" si="5"/>
        <v>83.18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s="5" t="s">
        <v>50</v>
      </c>
      <c r="O85">
        <f t="shared" si="4"/>
        <v>38</v>
      </c>
      <c r="P85">
        <f t="shared" si="5"/>
        <v>40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s="5" t="s">
        <v>65</v>
      </c>
      <c r="O86">
        <f t="shared" si="4"/>
        <v>132</v>
      </c>
      <c r="P86">
        <f t="shared" si="5"/>
        <v>111.13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s="5" t="s">
        <v>60</v>
      </c>
      <c r="O87">
        <f t="shared" si="4"/>
        <v>131</v>
      </c>
      <c r="P87">
        <f t="shared" si="5"/>
        <v>90.56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s="5" t="s">
        <v>33</v>
      </c>
      <c r="O88">
        <f t="shared" si="4"/>
        <v>168</v>
      </c>
      <c r="P88">
        <f t="shared" si="5"/>
        <v>61.11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s="5" t="s">
        <v>23</v>
      </c>
      <c r="O89">
        <f t="shared" si="4"/>
        <v>62</v>
      </c>
      <c r="P89">
        <f t="shared" si="5"/>
        <v>83.02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s="5" t="s">
        <v>206</v>
      </c>
      <c r="O90">
        <f t="shared" si="4"/>
        <v>261</v>
      </c>
      <c r="P90">
        <f t="shared" si="5"/>
        <v>110.76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s="5" t="s">
        <v>33</v>
      </c>
      <c r="O91">
        <f t="shared" si="4"/>
        <v>253</v>
      </c>
      <c r="P91">
        <f t="shared" si="5"/>
        <v>89.46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s="5" t="s">
        <v>33</v>
      </c>
      <c r="O92">
        <f t="shared" si="4"/>
        <v>79</v>
      </c>
      <c r="P92">
        <f t="shared" si="5"/>
        <v>57.85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s="5" t="s">
        <v>206</v>
      </c>
      <c r="O93">
        <f t="shared" si="4"/>
        <v>48</v>
      </c>
      <c r="P93">
        <f t="shared" si="5"/>
        <v>110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s="5" t="s">
        <v>89</v>
      </c>
      <c r="O94">
        <f t="shared" si="4"/>
        <v>259</v>
      </c>
      <c r="P94">
        <f t="shared" si="5"/>
        <v>103.97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s="5" t="s">
        <v>33</v>
      </c>
      <c r="O95">
        <f t="shared" si="4"/>
        <v>61</v>
      </c>
      <c r="P95">
        <f t="shared" si="5"/>
        <v>108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s="5" t="s">
        <v>28</v>
      </c>
      <c r="O96">
        <f t="shared" si="4"/>
        <v>304</v>
      </c>
      <c r="P96">
        <f t="shared" si="5"/>
        <v>48.93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s="5" t="s">
        <v>42</v>
      </c>
      <c r="O97">
        <f t="shared" si="4"/>
        <v>113</v>
      </c>
      <c r="P97">
        <f t="shared" si="5"/>
        <v>37.67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s="5" t="s">
        <v>33</v>
      </c>
      <c r="O98">
        <f t="shared" si="4"/>
        <v>217</v>
      </c>
      <c r="P98">
        <f t="shared" si="5"/>
        <v>65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s="5" t="s">
        <v>17</v>
      </c>
      <c r="O99">
        <f t="shared" si="4"/>
        <v>927</v>
      </c>
      <c r="P99">
        <f t="shared" si="5"/>
        <v>106.61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s="5" t="s">
        <v>89</v>
      </c>
      <c r="O100">
        <f t="shared" si="4"/>
        <v>34</v>
      </c>
      <c r="P100">
        <f t="shared" si="5"/>
        <v>27.01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s="5" t="s">
        <v>33</v>
      </c>
      <c r="O101">
        <f t="shared" si="4"/>
        <v>197</v>
      </c>
      <c r="P101">
        <f t="shared" si="5"/>
        <v>91.16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s="5" t="s">
        <v>33</v>
      </c>
      <c r="O102">
        <f t="shared" si="4"/>
        <v>1</v>
      </c>
      <c r="P102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s="5" t="s">
        <v>50</v>
      </c>
      <c r="O103">
        <f t="shared" si="4"/>
        <v>1021</v>
      </c>
      <c r="P103">
        <f t="shared" si="5"/>
        <v>56.05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s="5" t="s">
        <v>65</v>
      </c>
      <c r="O104">
        <f t="shared" si="4"/>
        <v>282</v>
      </c>
      <c r="P104">
        <f t="shared" si="5"/>
        <v>31.02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s="5" t="s">
        <v>50</v>
      </c>
      <c r="O105">
        <f t="shared" si="4"/>
        <v>25</v>
      </c>
      <c r="P105">
        <f t="shared" si="5"/>
        <v>66.510000000000005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s="5" t="s">
        <v>60</v>
      </c>
      <c r="O106">
        <f t="shared" si="4"/>
        <v>143</v>
      </c>
      <c r="P106">
        <f t="shared" si="5"/>
        <v>89.01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s="5" t="s">
        <v>28</v>
      </c>
      <c r="O107">
        <f t="shared" si="4"/>
        <v>145</v>
      </c>
      <c r="P107">
        <f t="shared" si="5"/>
        <v>103.46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s="5" t="s">
        <v>33</v>
      </c>
      <c r="O108">
        <f t="shared" si="4"/>
        <v>359</v>
      </c>
      <c r="P108">
        <f t="shared" si="5"/>
        <v>95.28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s="5" t="s">
        <v>33</v>
      </c>
      <c r="O109">
        <f t="shared" si="4"/>
        <v>186</v>
      </c>
      <c r="P109">
        <f t="shared" si="5"/>
        <v>75.900000000000006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s="5" t="s">
        <v>42</v>
      </c>
      <c r="O110">
        <f t="shared" si="4"/>
        <v>595</v>
      </c>
      <c r="P110">
        <f t="shared" si="5"/>
        <v>107.58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s="5" t="s">
        <v>269</v>
      </c>
      <c r="O111">
        <f t="shared" si="4"/>
        <v>59</v>
      </c>
      <c r="P111">
        <f t="shared" si="5"/>
        <v>51.32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s="5" t="s">
        <v>17</v>
      </c>
      <c r="O112">
        <f t="shared" si="4"/>
        <v>15</v>
      </c>
      <c r="P112">
        <f t="shared" si="5"/>
        <v>71.98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s="5" t="s">
        <v>133</v>
      </c>
      <c r="O113">
        <f t="shared" si="4"/>
        <v>120</v>
      </c>
      <c r="P113">
        <f t="shared" si="5"/>
        <v>108.95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s="5" t="s">
        <v>28</v>
      </c>
      <c r="O114">
        <f t="shared" si="4"/>
        <v>269</v>
      </c>
      <c r="P114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s="5" t="s">
        <v>17</v>
      </c>
      <c r="O115">
        <f t="shared" si="4"/>
        <v>377</v>
      </c>
      <c r="P115">
        <f t="shared" si="5"/>
        <v>94.94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s="5" t="s">
        <v>65</v>
      </c>
      <c r="O116">
        <f t="shared" si="4"/>
        <v>727</v>
      </c>
      <c r="P116">
        <f t="shared" si="5"/>
        <v>109.65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s="5" t="s">
        <v>119</v>
      </c>
      <c r="O117">
        <f t="shared" si="4"/>
        <v>87</v>
      </c>
      <c r="P117">
        <f t="shared" si="5"/>
        <v>44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s="5" t="s">
        <v>33</v>
      </c>
      <c r="O118">
        <f t="shared" si="4"/>
        <v>88</v>
      </c>
      <c r="P118">
        <f t="shared" si="5"/>
        <v>86.79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s="5" t="s">
        <v>269</v>
      </c>
      <c r="O119">
        <f t="shared" si="4"/>
        <v>174</v>
      </c>
      <c r="P119">
        <f t="shared" si="5"/>
        <v>30.99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s="5" t="s">
        <v>122</v>
      </c>
      <c r="O120">
        <f t="shared" si="4"/>
        <v>118</v>
      </c>
      <c r="P120">
        <f t="shared" si="5"/>
        <v>94.79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s="5" t="s">
        <v>42</v>
      </c>
      <c r="O121">
        <f t="shared" si="4"/>
        <v>215</v>
      </c>
      <c r="P121">
        <f t="shared" si="5"/>
        <v>69.790000000000006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s="5" t="s">
        <v>292</v>
      </c>
      <c r="O122">
        <f t="shared" si="4"/>
        <v>149</v>
      </c>
      <c r="P122">
        <f t="shared" si="5"/>
        <v>63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s="5" t="s">
        <v>89</v>
      </c>
      <c r="O123">
        <f t="shared" si="4"/>
        <v>219</v>
      </c>
      <c r="P123">
        <f t="shared" si="5"/>
        <v>110.03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s="5" t="s">
        <v>119</v>
      </c>
      <c r="O124">
        <f t="shared" si="4"/>
        <v>64</v>
      </c>
      <c r="P124">
        <f t="shared" si="5"/>
        <v>26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s="5" t="s">
        <v>33</v>
      </c>
      <c r="O125">
        <f t="shared" si="4"/>
        <v>19</v>
      </c>
      <c r="P125">
        <f t="shared" si="5"/>
        <v>49.99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s="5" t="s">
        <v>122</v>
      </c>
      <c r="O126">
        <f t="shared" si="4"/>
        <v>368</v>
      </c>
      <c r="P126">
        <f t="shared" si="5"/>
        <v>101.72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s="5" t="s">
        <v>33</v>
      </c>
      <c r="O127">
        <f t="shared" si="4"/>
        <v>160</v>
      </c>
      <c r="P127">
        <f t="shared" si="5"/>
        <v>47.08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s="5" t="s">
        <v>33</v>
      </c>
      <c r="O128">
        <f t="shared" si="4"/>
        <v>39</v>
      </c>
      <c r="P128">
        <f t="shared" si="5"/>
        <v>89.94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s="5" t="s">
        <v>33</v>
      </c>
      <c r="O129">
        <f t="shared" si="4"/>
        <v>51</v>
      </c>
      <c r="P129">
        <f t="shared" si="5"/>
        <v>78.97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s="5" t="s">
        <v>23</v>
      </c>
      <c r="O130">
        <f t="shared" si="4"/>
        <v>60</v>
      </c>
      <c r="P130">
        <f t="shared" si="5"/>
        <v>80.069999999999993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s="5" t="s">
        <v>17</v>
      </c>
      <c r="O131">
        <f t="shared" ref="O131:O194" si="8">ROUND(E131/D131*100,0)</f>
        <v>3</v>
      </c>
      <c r="P131">
        <f t="shared" ref="P131:P194" si="9">ROUND(IFERROR(E131/G131,0),2)</f>
        <v>86.47</v>
      </c>
      <c r="Q131" t="s">
        <v>2033</v>
      </c>
      <c r="R131" t="s">
        <v>2034</v>
      </c>
      <c r="S131" s="8">
        <f t="shared" ref="S131:S194" si="10">(((J131/60)/60)/24)+DATE(1970,1,1)</f>
        <v>42038.25</v>
      </c>
      <c r="T131" s="8">
        <f t="shared" ref="T131:T194" si="11">(((K131/60)/60)/24)+ 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s="5" t="s">
        <v>53</v>
      </c>
      <c r="O132">
        <f t="shared" si="8"/>
        <v>155</v>
      </c>
      <c r="P132">
        <f t="shared" si="9"/>
        <v>28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s="5" t="s">
        <v>28</v>
      </c>
      <c r="O133">
        <f t="shared" si="8"/>
        <v>101</v>
      </c>
      <c r="P133">
        <f t="shared" si="9"/>
        <v>68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s="5" t="s">
        <v>33</v>
      </c>
      <c r="O134">
        <f t="shared" si="8"/>
        <v>116</v>
      </c>
      <c r="P134">
        <f t="shared" si="9"/>
        <v>43.08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s="5" t="s">
        <v>319</v>
      </c>
      <c r="O135">
        <f t="shared" si="8"/>
        <v>311</v>
      </c>
      <c r="P135">
        <f t="shared" si="9"/>
        <v>87.96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s="5" t="s">
        <v>42</v>
      </c>
      <c r="O136">
        <f t="shared" si="8"/>
        <v>90</v>
      </c>
      <c r="P136">
        <f t="shared" si="9"/>
        <v>94.99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s="5" t="s">
        <v>33</v>
      </c>
      <c r="O137">
        <f t="shared" si="8"/>
        <v>71</v>
      </c>
      <c r="P137">
        <f t="shared" si="9"/>
        <v>46.91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s="5" t="s">
        <v>53</v>
      </c>
      <c r="O138">
        <f t="shared" si="8"/>
        <v>3</v>
      </c>
      <c r="P138">
        <f t="shared" si="9"/>
        <v>46.91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s="5" t="s">
        <v>68</v>
      </c>
      <c r="O139">
        <f t="shared" si="8"/>
        <v>262</v>
      </c>
      <c r="P139">
        <f t="shared" si="9"/>
        <v>94.24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s="5" t="s">
        <v>292</v>
      </c>
      <c r="O140">
        <f t="shared" si="8"/>
        <v>96</v>
      </c>
      <c r="P140">
        <f t="shared" si="9"/>
        <v>80.14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s="5" t="s">
        <v>65</v>
      </c>
      <c r="O141">
        <f t="shared" si="8"/>
        <v>21</v>
      </c>
      <c r="P141">
        <f t="shared" si="9"/>
        <v>59.04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s="5" t="s">
        <v>42</v>
      </c>
      <c r="O142">
        <f t="shared" si="8"/>
        <v>223</v>
      </c>
      <c r="P142">
        <f t="shared" si="9"/>
        <v>65.989999999999995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s="5" t="s">
        <v>28</v>
      </c>
      <c r="O143">
        <f t="shared" si="8"/>
        <v>102</v>
      </c>
      <c r="P143">
        <f t="shared" si="9"/>
        <v>60.99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s="5" t="s">
        <v>28</v>
      </c>
      <c r="O144">
        <f t="shared" si="8"/>
        <v>230</v>
      </c>
      <c r="P144">
        <f t="shared" si="9"/>
        <v>98.31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s="5" t="s">
        <v>60</v>
      </c>
      <c r="O145">
        <f t="shared" si="8"/>
        <v>136</v>
      </c>
      <c r="P145">
        <f t="shared" si="9"/>
        <v>104.6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s="5" t="s">
        <v>33</v>
      </c>
      <c r="O146">
        <f t="shared" si="8"/>
        <v>129</v>
      </c>
      <c r="P146">
        <f t="shared" si="9"/>
        <v>86.07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s="5" t="s">
        <v>65</v>
      </c>
      <c r="O147">
        <f t="shared" si="8"/>
        <v>237</v>
      </c>
      <c r="P147">
        <f t="shared" si="9"/>
        <v>76.989999999999995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s="5" t="s">
        <v>33</v>
      </c>
      <c r="O148">
        <f t="shared" si="8"/>
        <v>17</v>
      </c>
      <c r="P148">
        <f t="shared" si="9"/>
        <v>29.76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s="5" t="s">
        <v>33</v>
      </c>
      <c r="O149">
        <f t="shared" si="8"/>
        <v>112</v>
      </c>
      <c r="P149">
        <f t="shared" si="9"/>
        <v>46.92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s="5" t="s">
        <v>65</v>
      </c>
      <c r="O150">
        <f t="shared" si="8"/>
        <v>121</v>
      </c>
      <c r="P150">
        <f t="shared" si="9"/>
        <v>105.19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s="5" t="s">
        <v>60</v>
      </c>
      <c r="O151">
        <f t="shared" si="8"/>
        <v>220</v>
      </c>
      <c r="P151">
        <f t="shared" si="9"/>
        <v>69.91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s="5" t="s">
        <v>23</v>
      </c>
      <c r="O152">
        <f t="shared" si="8"/>
        <v>1</v>
      </c>
      <c r="P152">
        <f t="shared" si="9"/>
        <v>1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s="5" t="s">
        <v>50</v>
      </c>
      <c r="O153">
        <f t="shared" si="8"/>
        <v>64</v>
      </c>
      <c r="P153">
        <f t="shared" si="9"/>
        <v>60.01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s="5" t="s">
        <v>60</v>
      </c>
      <c r="O154">
        <f t="shared" si="8"/>
        <v>423</v>
      </c>
      <c r="P154">
        <f t="shared" si="9"/>
        <v>52.01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s="5" t="s">
        <v>33</v>
      </c>
      <c r="O155">
        <f t="shared" si="8"/>
        <v>93</v>
      </c>
      <c r="P155">
        <f t="shared" si="9"/>
        <v>31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s="5" t="s">
        <v>60</v>
      </c>
      <c r="O156">
        <f t="shared" si="8"/>
        <v>59</v>
      </c>
      <c r="P156">
        <f t="shared" si="9"/>
        <v>95.04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s="5" t="s">
        <v>33</v>
      </c>
      <c r="O157">
        <f t="shared" si="8"/>
        <v>65</v>
      </c>
      <c r="P157">
        <f t="shared" si="9"/>
        <v>75.97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s="5" t="s">
        <v>23</v>
      </c>
      <c r="O158">
        <f t="shared" si="8"/>
        <v>74</v>
      </c>
      <c r="P158">
        <f t="shared" si="9"/>
        <v>71.010000000000005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s="5" t="s">
        <v>122</v>
      </c>
      <c r="O159">
        <f t="shared" si="8"/>
        <v>53</v>
      </c>
      <c r="P159">
        <f t="shared" si="9"/>
        <v>73.73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s="5" t="s">
        <v>23</v>
      </c>
      <c r="O160">
        <f t="shared" si="8"/>
        <v>221</v>
      </c>
      <c r="P160">
        <f t="shared" si="9"/>
        <v>113.17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s="5" t="s">
        <v>33</v>
      </c>
      <c r="O161">
        <f t="shared" si="8"/>
        <v>100</v>
      </c>
      <c r="P161">
        <f t="shared" si="9"/>
        <v>105.01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s="5" t="s">
        <v>65</v>
      </c>
      <c r="O162">
        <f t="shared" si="8"/>
        <v>162</v>
      </c>
      <c r="P162">
        <f t="shared" si="9"/>
        <v>79.180000000000007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s="5" t="s">
        <v>28</v>
      </c>
      <c r="O163">
        <f t="shared" si="8"/>
        <v>78</v>
      </c>
      <c r="P163">
        <f t="shared" si="9"/>
        <v>57.33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s="5" t="s">
        <v>23</v>
      </c>
      <c r="O164">
        <f t="shared" si="8"/>
        <v>150</v>
      </c>
      <c r="P164">
        <f t="shared" si="9"/>
        <v>58.18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s="5" t="s">
        <v>122</v>
      </c>
      <c r="O165">
        <f t="shared" si="8"/>
        <v>253</v>
      </c>
      <c r="P165">
        <f t="shared" si="9"/>
        <v>36.03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s="5" t="s">
        <v>33</v>
      </c>
      <c r="O166">
        <f t="shared" si="8"/>
        <v>100</v>
      </c>
      <c r="P166">
        <f t="shared" si="9"/>
        <v>107.99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s="5" t="s">
        <v>28</v>
      </c>
      <c r="O167">
        <f t="shared" si="8"/>
        <v>122</v>
      </c>
      <c r="P167">
        <f t="shared" si="9"/>
        <v>44.01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s="5" t="s">
        <v>122</v>
      </c>
      <c r="O168">
        <f t="shared" si="8"/>
        <v>137</v>
      </c>
      <c r="P168">
        <f t="shared" si="9"/>
        <v>55.08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s="5" t="s">
        <v>33</v>
      </c>
      <c r="O169">
        <f t="shared" si="8"/>
        <v>416</v>
      </c>
      <c r="P169">
        <f t="shared" si="9"/>
        <v>74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s="5" t="s">
        <v>60</v>
      </c>
      <c r="O170">
        <f t="shared" si="8"/>
        <v>31</v>
      </c>
      <c r="P170">
        <f t="shared" si="9"/>
        <v>42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s="5" t="s">
        <v>100</v>
      </c>
      <c r="O171">
        <f t="shared" si="8"/>
        <v>424</v>
      </c>
      <c r="P171">
        <f t="shared" si="9"/>
        <v>77.989999999999995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s="5" t="s">
        <v>60</v>
      </c>
      <c r="O172">
        <f t="shared" si="8"/>
        <v>3</v>
      </c>
      <c r="P172">
        <f t="shared" si="9"/>
        <v>82.51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s="5" t="s">
        <v>206</v>
      </c>
      <c r="O173">
        <f t="shared" si="8"/>
        <v>11</v>
      </c>
      <c r="P173">
        <f t="shared" si="9"/>
        <v>104.2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s="5" t="s">
        <v>42</v>
      </c>
      <c r="O174">
        <f t="shared" si="8"/>
        <v>83</v>
      </c>
      <c r="P174">
        <f t="shared" si="9"/>
        <v>25.5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s="5" t="s">
        <v>33</v>
      </c>
      <c r="O175">
        <f t="shared" si="8"/>
        <v>163</v>
      </c>
      <c r="P175">
        <f t="shared" si="9"/>
        <v>100.98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s="5" t="s">
        <v>65</v>
      </c>
      <c r="O176">
        <f t="shared" si="8"/>
        <v>895</v>
      </c>
      <c r="P176">
        <f t="shared" si="9"/>
        <v>111.83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s="5" t="s">
        <v>33</v>
      </c>
      <c r="O177">
        <f t="shared" si="8"/>
        <v>26</v>
      </c>
      <c r="P177">
        <f t="shared" si="9"/>
        <v>42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s="5" t="s">
        <v>33</v>
      </c>
      <c r="O178">
        <f t="shared" si="8"/>
        <v>75</v>
      </c>
      <c r="P178">
        <f t="shared" si="9"/>
        <v>110.05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s="5" t="s">
        <v>33</v>
      </c>
      <c r="O179">
        <f t="shared" si="8"/>
        <v>416</v>
      </c>
      <c r="P179">
        <f t="shared" si="9"/>
        <v>59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s="5" t="s">
        <v>17</v>
      </c>
      <c r="O180">
        <f t="shared" si="8"/>
        <v>96</v>
      </c>
      <c r="P180">
        <f t="shared" si="9"/>
        <v>32.99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s="5" t="s">
        <v>33</v>
      </c>
      <c r="O181">
        <f t="shared" si="8"/>
        <v>358</v>
      </c>
      <c r="P181">
        <f t="shared" si="9"/>
        <v>45.01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s="5" t="s">
        <v>65</v>
      </c>
      <c r="O182">
        <f t="shared" si="8"/>
        <v>308</v>
      </c>
      <c r="P182">
        <f t="shared" si="9"/>
        <v>81.98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s="5" t="s">
        <v>28</v>
      </c>
      <c r="O183">
        <f t="shared" si="8"/>
        <v>62</v>
      </c>
      <c r="P183">
        <f t="shared" si="9"/>
        <v>39.08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s="5" t="s">
        <v>33</v>
      </c>
      <c r="O184">
        <f t="shared" si="8"/>
        <v>722</v>
      </c>
      <c r="P184">
        <f t="shared" si="9"/>
        <v>59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s="5" t="s">
        <v>23</v>
      </c>
      <c r="O185">
        <f t="shared" si="8"/>
        <v>69</v>
      </c>
      <c r="P185">
        <f t="shared" si="9"/>
        <v>40.99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s="5" t="s">
        <v>33</v>
      </c>
      <c r="O186">
        <f t="shared" si="8"/>
        <v>293</v>
      </c>
      <c r="P186">
        <f t="shared" si="9"/>
        <v>31.03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s="5" t="s">
        <v>269</v>
      </c>
      <c r="O187">
        <f t="shared" si="8"/>
        <v>72</v>
      </c>
      <c r="P187">
        <f t="shared" si="9"/>
        <v>37.79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s="5" t="s">
        <v>33</v>
      </c>
      <c r="O188">
        <f t="shared" si="8"/>
        <v>32</v>
      </c>
      <c r="P188">
        <f t="shared" si="9"/>
        <v>32.01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s="5" t="s">
        <v>100</v>
      </c>
      <c r="O189">
        <f t="shared" si="8"/>
        <v>230</v>
      </c>
      <c r="P189">
        <f t="shared" si="9"/>
        <v>95.97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s="5" t="s">
        <v>33</v>
      </c>
      <c r="O190">
        <f t="shared" si="8"/>
        <v>32</v>
      </c>
      <c r="P190">
        <f t="shared" si="9"/>
        <v>75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s="5" t="s">
        <v>33</v>
      </c>
      <c r="O191">
        <f t="shared" si="8"/>
        <v>24</v>
      </c>
      <c r="P191">
        <f t="shared" si="9"/>
        <v>102.05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s="5" t="s">
        <v>33</v>
      </c>
      <c r="O192">
        <f t="shared" si="8"/>
        <v>69</v>
      </c>
      <c r="P192">
        <f t="shared" si="9"/>
        <v>105.75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s="5" t="s">
        <v>33</v>
      </c>
      <c r="O193">
        <f t="shared" si="8"/>
        <v>38</v>
      </c>
      <c r="P193">
        <f t="shared" si="9"/>
        <v>37.07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s="5" t="s">
        <v>23</v>
      </c>
      <c r="O194">
        <f t="shared" si="8"/>
        <v>20</v>
      </c>
      <c r="P194">
        <f t="shared" si="9"/>
        <v>35.049999999999997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s="5" t="s">
        <v>60</v>
      </c>
      <c r="O195">
        <f t="shared" ref="O195:O258" si="12">ROUND(E195/D195*100,0)</f>
        <v>46</v>
      </c>
      <c r="P195">
        <f t="shared" ref="P195:P258" si="13">ROUND(IFERROR(E195/G195,0),2)</f>
        <v>46.34</v>
      </c>
      <c r="Q195" t="s">
        <v>2035</v>
      </c>
      <c r="R195" t="s">
        <v>2045</v>
      </c>
      <c r="S195" s="8">
        <f t="shared" ref="S195:S258" si="14">(((J195/60)/60)/24)+DATE(1970,1,1)</f>
        <v>43198.208333333328</v>
      </c>
      <c r="T195" s="8">
        <f t="shared" ref="T195:T258" si="15">(((K195/60)/60)/24)+ 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s="5" t="s">
        <v>148</v>
      </c>
      <c r="O196">
        <f t="shared" si="12"/>
        <v>123</v>
      </c>
      <c r="P196">
        <f t="shared" si="13"/>
        <v>69.17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s="5" t="s">
        <v>50</v>
      </c>
      <c r="O197">
        <f t="shared" si="12"/>
        <v>362</v>
      </c>
      <c r="P197">
        <f t="shared" si="13"/>
        <v>109.08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s="5" t="s">
        <v>65</v>
      </c>
      <c r="O198">
        <f t="shared" si="12"/>
        <v>63</v>
      </c>
      <c r="P198">
        <f t="shared" si="13"/>
        <v>51.78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s="5" t="s">
        <v>53</v>
      </c>
      <c r="O199">
        <f t="shared" si="12"/>
        <v>298</v>
      </c>
      <c r="P199">
        <f t="shared" si="13"/>
        <v>82.01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s="5" t="s">
        <v>50</v>
      </c>
      <c r="O200">
        <f t="shared" si="12"/>
        <v>10</v>
      </c>
      <c r="P200">
        <f t="shared" si="13"/>
        <v>35.96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s="5" t="s">
        <v>23</v>
      </c>
      <c r="O201">
        <f t="shared" si="12"/>
        <v>54</v>
      </c>
      <c r="P201">
        <f t="shared" si="13"/>
        <v>74.459999999999994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s="5" t="s">
        <v>33</v>
      </c>
      <c r="O202">
        <f t="shared" si="12"/>
        <v>2</v>
      </c>
      <c r="P202">
        <f t="shared" si="13"/>
        <v>2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s="5" t="s">
        <v>28</v>
      </c>
      <c r="O203">
        <f t="shared" si="12"/>
        <v>681</v>
      </c>
      <c r="P203">
        <f t="shared" si="13"/>
        <v>91.11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s="5" t="s">
        <v>17</v>
      </c>
      <c r="O204">
        <f t="shared" si="12"/>
        <v>79</v>
      </c>
      <c r="P204">
        <f t="shared" si="13"/>
        <v>79.790000000000006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s="5" t="s">
        <v>33</v>
      </c>
      <c r="O205">
        <f t="shared" si="12"/>
        <v>134</v>
      </c>
      <c r="P205">
        <f t="shared" si="13"/>
        <v>43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s="5" t="s">
        <v>159</v>
      </c>
      <c r="O206">
        <f t="shared" si="12"/>
        <v>3</v>
      </c>
      <c r="P206">
        <f t="shared" si="13"/>
        <v>63.23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s="5" t="s">
        <v>33</v>
      </c>
      <c r="O207">
        <f t="shared" si="12"/>
        <v>432</v>
      </c>
      <c r="P207">
        <f t="shared" si="13"/>
        <v>70.180000000000007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s="5" t="s">
        <v>119</v>
      </c>
      <c r="O208">
        <f t="shared" si="12"/>
        <v>39</v>
      </c>
      <c r="P208">
        <f t="shared" si="13"/>
        <v>61.33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s="5" t="s">
        <v>23</v>
      </c>
      <c r="O209">
        <f t="shared" si="12"/>
        <v>426</v>
      </c>
      <c r="P209">
        <f t="shared" si="13"/>
        <v>99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s="5" t="s">
        <v>42</v>
      </c>
      <c r="O210">
        <f t="shared" si="12"/>
        <v>101</v>
      </c>
      <c r="P210">
        <f t="shared" si="13"/>
        <v>96.98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s="5" t="s">
        <v>42</v>
      </c>
      <c r="O211">
        <f t="shared" si="12"/>
        <v>21</v>
      </c>
      <c r="P211">
        <f t="shared" si="13"/>
        <v>51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s="5" t="s">
        <v>474</v>
      </c>
      <c r="O212">
        <f t="shared" si="12"/>
        <v>67</v>
      </c>
      <c r="P212">
        <f t="shared" si="13"/>
        <v>28.04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s="5" t="s">
        <v>33</v>
      </c>
      <c r="O213">
        <f t="shared" si="12"/>
        <v>95</v>
      </c>
      <c r="P213">
        <f t="shared" si="13"/>
        <v>60.98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s="5" t="s">
        <v>33</v>
      </c>
      <c r="O214">
        <f t="shared" si="12"/>
        <v>152</v>
      </c>
      <c r="P214">
        <f t="shared" si="13"/>
        <v>73.209999999999994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s="5" t="s">
        <v>60</v>
      </c>
      <c r="O215">
        <f t="shared" si="12"/>
        <v>195</v>
      </c>
      <c r="P215">
        <f t="shared" si="13"/>
        <v>40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s="5" t="s">
        <v>23</v>
      </c>
      <c r="O216">
        <f t="shared" si="12"/>
        <v>1023</v>
      </c>
      <c r="P216">
        <f t="shared" si="13"/>
        <v>86.81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s="5" t="s">
        <v>33</v>
      </c>
      <c r="O217">
        <f t="shared" si="12"/>
        <v>4</v>
      </c>
      <c r="P217">
        <f t="shared" si="13"/>
        <v>42.13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s="5" t="s">
        <v>33</v>
      </c>
      <c r="O218">
        <f t="shared" si="12"/>
        <v>155</v>
      </c>
      <c r="P218">
        <f t="shared" si="13"/>
        <v>103.98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s="5" t="s">
        <v>474</v>
      </c>
      <c r="O219">
        <f t="shared" si="12"/>
        <v>45</v>
      </c>
      <c r="P219">
        <f t="shared" si="13"/>
        <v>62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s="5" t="s">
        <v>100</v>
      </c>
      <c r="O220">
        <f t="shared" si="12"/>
        <v>216</v>
      </c>
      <c r="P220">
        <f t="shared" si="13"/>
        <v>31.01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s="5" t="s">
        <v>71</v>
      </c>
      <c r="O221">
        <f t="shared" si="12"/>
        <v>332</v>
      </c>
      <c r="P221">
        <f t="shared" si="13"/>
        <v>89.99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s="5" t="s">
        <v>33</v>
      </c>
      <c r="O222">
        <f t="shared" si="12"/>
        <v>8</v>
      </c>
      <c r="P222">
        <f t="shared" si="13"/>
        <v>39.24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s="5" t="s">
        <v>17</v>
      </c>
      <c r="O223">
        <f t="shared" si="12"/>
        <v>99</v>
      </c>
      <c r="P223">
        <f t="shared" si="13"/>
        <v>54.99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s="5" t="s">
        <v>122</v>
      </c>
      <c r="O224">
        <f t="shared" si="12"/>
        <v>138</v>
      </c>
      <c r="P224">
        <f t="shared" si="13"/>
        <v>47.99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s="5" t="s">
        <v>33</v>
      </c>
      <c r="O225">
        <f t="shared" si="12"/>
        <v>94</v>
      </c>
      <c r="P225">
        <f t="shared" si="13"/>
        <v>87.97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s="5" t="s">
        <v>474</v>
      </c>
      <c r="O226">
        <f t="shared" si="12"/>
        <v>404</v>
      </c>
      <c r="P226">
        <f t="shared" si="13"/>
        <v>52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s="5" t="s">
        <v>23</v>
      </c>
      <c r="O227">
        <f t="shared" si="12"/>
        <v>260</v>
      </c>
      <c r="P227">
        <f t="shared" si="13"/>
        <v>30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s="5" t="s">
        <v>122</v>
      </c>
      <c r="O228">
        <f t="shared" si="12"/>
        <v>367</v>
      </c>
      <c r="P228">
        <f t="shared" si="13"/>
        <v>98.21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s="5" t="s">
        <v>292</v>
      </c>
      <c r="O229">
        <f t="shared" si="12"/>
        <v>169</v>
      </c>
      <c r="P229">
        <f t="shared" si="13"/>
        <v>108.96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s="5" t="s">
        <v>71</v>
      </c>
      <c r="O230">
        <f t="shared" si="12"/>
        <v>120</v>
      </c>
      <c r="P230">
        <f t="shared" si="13"/>
        <v>67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s="5" t="s">
        <v>292</v>
      </c>
      <c r="O231">
        <f t="shared" si="12"/>
        <v>194</v>
      </c>
      <c r="P231">
        <f t="shared" si="13"/>
        <v>64.989999999999995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s="5" t="s">
        <v>89</v>
      </c>
      <c r="O232">
        <f t="shared" si="12"/>
        <v>420</v>
      </c>
      <c r="P232">
        <f t="shared" si="13"/>
        <v>99.84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s="5" t="s">
        <v>33</v>
      </c>
      <c r="O233">
        <f t="shared" si="12"/>
        <v>77</v>
      </c>
      <c r="P233">
        <f t="shared" si="13"/>
        <v>82.43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s="5" t="s">
        <v>33</v>
      </c>
      <c r="O234">
        <f t="shared" si="12"/>
        <v>171</v>
      </c>
      <c r="P234">
        <f t="shared" si="13"/>
        <v>63.29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s="5" t="s">
        <v>71</v>
      </c>
      <c r="O235">
        <f t="shared" si="12"/>
        <v>158</v>
      </c>
      <c r="P235">
        <f t="shared" si="13"/>
        <v>96.77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s="5" t="s">
        <v>89</v>
      </c>
      <c r="O236">
        <f t="shared" si="12"/>
        <v>109</v>
      </c>
      <c r="P236">
        <f t="shared" si="13"/>
        <v>54.91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s="5" t="s">
        <v>71</v>
      </c>
      <c r="O237">
        <f t="shared" si="12"/>
        <v>42</v>
      </c>
      <c r="P237">
        <f t="shared" si="13"/>
        <v>39.01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s="5" t="s">
        <v>23</v>
      </c>
      <c r="O238">
        <f t="shared" si="12"/>
        <v>11</v>
      </c>
      <c r="P238">
        <f t="shared" si="13"/>
        <v>75.84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s="5" t="s">
        <v>71</v>
      </c>
      <c r="O239">
        <f t="shared" si="12"/>
        <v>159</v>
      </c>
      <c r="P239">
        <f t="shared" si="13"/>
        <v>45.05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s="5" t="s">
        <v>33</v>
      </c>
      <c r="O240">
        <f t="shared" si="12"/>
        <v>422</v>
      </c>
      <c r="P240">
        <f t="shared" si="13"/>
        <v>104.52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s="5" t="s">
        <v>65</v>
      </c>
      <c r="O241">
        <f t="shared" si="12"/>
        <v>98</v>
      </c>
      <c r="P241">
        <f t="shared" si="13"/>
        <v>76.27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s="5" t="s">
        <v>33</v>
      </c>
      <c r="O242">
        <f t="shared" si="12"/>
        <v>419</v>
      </c>
      <c r="P242">
        <f t="shared" si="13"/>
        <v>69.02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s="5" t="s">
        <v>68</v>
      </c>
      <c r="O243">
        <f t="shared" si="12"/>
        <v>102</v>
      </c>
      <c r="P243">
        <f t="shared" si="13"/>
        <v>101.98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s="5" t="s">
        <v>23</v>
      </c>
      <c r="O244">
        <f t="shared" si="12"/>
        <v>128</v>
      </c>
      <c r="P244">
        <f t="shared" si="13"/>
        <v>42.92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s="5" t="s">
        <v>33</v>
      </c>
      <c r="O245">
        <f t="shared" si="12"/>
        <v>445</v>
      </c>
      <c r="P245">
        <f t="shared" si="13"/>
        <v>43.03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s="5" t="s">
        <v>33</v>
      </c>
      <c r="O246">
        <f t="shared" si="12"/>
        <v>570</v>
      </c>
      <c r="P246">
        <f t="shared" si="13"/>
        <v>75.25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s="5" t="s">
        <v>33</v>
      </c>
      <c r="O247">
        <f t="shared" si="12"/>
        <v>509</v>
      </c>
      <c r="P247">
        <f t="shared" si="13"/>
        <v>69.02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s="5" t="s">
        <v>28</v>
      </c>
      <c r="O248">
        <f t="shared" si="12"/>
        <v>326</v>
      </c>
      <c r="P248">
        <f t="shared" si="13"/>
        <v>65.989999999999995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s="5" t="s">
        <v>119</v>
      </c>
      <c r="O249">
        <f t="shared" si="12"/>
        <v>933</v>
      </c>
      <c r="P249">
        <f t="shared" si="13"/>
        <v>98.01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s="5" t="s">
        <v>292</v>
      </c>
      <c r="O250">
        <f t="shared" si="12"/>
        <v>211</v>
      </c>
      <c r="P250">
        <f t="shared" si="13"/>
        <v>60.11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s="5" t="s">
        <v>206</v>
      </c>
      <c r="O251">
        <f t="shared" si="12"/>
        <v>273</v>
      </c>
      <c r="P251">
        <f t="shared" si="13"/>
        <v>26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s="5" t="s">
        <v>23</v>
      </c>
      <c r="O252">
        <f t="shared" si="12"/>
        <v>3</v>
      </c>
      <c r="P252">
        <f t="shared" si="13"/>
        <v>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s="5" t="s">
        <v>33</v>
      </c>
      <c r="O253">
        <f t="shared" si="12"/>
        <v>54</v>
      </c>
      <c r="P253">
        <f t="shared" si="13"/>
        <v>38.020000000000003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s="5" t="s">
        <v>33</v>
      </c>
      <c r="O254">
        <f t="shared" si="12"/>
        <v>626</v>
      </c>
      <c r="P254">
        <f t="shared" si="13"/>
        <v>106.15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s="5" t="s">
        <v>53</v>
      </c>
      <c r="O255">
        <f t="shared" si="12"/>
        <v>89</v>
      </c>
      <c r="P255">
        <f t="shared" si="13"/>
        <v>81.02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s="5" t="s">
        <v>68</v>
      </c>
      <c r="O256">
        <f t="shared" si="12"/>
        <v>185</v>
      </c>
      <c r="P256">
        <f t="shared" si="13"/>
        <v>96.65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s="5" t="s">
        <v>23</v>
      </c>
      <c r="O257">
        <f t="shared" si="12"/>
        <v>120</v>
      </c>
      <c r="P257">
        <f t="shared" si="13"/>
        <v>57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s="5" t="s">
        <v>23</v>
      </c>
      <c r="O258">
        <f t="shared" si="12"/>
        <v>23</v>
      </c>
      <c r="P258">
        <f t="shared" si="13"/>
        <v>63.93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s="5" t="s">
        <v>33</v>
      </c>
      <c r="O259">
        <f t="shared" ref="O259:O322" si="16">ROUND(E259/D259*100,0)</f>
        <v>146</v>
      </c>
      <c r="P259">
        <f t="shared" ref="P259:P322" si="17">ROUND(IFERROR(E259/G259,0),2)</f>
        <v>90.46</v>
      </c>
      <c r="Q259" t="s">
        <v>2039</v>
      </c>
      <c r="R259" t="s">
        <v>2040</v>
      </c>
      <c r="S259" s="8">
        <f t="shared" ref="S259:S322" si="18">(((J259/60)/60)/24)+DATE(1970,1,1)</f>
        <v>41338.25</v>
      </c>
      <c r="T259" s="8">
        <f t="shared" ref="T259:T322" si="19">(((K259/60)/60)/24)+ 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s="5" t="s">
        <v>33</v>
      </c>
      <c r="O260">
        <f t="shared" si="16"/>
        <v>268</v>
      </c>
      <c r="P260">
        <f t="shared" si="17"/>
        <v>72.17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s="5" t="s">
        <v>122</v>
      </c>
      <c r="O261">
        <f t="shared" si="16"/>
        <v>598</v>
      </c>
      <c r="P261">
        <f t="shared" si="17"/>
        <v>77.930000000000007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s="5" t="s">
        <v>23</v>
      </c>
      <c r="O262">
        <f t="shared" si="16"/>
        <v>158</v>
      </c>
      <c r="P262">
        <f t="shared" si="17"/>
        <v>38.07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s="5" t="s">
        <v>23</v>
      </c>
      <c r="O263">
        <f t="shared" si="16"/>
        <v>31</v>
      </c>
      <c r="P263">
        <f t="shared" si="17"/>
        <v>57.94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s="5" t="s">
        <v>60</v>
      </c>
      <c r="O264">
        <f t="shared" si="16"/>
        <v>313</v>
      </c>
      <c r="P264">
        <f t="shared" si="17"/>
        <v>49.79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s="5" t="s">
        <v>122</v>
      </c>
      <c r="O265">
        <f t="shared" si="16"/>
        <v>371</v>
      </c>
      <c r="P265">
        <f t="shared" si="17"/>
        <v>54.05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s="5" t="s">
        <v>33</v>
      </c>
      <c r="O266">
        <f t="shared" si="16"/>
        <v>363</v>
      </c>
      <c r="P266">
        <f t="shared" si="17"/>
        <v>30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s="5" t="s">
        <v>33</v>
      </c>
      <c r="O267">
        <f t="shared" si="16"/>
        <v>123</v>
      </c>
      <c r="P267">
        <f t="shared" si="17"/>
        <v>70.13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s="5" t="s">
        <v>159</v>
      </c>
      <c r="O268">
        <f t="shared" si="16"/>
        <v>77</v>
      </c>
      <c r="P268">
        <f t="shared" si="17"/>
        <v>27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s="5" t="s">
        <v>33</v>
      </c>
      <c r="O269">
        <f t="shared" si="16"/>
        <v>234</v>
      </c>
      <c r="P269">
        <f t="shared" si="17"/>
        <v>51.99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s="5" t="s">
        <v>42</v>
      </c>
      <c r="O270">
        <f t="shared" si="16"/>
        <v>181</v>
      </c>
      <c r="P270">
        <f t="shared" si="17"/>
        <v>56.42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s="5" t="s">
        <v>269</v>
      </c>
      <c r="O271">
        <f t="shared" si="16"/>
        <v>253</v>
      </c>
      <c r="P271">
        <f t="shared" si="17"/>
        <v>101.63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s="5" t="s">
        <v>89</v>
      </c>
      <c r="O272">
        <f t="shared" si="16"/>
        <v>27</v>
      </c>
      <c r="P272">
        <f t="shared" si="17"/>
        <v>25.01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s="5" t="s">
        <v>122</v>
      </c>
      <c r="O273">
        <f t="shared" si="16"/>
        <v>1</v>
      </c>
      <c r="P273">
        <f t="shared" si="17"/>
        <v>32.020000000000003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s="5" t="s">
        <v>33</v>
      </c>
      <c r="O274">
        <f t="shared" si="16"/>
        <v>304</v>
      </c>
      <c r="P274">
        <f t="shared" si="17"/>
        <v>82.02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s="5" t="s">
        <v>33</v>
      </c>
      <c r="O275">
        <f t="shared" si="16"/>
        <v>137</v>
      </c>
      <c r="P275">
        <f t="shared" si="17"/>
        <v>37.96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s="5" t="s">
        <v>33</v>
      </c>
      <c r="O276">
        <f t="shared" si="16"/>
        <v>32</v>
      </c>
      <c r="P276">
        <f t="shared" si="17"/>
        <v>51.53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s="5" t="s">
        <v>206</v>
      </c>
      <c r="O277">
        <f t="shared" si="16"/>
        <v>242</v>
      </c>
      <c r="P277">
        <f t="shared" si="17"/>
        <v>81.2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s="5" t="s">
        <v>89</v>
      </c>
      <c r="O278">
        <f t="shared" si="16"/>
        <v>97</v>
      </c>
      <c r="P278">
        <f t="shared" si="17"/>
        <v>40.03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s="5" t="s">
        <v>33</v>
      </c>
      <c r="O279">
        <f t="shared" si="16"/>
        <v>1066</v>
      </c>
      <c r="P279">
        <f t="shared" si="17"/>
        <v>89.94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s="5" t="s">
        <v>28</v>
      </c>
      <c r="O280">
        <f t="shared" si="16"/>
        <v>326</v>
      </c>
      <c r="P280">
        <f t="shared" si="17"/>
        <v>96.69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s="5" t="s">
        <v>33</v>
      </c>
      <c r="O281">
        <f t="shared" si="16"/>
        <v>171</v>
      </c>
      <c r="P281">
        <f t="shared" si="17"/>
        <v>25.01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s="5" t="s">
        <v>71</v>
      </c>
      <c r="O282">
        <f t="shared" si="16"/>
        <v>581</v>
      </c>
      <c r="P282">
        <f t="shared" si="17"/>
        <v>36.99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s="5" t="s">
        <v>33</v>
      </c>
      <c r="O283">
        <f t="shared" si="16"/>
        <v>92</v>
      </c>
      <c r="P283">
        <f t="shared" si="17"/>
        <v>73.010000000000005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s="5" t="s">
        <v>269</v>
      </c>
      <c r="O284">
        <f t="shared" si="16"/>
        <v>108</v>
      </c>
      <c r="P284">
        <f t="shared" si="17"/>
        <v>68.239999999999995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s="5" t="s">
        <v>23</v>
      </c>
      <c r="O285">
        <f t="shared" si="16"/>
        <v>19</v>
      </c>
      <c r="P285">
        <f t="shared" si="17"/>
        <v>52.31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s="5" t="s">
        <v>28</v>
      </c>
      <c r="O286">
        <f t="shared" si="16"/>
        <v>83</v>
      </c>
      <c r="P286">
        <f t="shared" si="17"/>
        <v>61.77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s="5" t="s">
        <v>33</v>
      </c>
      <c r="O287">
        <f t="shared" si="16"/>
        <v>706</v>
      </c>
      <c r="P287">
        <f t="shared" si="17"/>
        <v>25.03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s="5" t="s">
        <v>33</v>
      </c>
      <c r="O288">
        <f t="shared" si="16"/>
        <v>17</v>
      </c>
      <c r="P288">
        <f t="shared" si="17"/>
        <v>106.29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s="5" t="s">
        <v>50</v>
      </c>
      <c r="O289">
        <f t="shared" si="16"/>
        <v>210</v>
      </c>
      <c r="P289">
        <f t="shared" si="17"/>
        <v>75.069999999999993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s="5" t="s">
        <v>148</v>
      </c>
      <c r="O290">
        <f t="shared" si="16"/>
        <v>98</v>
      </c>
      <c r="P290">
        <f t="shared" si="17"/>
        <v>39.97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s="5" t="s">
        <v>33</v>
      </c>
      <c r="O291">
        <f t="shared" si="16"/>
        <v>1684</v>
      </c>
      <c r="P291">
        <f t="shared" si="17"/>
        <v>39.979999999999997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s="5" t="s">
        <v>42</v>
      </c>
      <c r="O292">
        <f t="shared" si="16"/>
        <v>54</v>
      </c>
      <c r="P292">
        <f t="shared" si="17"/>
        <v>101.02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s="5" t="s">
        <v>28</v>
      </c>
      <c r="O293">
        <f t="shared" si="16"/>
        <v>457</v>
      </c>
      <c r="P293">
        <f t="shared" si="17"/>
        <v>76.81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s="5" t="s">
        <v>17</v>
      </c>
      <c r="O294">
        <f t="shared" si="16"/>
        <v>10</v>
      </c>
      <c r="P294">
        <f t="shared" si="17"/>
        <v>71.7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s="5" t="s">
        <v>33</v>
      </c>
      <c r="O295">
        <f t="shared" si="16"/>
        <v>16</v>
      </c>
      <c r="P295">
        <f t="shared" si="17"/>
        <v>33.28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s="5" t="s">
        <v>33</v>
      </c>
      <c r="O296">
        <f t="shared" si="16"/>
        <v>1340</v>
      </c>
      <c r="P296">
        <f t="shared" si="17"/>
        <v>43.92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s="5" t="s">
        <v>33</v>
      </c>
      <c r="O297">
        <f t="shared" si="16"/>
        <v>36</v>
      </c>
      <c r="P297">
        <f t="shared" si="17"/>
        <v>36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s="5" t="s">
        <v>33</v>
      </c>
      <c r="O298">
        <f t="shared" si="16"/>
        <v>55</v>
      </c>
      <c r="P298">
        <f t="shared" si="17"/>
        <v>88.21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s="5" t="s">
        <v>33</v>
      </c>
      <c r="O299">
        <f t="shared" si="16"/>
        <v>94</v>
      </c>
      <c r="P299">
        <f t="shared" si="17"/>
        <v>65.239999999999995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s="5" t="s">
        <v>23</v>
      </c>
      <c r="O300">
        <f t="shared" si="16"/>
        <v>144</v>
      </c>
      <c r="P300">
        <f t="shared" si="17"/>
        <v>69.959999999999994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s="5" t="s">
        <v>17</v>
      </c>
      <c r="O301">
        <f t="shared" si="16"/>
        <v>51</v>
      </c>
      <c r="P301">
        <f t="shared" si="17"/>
        <v>39.880000000000003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s="5" t="s">
        <v>68</v>
      </c>
      <c r="O302">
        <f t="shared" si="16"/>
        <v>5</v>
      </c>
      <c r="P302">
        <f t="shared" si="17"/>
        <v>5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s="5" t="s">
        <v>42</v>
      </c>
      <c r="O303">
        <f t="shared" si="16"/>
        <v>1345</v>
      </c>
      <c r="P303">
        <f t="shared" si="17"/>
        <v>41.02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s="5" t="s">
        <v>33</v>
      </c>
      <c r="O304">
        <f t="shared" si="16"/>
        <v>32</v>
      </c>
      <c r="P304">
        <f t="shared" si="17"/>
        <v>98.91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s="5" t="s">
        <v>60</v>
      </c>
      <c r="O305">
        <f t="shared" si="16"/>
        <v>83</v>
      </c>
      <c r="P305">
        <f t="shared" si="17"/>
        <v>87.78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s="5" t="s">
        <v>42</v>
      </c>
      <c r="O306">
        <f t="shared" si="16"/>
        <v>546</v>
      </c>
      <c r="P306">
        <f t="shared" si="17"/>
        <v>80.77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s="5" t="s">
        <v>33</v>
      </c>
      <c r="O307">
        <f t="shared" si="16"/>
        <v>286</v>
      </c>
      <c r="P307">
        <f t="shared" si="17"/>
        <v>94.28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s="5" t="s">
        <v>33</v>
      </c>
      <c r="O308">
        <f t="shared" si="16"/>
        <v>8</v>
      </c>
      <c r="P308">
        <f t="shared" si="17"/>
        <v>73.430000000000007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s="5" t="s">
        <v>119</v>
      </c>
      <c r="O309">
        <f t="shared" si="16"/>
        <v>132</v>
      </c>
      <c r="P309">
        <f t="shared" si="17"/>
        <v>65.97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s="5" t="s">
        <v>33</v>
      </c>
      <c r="O310">
        <f t="shared" si="16"/>
        <v>74</v>
      </c>
      <c r="P310">
        <f t="shared" si="17"/>
        <v>109.04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s="5" t="s">
        <v>60</v>
      </c>
      <c r="O311">
        <f t="shared" si="16"/>
        <v>75</v>
      </c>
      <c r="P311">
        <f t="shared" si="17"/>
        <v>41.16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s="5" t="s">
        <v>89</v>
      </c>
      <c r="O312">
        <f t="shared" si="16"/>
        <v>20</v>
      </c>
      <c r="P312">
        <f t="shared" si="17"/>
        <v>99.13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s="5" t="s">
        <v>33</v>
      </c>
      <c r="O313">
        <f t="shared" si="16"/>
        <v>203</v>
      </c>
      <c r="P313">
        <f t="shared" si="17"/>
        <v>105.88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s="5" t="s">
        <v>33</v>
      </c>
      <c r="O314">
        <f t="shared" si="16"/>
        <v>310</v>
      </c>
      <c r="P314">
        <f t="shared" si="17"/>
        <v>49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s="5" t="s">
        <v>23</v>
      </c>
      <c r="O315">
        <f t="shared" si="16"/>
        <v>395</v>
      </c>
      <c r="P315">
        <f t="shared" si="17"/>
        <v>39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s="5" t="s">
        <v>42</v>
      </c>
      <c r="O316">
        <f t="shared" si="16"/>
        <v>295</v>
      </c>
      <c r="P316">
        <f t="shared" si="17"/>
        <v>31.02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s="5" t="s">
        <v>33</v>
      </c>
      <c r="O317">
        <f t="shared" si="16"/>
        <v>34</v>
      </c>
      <c r="P317">
        <f t="shared" si="17"/>
        <v>103.87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s="5" t="s">
        <v>17</v>
      </c>
      <c r="O318">
        <f t="shared" si="16"/>
        <v>67</v>
      </c>
      <c r="P318">
        <f t="shared" si="17"/>
        <v>59.27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s="5" t="s">
        <v>33</v>
      </c>
      <c r="O319">
        <f t="shared" si="16"/>
        <v>19</v>
      </c>
      <c r="P319">
        <f t="shared" si="17"/>
        <v>42.3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s="5" t="s">
        <v>23</v>
      </c>
      <c r="O320">
        <f t="shared" si="16"/>
        <v>16</v>
      </c>
      <c r="P320">
        <f t="shared" si="17"/>
        <v>53.12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s="5" t="s">
        <v>28</v>
      </c>
      <c r="O321">
        <f t="shared" si="16"/>
        <v>39</v>
      </c>
      <c r="P321">
        <f t="shared" si="17"/>
        <v>50.8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s="5" t="s">
        <v>119</v>
      </c>
      <c r="O322">
        <f t="shared" si="16"/>
        <v>10</v>
      </c>
      <c r="P322">
        <f t="shared" si="17"/>
        <v>101.15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s="5" t="s">
        <v>100</v>
      </c>
      <c r="O323">
        <f t="shared" ref="O323:O386" si="20">ROUND(E323/D323*100,0)</f>
        <v>94</v>
      </c>
      <c r="P323">
        <f t="shared" ref="P323:P386" si="21">ROUND(IFERROR(E323/G323,0),2)</f>
        <v>65</v>
      </c>
      <c r="Q323" t="s">
        <v>2041</v>
      </c>
      <c r="R323" t="s">
        <v>2052</v>
      </c>
      <c r="S323" s="8">
        <f t="shared" ref="S323:S386" si="22">(((J323/60)/60)/24)+DATE(1970,1,1)</f>
        <v>40634.208333333336</v>
      </c>
      <c r="T323" s="8">
        <f t="shared" ref="T323:T386" si="23">(((K323/60)/60)/24)+ 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s="5" t="s">
        <v>33</v>
      </c>
      <c r="O324">
        <f t="shared" si="20"/>
        <v>167</v>
      </c>
      <c r="P324">
        <f t="shared" si="21"/>
        <v>38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s="5" t="s">
        <v>42</v>
      </c>
      <c r="O325">
        <f t="shared" si="20"/>
        <v>24</v>
      </c>
      <c r="P325">
        <f t="shared" si="21"/>
        <v>82.62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s="5" t="s">
        <v>33</v>
      </c>
      <c r="O326">
        <f t="shared" si="20"/>
        <v>164</v>
      </c>
      <c r="P326">
        <f t="shared" si="21"/>
        <v>37.94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s="5" t="s">
        <v>33</v>
      </c>
      <c r="O327">
        <f t="shared" si="20"/>
        <v>91</v>
      </c>
      <c r="P327">
        <f t="shared" si="21"/>
        <v>80.78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s="5" t="s">
        <v>71</v>
      </c>
      <c r="O328">
        <f t="shared" si="20"/>
        <v>46</v>
      </c>
      <c r="P328">
        <f t="shared" si="21"/>
        <v>25.98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s="5" t="s">
        <v>33</v>
      </c>
      <c r="O329">
        <f t="shared" si="20"/>
        <v>39</v>
      </c>
      <c r="P329">
        <f t="shared" si="21"/>
        <v>30.36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s="5" t="s">
        <v>23</v>
      </c>
      <c r="O330">
        <f t="shared" si="20"/>
        <v>134</v>
      </c>
      <c r="P330">
        <f t="shared" si="21"/>
        <v>54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s="5" t="s">
        <v>89</v>
      </c>
      <c r="O331">
        <f t="shared" si="20"/>
        <v>23</v>
      </c>
      <c r="P331">
        <f t="shared" si="21"/>
        <v>101.79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s="5" t="s">
        <v>42</v>
      </c>
      <c r="O332">
        <f t="shared" si="20"/>
        <v>185</v>
      </c>
      <c r="P332">
        <f t="shared" si="21"/>
        <v>45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s="5" t="s">
        <v>17</v>
      </c>
      <c r="O333">
        <f t="shared" si="20"/>
        <v>444</v>
      </c>
      <c r="P333">
        <f t="shared" si="21"/>
        <v>77.069999999999993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s="5" t="s">
        <v>65</v>
      </c>
      <c r="O334">
        <f t="shared" si="20"/>
        <v>200</v>
      </c>
      <c r="P334">
        <f t="shared" si="21"/>
        <v>88.08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s="5" t="s">
        <v>33</v>
      </c>
      <c r="O335">
        <f t="shared" si="20"/>
        <v>124</v>
      </c>
      <c r="P335">
        <f t="shared" si="21"/>
        <v>47.04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s="5" t="s">
        <v>23</v>
      </c>
      <c r="O336">
        <f t="shared" si="20"/>
        <v>187</v>
      </c>
      <c r="P336">
        <f t="shared" si="21"/>
        <v>111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s="5" t="s">
        <v>23</v>
      </c>
      <c r="O337">
        <f t="shared" si="20"/>
        <v>114</v>
      </c>
      <c r="P337">
        <f t="shared" si="21"/>
        <v>87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s="5" t="s">
        <v>23</v>
      </c>
      <c r="O338">
        <f t="shared" si="20"/>
        <v>97</v>
      </c>
      <c r="P338">
        <f t="shared" si="21"/>
        <v>63.99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s="5" t="s">
        <v>33</v>
      </c>
      <c r="O339">
        <f t="shared" si="20"/>
        <v>123</v>
      </c>
      <c r="P339">
        <f t="shared" si="21"/>
        <v>105.99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s="5" t="s">
        <v>33</v>
      </c>
      <c r="O340">
        <f t="shared" si="20"/>
        <v>179</v>
      </c>
      <c r="P340">
        <f t="shared" si="21"/>
        <v>73.989999999999995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s="5" t="s">
        <v>33</v>
      </c>
      <c r="O341">
        <f t="shared" si="20"/>
        <v>80</v>
      </c>
      <c r="P341">
        <f t="shared" si="21"/>
        <v>84.02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s="5" t="s">
        <v>122</v>
      </c>
      <c r="O342">
        <f t="shared" si="20"/>
        <v>94</v>
      </c>
      <c r="P342">
        <f t="shared" si="21"/>
        <v>88.97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s="5" t="s">
        <v>60</v>
      </c>
      <c r="O343">
        <f t="shared" si="20"/>
        <v>85</v>
      </c>
      <c r="P343">
        <f t="shared" si="21"/>
        <v>76.989999999999995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s="5" t="s">
        <v>33</v>
      </c>
      <c r="O344">
        <f t="shared" si="20"/>
        <v>67</v>
      </c>
      <c r="P344">
        <f t="shared" si="21"/>
        <v>97.15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s="5" t="s">
        <v>33</v>
      </c>
      <c r="O345">
        <f t="shared" si="20"/>
        <v>54</v>
      </c>
      <c r="P345">
        <f t="shared" si="21"/>
        <v>33.01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s="5" t="s">
        <v>89</v>
      </c>
      <c r="O346">
        <f t="shared" si="20"/>
        <v>42</v>
      </c>
      <c r="P346">
        <f t="shared" si="21"/>
        <v>99.95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s="5" t="s">
        <v>53</v>
      </c>
      <c r="O347">
        <f t="shared" si="20"/>
        <v>15</v>
      </c>
      <c r="P347">
        <f t="shared" si="21"/>
        <v>69.97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s="5" t="s">
        <v>60</v>
      </c>
      <c r="O348">
        <f t="shared" si="20"/>
        <v>34</v>
      </c>
      <c r="P348">
        <f t="shared" si="21"/>
        <v>110.32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s="5" t="s">
        <v>28</v>
      </c>
      <c r="O349">
        <f t="shared" si="20"/>
        <v>1401</v>
      </c>
      <c r="P349">
        <f t="shared" si="21"/>
        <v>66.010000000000005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s="5" t="s">
        <v>17</v>
      </c>
      <c r="O350">
        <f t="shared" si="20"/>
        <v>72</v>
      </c>
      <c r="P350">
        <f t="shared" si="21"/>
        <v>41.01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s="5" t="s">
        <v>33</v>
      </c>
      <c r="O351">
        <f t="shared" si="20"/>
        <v>53</v>
      </c>
      <c r="P351">
        <f t="shared" si="21"/>
        <v>103.96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s="5" t="s">
        <v>159</v>
      </c>
      <c r="O352">
        <f t="shared" si="20"/>
        <v>5</v>
      </c>
      <c r="P352">
        <f t="shared" si="21"/>
        <v>5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s="5" t="s">
        <v>23</v>
      </c>
      <c r="O353">
        <f t="shared" si="20"/>
        <v>128</v>
      </c>
      <c r="P353">
        <f t="shared" si="21"/>
        <v>47.01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s="5" t="s">
        <v>33</v>
      </c>
      <c r="O354">
        <f t="shared" si="20"/>
        <v>35</v>
      </c>
      <c r="P354">
        <f t="shared" si="21"/>
        <v>29.61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s="5" t="s">
        <v>33</v>
      </c>
      <c r="O355">
        <f t="shared" si="20"/>
        <v>411</v>
      </c>
      <c r="P355">
        <f t="shared" si="21"/>
        <v>81.010000000000005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s="5" t="s">
        <v>42</v>
      </c>
      <c r="O356">
        <f t="shared" si="20"/>
        <v>124</v>
      </c>
      <c r="P356">
        <f t="shared" si="21"/>
        <v>94.35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s="5" t="s">
        <v>65</v>
      </c>
      <c r="O357">
        <f t="shared" si="20"/>
        <v>59</v>
      </c>
      <c r="P357">
        <f t="shared" si="21"/>
        <v>26.06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s="5" t="s">
        <v>33</v>
      </c>
      <c r="O358">
        <f t="shared" si="20"/>
        <v>37</v>
      </c>
      <c r="P358">
        <f t="shared" si="21"/>
        <v>85.78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s="5" t="s">
        <v>89</v>
      </c>
      <c r="O359">
        <f t="shared" si="20"/>
        <v>185</v>
      </c>
      <c r="P359">
        <f t="shared" si="21"/>
        <v>103.73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s="5" t="s">
        <v>122</v>
      </c>
      <c r="O360">
        <f t="shared" si="20"/>
        <v>12</v>
      </c>
      <c r="P360">
        <f t="shared" si="21"/>
        <v>49.83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s="5" t="s">
        <v>71</v>
      </c>
      <c r="O361">
        <f t="shared" si="20"/>
        <v>299</v>
      </c>
      <c r="P361">
        <f t="shared" si="21"/>
        <v>63.89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s="5" t="s">
        <v>33</v>
      </c>
      <c r="O362">
        <f t="shared" si="20"/>
        <v>226</v>
      </c>
      <c r="P362">
        <f t="shared" si="21"/>
        <v>47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s="5" t="s">
        <v>33</v>
      </c>
      <c r="O363">
        <f t="shared" si="20"/>
        <v>174</v>
      </c>
      <c r="P363">
        <f t="shared" si="21"/>
        <v>108.48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s="5" t="s">
        <v>23</v>
      </c>
      <c r="O364">
        <f t="shared" si="20"/>
        <v>372</v>
      </c>
      <c r="P364">
        <f t="shared" si="21"/>
        <v>72.02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s="5" t="s">
        <v>23</v>
      </c>
      <c r="O365">
        <f t="shared" si="20"/>
        <v>160</v>
      </c>
      <c r="P365">
        <f t="shared" si="21"/>
        <v>59.93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s="5" t="s">
        <v>60</v>
      </c>
      <c r="O366">
        <f t="shared" si="20"/>
        <v>1616</v>
      </c>
      <c r="P366">
        <f t="shared" si="21"/>
        <v>78.209999999999994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s="5" t="s">
        <v>33</v>
      </c>
      <c r="O367">
        <f t="shared" si="20"/>
        <v>733</v>
      </c>
      <c r="P367">
        <f t="shared" si="21"/>
        <v>104.78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s="5" t="s">
        <v>33</v>
      </c>
      <c r="O368">
        <f t="shared" si="20"/>
        <v>592</v>
      </c>
      <c r="P368">
        <f t="shared" si="21"/>
        <v>105.52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s="5" t="s">
        <v>33</v>
      </c>
      <c r="O369">
        <f t="shared" si="20"/>
        <v>19</v>
      </c>
      <c r="P369">
        <f t="shared" si="21"/>
        <v>24.93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s="5" t="s">
        <v>42</v>
      </c>
      <c r="O370">
        <f t="shared" si="20"/>
        <v>277</v>
      </c>
      <c r="P370">
        <f t="shared" si="21"/>
        <v>69.87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s="5" t="s">
        <v>269</v>
      </c>
      <c r="O371">
        <f t="shared" si="20"/>
        <v>273</v>
      </c>
      <c r="P371">
        <f t="shared" si="21"/>
        <v>95.73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s="5" t="s">
        <v>33</v>
      </c>
      <c r="O372">
        <f t="shared" si="20"/>
        <v>159</v>
      </c>
      <c r="P372">
        <f t="shared" si="21"/>
        <v>30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s="5" t="s">
        <v>33</v>
      </c>
      <c r="O373">
        <f t="shared" si="20"/>
        <v>68</v>
      </c>
      <c r="P373">
        <f t="shared" si="21"/>
        <v>59.01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s="5" t="s">
        <v>42</v>
      </c>
      <c r="O374">
        <f t="shared" si="20"/>
        <v>1592</v>
      </c>
      <c r="P374">
        <f t="shared" si="21"/>
        <v>84.76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s="5" t="s">
        <v>33</v>
      </c>
      <c r="O375">
        <f t="shared" si="20"/>
        <v>730</v>
      </c>
      <c r="P375">
        <f t="shared" si="21"/>
        <v>78.010000000000005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s="5" t="s">
        <v>42</v>
      </c>
      <c r="O376">
        <f t="shared" si="20"/>
        <v>13</v>
      </c>
      <c r="P376">
        <f t="shared" si="21"/>
        <v>50.05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s="5" t="s">
        <v>60</v>
      </c>
      <c r="O377">
        <f t="shared" si="20"/>
        <v>55</v>
      </c>
      <c r="P377">
        <f t="shared" si="21"/>
        <v>59.16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s="5" t="s">
        <v>23</v>
      </c>
      <c r="O378">
        <f t="shared" si="20"/>
        <v>361</v>
      </c>
      <c r="P378">
        <f t="shared" si="21"/>
        <v>93.7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s="5" t="s">
        <v>33</v>
      </c>
      <c r="O379">
        <f t="shared" si="20"/>
        <v>10</v>
      </c>
      <c r="P379">
        <f t="shared" si="21"/>
        <v>40.14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s="5" t="s">
        <v>42</v>
      </c>
      <c r="O380">
        <f t="shared" si="20"/>
        <v>14</v>
      </c>
      <c r="P380">
        <f t="shared" si="21"/>
        <v>70.09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s="5" t="s">
        <v>33</v>
      </c>
      <c r="O381">
        <f t="shared" si="20"/>
        <v>40</v>
      </c>
      <c r="P381">
        <f t="shared" si="21"/>
        <v>66.180000000000007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s="5" t="s">
        <v>33</v>
      </c>
      <c r="O382">
        <f t="shared" si="20"/>
        <v>160</v>
      </c>
      <c r="P382">
        <f t="shared" si="21"/>
        <v>47.71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s="5" t="s">
        <v>33</v>
      </c>
      <c r="O383">
        <f t="shared" si="20"/>
        <v>184</v>
      </c>
      <c r="P383">
        <f t="shared" si="21"/>
        <v>62.9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s="5" t="s">
        <v>122</v>
      </c>
      <c r="O384">
        <f t="shared" si="20"/>
        <v>64</v>
      </c>
      <c r="P384">
        <f t="shared" si="21"/>
        <v>86.61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s="5" t="s">
        <v>17</v>
      </c>
      <c r="O385">
        <f t="shared" si="20"/>
        <v>225</v>
      </c>
      <c r="P385">
        <f t="shared" si="21"/>
        <v>75.13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s="5" t="s">
        <v>42</v>
      </c>
      <c r="O386">
        <f t="shared" si="20"/>
        <v>172</v>
      </c>
      <c r="P386">
        <f t="shared" si="21"/>
        <v>41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s="5" t="s">
        <v>68</v>
      </c>
      <c r="O387">
        <f t="shared" ref="O387:O450" si="24">ROUND(E387/D387*100,0)</f>
        <v>146</v>
      </c>
      <c r="P387">
        <f t="shared" ref="P387:P450" si="25">ROUND(IFERROR(E387/G387,0),2)</f>
        <v>50.01</v>
      </c>
      <c r="Q387" t="s">
        <v>2047</v>
      </c>
      <c r="R387" t="s">
        <v>2048</v>
      </c>
      <c r="S387" s="8">
        <f t="shared" ref="S387:S450" si="26">(((J387/60)/60)/24)+DATE(1970,1,1)</f>
        <v>43553.208333333328</v>
      </c>
      <c r="T387" s="8">
        <f t="shared" ref="T387:T450" si="27">(((K387/60)/60)/24)+ 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s="5" t="s">
        <v>33</v>
      </c>
      <c r="O388">
        <f t="shared" si="24"/>
        <v>76</v>
      </c>
      <c r="P388">
        <f t="shared" si="25"/>
        <v>96.96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s="5" t="s">
        <v>65</v>
      </c>
      <c r="O389">
        <f t="shared" si="24"/>
        <v>39</v>
      </c>
      <c r="P389">
        <f t="shared" si="25"/>
        <v>100.93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s="5" t="s">
        <v>60</v>
      </c>
      <c r="O390">
        <f t="shared" si="24"/>
        <v>11</v>
      </c>
      <c r="P390">
        <f t="shared" si="25"/>
        <v>89.23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s="5" t="s">
        <v>33</v>
      </c>
      <c r="O391">
        <f t="shared" si="24"/>
        <v>122</v>
      </c>
      <c r="P391">
        <f t="shared" si="25"/>
        <v>87.98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s="5" t="s">
        <v>122</v>
      </c>
      <c r="O392">
        <f t="shared" si="24"/>
        <v>187</v>
      </c>
      <c r="P392">
        <f t="shared" si="25"/>
        <v>89.54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s="5" t="s">
        <v>68</v>
      </c>
      <c r="O393">
        <f t="shared" si="24"/>
        <v>7</v>
      </c>
      <c r="P393">
        <f t="shared" si="25"/>
        <v>29.09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s="5" t="s">
        <v>65</v>
      </c>
      <c r="O394">
        <f t="shared" si="24"/>
        <v>66</v>
      </c>
      <c r="P394">
        <f t="shared" si="25"/>
        <v>42.01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s="5" t="s">
        <v>159</v>
      </c>
      <c r="O395">
        <f t="shared" si="24"/>
        <v>229</v>
      </c>
      <c r="P395">
        <f t="shared" si="25"/>
        <v>47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s="5" t="s">
        <v>42</v>
      </c>
      <c r="O396">
        <f t="shared" si="24"/>
        <v>469</v>
      </c>
      <c r="P396">
        <f t="shared" si="25"/>
        <v>110.44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s="5" t="s">
        <v>33</v>
      </c>
      <c r="O397">
        <f t="shared" si="24"/>
        <v>130</v>
      </c>
      <c r="P397">
        <f t="shared" si="25"/>
        <v>41.99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s="5" t="s">
        <v>53</v>
      </c>
      <c r="O398">
        <f t="shared" si="24"/>
        <v>167</v>
      </c>
      <c r="P398">
        <f t="shared" si="25"/>
        <v>48.01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s="5" t="s">
        <v>23</v>
      </c>
      <c r="O399">
        <f t="shared" si="24"/>
        <v>174</v>
      </c>
      <c r="P399">
        <f t="shared" si="25"/>
        <v>31.02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s="5" t="s">
        <v>71</v>
      </c>
      <c r="O400">
        <f t="shared" si="24"/>
        <v>718</v>
      </c>
      <c r="P400">
        <f t="shared" si="25"/>
        <v>99.2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s="5" t="s">
        <v>60</v>
      </c>
      <c r="O401">
        <f t="shared" si="24"/>
        <v>64</v>
      </c>
      <c r="P401">
        <f t="shared" si="25"/>
        <v>66.02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s="5" t="s">
        <v>122</v>
      </c>
      <c r="O402">
        <f t="shared" si="24"/>
        <v>2</v>
      </c>
      <c r="P402">
        <f t="shared" si="25"/>
        <v>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s="5" t="s">
        <v>33</v>
      </c>
      <c r="O403">
        <f t="shared" si="24"/>
        <v>1530</v>
      </c>
      <c r="P403">
        <f t="shared" si="25"/>
        <v>46.06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s="5" t="s">
        <v>100</v>
      </c>
      <c r="O404">
        <f t="shared" si="24"/>
        <v>40</v>
      </c>
      <c r="P404">
        <f t="shared" si="25"/>
        <v>73.650000000000006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s="5" t="s">
        <v>33</v>
      </c>
      <c r="O405">
        <f t="shared" si="24"/>
        <v>86</v>
      </c>
      <c r="P405">
        <f t="shared" si="25"/>
        <v>55.99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s="5" t="s">
        <v>33</v>
      </c>
      <c r="O406">
        <f t="shared" si="24"/>
        <v>316</v>
      </c>
      <c r="P406">
        <f t="shared" si="25"/>
        <v>68.989999999999995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s="5" t="s">
        <v>33</v>
      </c>
      <c r="O407">
        <f t="shared" si="24"/>
        <v>90</v>
      </c>
      <c r="P407">
        <f t="shared" si="25"/>
        <v>60.98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s="5" t="s">
        <v>42</v>
      </c>
      <c r="O408">
        <f t="shared" si="24"/>
        <v>182</v>
      </c>
      <c r="P408">
        <f t="shared" si="25"/>
        <v>110.98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s="5" t="s">
        <v>33</v>
      </c>
      <c r="O409">
        <f t="shared" si="24"/>
        <v>356</v>
      </c>
      <c r="P409">
        <f t="shared" si="25"/>
        <v>25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s="5" t="s">
        <v>42</v>
      </c>
      <c r="O410">
        <f t="shared" si="24"/>
        <v>132</v>
      </c>
      <c r="P410">
        <f t="shared" si="25"/>
        <v>78.760000000000005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s="5" t="s">
        <v>23</v>
      </c>
      <c r="O411">
        <f t="shared" si="24"/>
        <v>46</v>
      </c>
      <c r="P411">
        <f t="shared" si="25"/>
        <v>87.96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s="5" t="s">
        <v>292</v>
      </c>
      <c r="O412">
        <f t="shared" si="24"/>
        <v>36</v>
      </c>
      <c r="P412">
        <f t="shared" si="25"/>
        <v>49.99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s="5" t="s">
        <v>33</v>
      </c>
      <c r="O413">
        <f t="shared" si="24"/>
        <v>105</v>
      </c>
      <c r="P413">
        <f t="shared" si="25"/>
        <v>99.52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s="5" t="s">
        <v>119</v>
      </c>
      <c r="O414">
        <f t="shared" si="24"/>
        <v>669</v>
      </c>
      <c r="P414">
        <f t="shared" si="25"/>
        <v>104.82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s="5" t="s">
        <v>71</v>
      </c>
      <c r="O415">
        <f t="shared" si="24"/>
        <v>62</v>
      </c>
      <c r="P415">
        <f t="shared" si="25"/>
        <v>108.01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s="5" t="s">
        <v>17</v>
      </c>
      <c r="O416">
        <f t="shared" si="24"/>
        <v>85</v>
      </c>
      <c r="P416">
        <f t="shared" si="25"/>
        <v>29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s="5" t="s">
        <v>33</v>
      </c>
      <c r="O417">
        <f t="shared" si="24"/>
        <v>11</v>
      </c>
      <c r="P417">
        <f t="shared" si="25"/>
        <v>30.03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s="5" t="s">
        <v>42</v>
      </c>
      <c r="O418">
        <f t="shared" si="24"/>
        <v>44</v>
      </c>
      <c r="P418">
        <f t="shared" si="25"/>
        <v>41.01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s="5" t="s">
        <v>33</v>
      </c>
      <c r="O419">
        <f t="shared" si="24"/>
        <v>55</v>
      </c>
      <c r="P419">
        <f t="shared" si="25"/>
        <v>62.87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s="5" t="s">
        <v>42</v>
      </c>
      <c r="O420">
        <f t="shared" si="24"/>
        <v>57</v>
      </c>
      <c r="P420">
        <f t="shared" si="25"/>
        <v>47.01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s="5" t="s">
        <v>28</v>
      </c>
      <c r="O421">
        <f t="shared" si="24"/>
        <v>123</v>
      </c>
      <c r="P421">
        <f t="shared" si="25"/>
        <v>27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s="5" t="s">
        <v>33</v>
      </c>
      <c r="O422">
        <f t="shared" si="24"/>
        <v>128</v>
      </c>
      <c r="P422">
        <f t="shared" si="25"/>
        <v>68.33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s="5" t="s">
        <v>65</v>
      </c>
      <c r="O423">
        <f t="shared" si="24"/>
        <v>64</v>
      </c>
      <c r="P423">
        <f t="shared" si="25"/>
        <v>50.97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s="5" t="s">
        <v>33</v>
      </c>
      <c r="O424">
        <f t="shared" si="24"/>
        <v>127</v>
      </c>
      <c r="P424">
        <f t="shared" si="25"/>
        <v>54.02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s="5" t="s">
        <v>17</v>
      </c>
      <c r="O425">
        <f t="shared" si="24"/>
        <v>11</v>
      </c>
      <c r="P425">
        <f t="shared" si="25"/>
        <v>97.06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s="5" t="s">
        <v>60</v>
      </c>
      <c r="O426">
        <f t="shared" si="24"/>
        <v>40</v>
      </c>
      <c r="P426">
        <f t="shared" si="25"/>
        <v>24.87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s="5" t="s">
        <v>122</v>
      </c>
      <c r="O427">
        <f t="shared" si="24"/>
        <v>288</v>
      </c>
      <c r="P427">
        <f t="shared" si="25"/>
        <v>84.42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s="5" t="s">
        <v>33</v>
      </c>
      <c r="O428">
        <f t="shared" si="24"/>
        <v>573</v>
      </c>
      <c r="P428">
        <f t="shared" si="25"/>
        <v>47.09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s="5" t="s">
        <v>33</v>
      </c>
      <c r="O429">
        <f t="shared" si="24"/>
        <v>113</v>
      </c>
      <c r="P429">
        <f t="shared" si="25"/>
        <v>78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s="5" t="s">
        <v>71</v>
      </c>
      <c r="O430">
        <f t="shared" si="24"/>
        <v>46</v>
      </c>
      <c r="P430">
        <f t="shared" si="25"/>
        <v>62.97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s="5" t="s">
        <v>122</v>
      </c>
      <c r="O431">
        <f t="shared" si="24"/>
        <v>91</v>
      </c>
      <c r="P431">
        <f t="shared" si="25"/>
        <v>81.010000000000005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s="5" t="s">
        <v>33</v>
      </c>
      <c r="O432">
        <f t="shared" si="24"/>
        <v>68</v>
      </c>
      <c r="P432">
        <f t="shared" si="25"/>
        <v>65.319999999999993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s="5" t="s">
        <v>33</v>
      </c>
      <c r="O433">
        <f t="shared" si="24"/>
        <v>192</v>
      </c>
      <c r="P433">
        <f t="shared" si="25"/>
        <v>104.44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s="5" t="s">
        <v>33</v>
      </c>
      <c r="O434">
        <f t="shared" si="24"/>
        <v>83</v>
      </c>
      <c r="P434">
        <f t="shared" si="25"/>
        <v>69.989999999999995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s="5" t="s">
        <v>42</v>
      </c>
      <c r="O435">
        <f t="shared" si="24"/>
        <v>54</v>
      </c>
      <c r="P435">
        <f t="shared" si="25"/>
        <v>83.02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s="5" t="s">
        <v>33</v>
      </c>
      <c r="O436">
        <f t="shared" si="24"/>
        <v>17</v>
      </c>
      <c r="P436">
        <f t="shared" si="25"/>
        <v>90.3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s="5" t="s">
        <v>33</v>
      </c>
      <c r="O437">
        <f t="shared" si="24"/>
        <v>117</v>
      </c>
      <c r="P437">
        <f t="shared" si="25"/>
        <v>103.98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s="5" t="s">
        <v>159</v>
      </c>
      <c r="O438">
        <f t="shared" si="24"/>
        <v>1052</v>
      </c>
      <c r="P438">
        <f t="shared" si="25"/>
        <v>54.93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s="5" t="s">
        <v>71</v>
      </c>
      <c r="O439">
        <f t="shared" si="24"/>
        <v>123</v>
      </c>
      <c r="P439">
        <f t="shared" si="25"/>
        <v>51.92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s="5" t="s">
        <v>33</v>
      </c>
      <c r="O440">
        <f t="shared" si="24"/>
        <v>179</v>
      </c>
      <c r="P440">
        <f t="shared" si="25"/>
        <v>60.03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s="5" t="s">
        <v>474</v>
      </c>
      <c r="O441">
        <f t="shared" si="24"/>
        <v>355</v>
      </c>
      <c r="P441">
        <f t="shared" si="25"/>
        <v>44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s="5" t="s">
        <v>269</v>
      </c>
      <c r="O442">
        <f t="shared" si="24"/>
        <v>162</v>
      </c>
      <c r="P442">
        <f t="shared" si="25"/>
        <v>53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s="5" t="s">
        <v>65</v>
      </c>
      <c r="O443">
        <f t="shared" si="24"/>
        <v>25</v>
      </c>
      <c r="P443">
        <f t="shared" si="25"/>
        <v>54.5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s="5" t="s">
        <v>33</v>
      </c>
      <c r="O444">
        <f t="shared" si="24"/>
        <v>199</v>
      </c>
      <c r="P444">
        <f t="shared" si="25"/>
        <v>75.040000000000006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s="5" t="s">
        <v>33</v>
      </c>
      <c r="O445">
        <f t="shared" si="24"/>
        <v>35</v>
      </c>
      <c r="P445">
        <f t="shared" si="25"/>
        <v>35.909999999999997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s="5" t="s">
        <v>60</v>
      </c>
      <c r="O446">
        <f t="shared" si="24"/>
        <v>176</v>
      </c>
      <c r="P446">
        <f t="shared" si="25"/>
        <v>36.950000000000003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s="5" t="s">
        <v>33</v>
      </c>
      <c r="O447">
        <f t="shared" si="24"/>
        <v>511</v>
      </c>
      <c r="P447">
        <f t="shared" si="25"/>
        <v>63.17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s="5" t="s">
        <v>65</v>
      </c>
      <c r="O448">
        <f t="shared" si="24"/>
        <v>82</v>
      </c>
      <c r="P448">
        <f t="shared" si="25"/>
        <v>29.99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s="5" t="s">
        <v>269</v>
      </c>
      <c r="O449">
        <f t="shared" si="24"/>
        <v>24</v>
      </c>
      <c r="P449">
        <f t="shared" si="25"/>
        <v>86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s="5" t="s">
        <v>89</v>
      </c>
      <c r="O450">
        <f t="shared" si="24"/>
        <v>50</v>
      </c>
      <c r="P450">
        <f t="shared" si="25"/>
        <v>75.010000000000005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s="5" t="s">
        <v>89</v>
      </c>
      <c r="O451">
        <f t="shared" ref="O451:O514" si="28">ROUND(E451/D451*100,0)</f>
        <v>967</v>
      </c>
      <c r="P451">
        <f t="shared" ref="P451:P514" si="29">ROUND(IFERROR(E451/G451,0),2)</f>
        <v>101.2</v>
      </c>
      <c r="Q451" t="s">
        <v>2050</v>
      </c>
      <c r="R451" t="s">
        <v>2051</v>
      </c>
      <c r="S451" s="8">
        <f t="shared" ref="S451:S514" si="30">(((J451/60)/60)/24)+DATE(1970,1,1)</f>
        <v>43530.25</v>
      </c>
      <c r="T451" s="8">
        <f t="shared" ref="T451:T514" si="31">(((K451/60)/60)/24)+ 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s="5" t="s">
        <v>71</v>
      </c>
      <c r="O452">
        <f t="shared" si="28"/>
        <v>4</v>
      </c>
      <c r="P452">
        <f t="shared" si="29"/>
        <v>4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s="5" t="s">
        <v>23</v>
      </c>
      <c r="O453">
        <f t="shared" si="28"/>
        <v>123</v>
      </c>
      <c r="P453">
        <f t="shared" si="29"/>
        <v>29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s="5" t="s">
        <v>53</v>
      </c>
      <c r="O454">
        <f t="shared" si="28"/>
        <v>63</v>
      </c>
      <c r="P454">
        <f t="shared" si="29"/>
        <v>98.23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s="5" t="s">
        <v>474</v>
      </c>
      <c r="O455">
        <f t="shared" si="28"/>
        <v>56</v>
      </c>
      <c r="P455">
        <f t="shared" si="29"/>
        <v>87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s="5" t="s">
        <v>53</v>
      </c>
      <c r="O456">
        <f t="shared" si="28"/>
        <v>44</v>
      </c>
      <c r="P456">
        <f t="shared" si="29"/>
        <v>45.21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s="5" t="s">
        <v>33</v>
      </c>
      <c r="O457">
        <f t="shared" si="28"/>
        <v>118</v>
      </c>
      <c r="P457">
        <f t="shared" si="29"/>
        <v>37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s="5" t="s">
        <v>60</v>
      </c>
      <c r="O458">
        <f t="shared" si="28"/>
        <v>104</v>
      </c>
      <c r="P458">
        <f t="shared" si="29"/>
        <v>94.98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s="5" t="s">
        <v>33</v>
      </c>
      <c r="O459">
        <f t="shared" si="28"/>
        <v>27</v>
      </c>
      <c r="P459">
        <f t="shared" si="29"/>
        <v>28.96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s="5" t="s">
        <v>33</v>
      </c>
      <c r="O460">
        <f t="shared" si="28"/>
        <v>351</v>
      </c>
      <c r="P460">
        <f t="shared" si="29"/>
        <v>55.99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s="5" t="s">
        <v>42</v>
      </c>
      <c r="O461">
        <f t="shared" si="28"/>
        <v>90</v>
      </c>
      <c r="P461">
        <f t="shared" si="29"/>
        <v>54.04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s="5" t="s">
        <v>33</v>
      </c>
      <c r="O462">
        <f t="shared" si="28"/>
        <v>172</v>
      </c>
      <c r="P462">
        <f t="shared" si="29"/>
        <v>82.38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s="5" t="s">
        <v>53</v>
      </c>
      <c r="O463">
        <f t="shared" si="28"/>
        <v>141</v>
      </c>
      <c r="P463">
        <f t="shared" si="29"/>
        <v>67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s="5" t="s">
        <v>292</v>
      </c>
      <c r="O464">
        <f t="shared" si="28"/>
        <v>31</v>
      </c>
      <c r="P464">
        <f t="shared" si="29"/>
        <v>107.91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s="5" t="s">
        <v>71</v>
      </c>
      <c r="O465">
        <f t="shared" si="28"/>
        <v>108</v>
      </c>
      <c r="P465">
        <f t="shared" si="29"/>
        <v>69.010000000000005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s="5" t="s">
        <v>33</v>
      </c>
      <c r="O466">
        <f t="shared" si="28"/>
        <v>133</v>
      </c>
      <c r="P466">
        <f t="shared" si="29"/>
        <v>39.01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s="5" t="s">
        <v>206</v>
      </c>
      <c r="O467">
        <f t="shared" si="28"/>
        <v>188</v>
      </c>
      <c r="P467">
        <f t="shared" si="29"/>
        <v>110.36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s="5" t="s">
        <v>65</v>
      </c>
      <c r="O468">
        <f t="shared" si="28"/>
        <v>332</v>
      </c>
      <c r="P468">
        <f t="shared" si="29"/>
        <v>94.86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s="5" t="s">
        <v>28</v>
      </c>
      <c r="O469">
        <f t="shared" si="28"/>
        <v>575</v>
      </c>
      <c r="P469">
        <f t="shared" si="29"/>
        <v>57.94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s="5" t="s">
        <v>33</v>
      </c>
      <c r="O470">
        <f t="shared" si="28"/>
        <v>41</v>
      </c>
      <c r="P470">
        <f t="shared" si="29"/>
        <v>101.25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s="5" t="s">
        <v>53</v>
      </c>
      <c r="O471">
        <f t="shared" si="28"/>
        <v>184</v>
      </c>
      <c r="P471">
        <f t="shared" si="29"/>
        <v>64.959999999999994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s="5" t="s">
        <v>65</v>
      </c>
      <c r="O472">
        <f t="shared" si="28"/>
        <v>286</v>
      </c>
      <c r="P472">
        <f t="shared" si="29"/>
        <v>27.01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s="5" t="s">
        <v>17</v>
      </c>
      <c r="O473">
        <f t="shared" si="28"/>
        <v>319</v>
      </c>
      <c r="P473">
        <f t="shared" si="29"/>
        <v>50.97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s="5" t="s">
        <v>23</v>
      </c>
      <c r="O474">
        <f t="shared" si="28"/>
        <v>39</v>
      </c>
      <c r="P474">
        <f t="shared" si="29"/>
        <v>104.94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s="5" t="s">
        <v>50</v>
      </c>
      <c r="O475">
        <f t="shared" si="28"/>
        <v>178</v>
      </c>
      <c r="P475">
        <f t="shared" si="29"/>
        <v>84.03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s="5" t="s">
        <v>269</v>
      </c>
      <c r="O476">
        <f t="shared" si="28"/>
        <v>365</v>
      </c>
      <c r="P476">
        <f t="shared" si="29"/>
        <v>102.86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s="5" t="s">
        <v>206</v>
      </c>
      <c r="O477">
        <f t="shared" si="28"/>
        <v>114</v>
      </c>
      <c r="P477">
        <f t="shared" si="29"/>
        <v>39.96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s="5" t="s">
        <v>119</v>
      </c>
      <c r="O478">
        <f t="shared" si="28"/>
        <v>30</v>
      </c>
      <c r="P478">
        <f t="shared" si="29"/>
        <v>51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s="5" t="s">
        <v>474</v>
      </c>
      <c r="O479">
        <f t="shared" si="28"/>
        <v>54</v>
      </c>
      <c r="P479">
        <f t="shared" si="29"/>
        <v>40.82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s="5" t="s">
        <v>65</v>
      </c>
      <c r="O480">
        <f t="shared" si="28"/>
        <v>236</v>
      </c>
      <c r="P480">
        <f t="shared" si="29"/>
        <v>59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s="5" t="s">
        <v>17</v>
      </c>
      <c r="O481">
        <f t="shared" si="28"/>
        <v>513</v>
      </c>
      <c r="P481">
        <f t="shared" si="29"/>
        <v>71.16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s="5" t="s">
        <v>122</v>
      </c>
      <c r="O482">
        <f t="shared" si="28"/>
        <v>101</v>
      </c>
      <c r="P482">
        <f t="shared" si="29"/>
        <v>99.49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s="5" t="s">
        <v>33</v>
      </c>
      <c r="O483">
        <f t="shared" si="28"/>
        <v>81</v>
      </c>
      <c r="P483">
        <f t="shared" si="29"/>
        <v>103.99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s="5" t="s">
        <v>119</v>
      </c>
      <c r="O484">
        <f t="shared" si="28"/>
        <v>16</v>
      </c>
      <c r="P484">
        <f t="shared" si="29"/>
        <v>76.56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s="5" t="s">
        <v>33</v>
      </c>
      <c r="O485">
        <f t="shared" si="28"/>
        <v>53</v>
      </c>
      <c r="P485">
        <f t="shared" si="29"/>
        <v>87.07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s="5" t="s">
        <v>17</v>
      </c>
      <c r="O486">
        <f t="shared" si="28"/>
        <v>260</v>
      </c>
      <c r="P486">
        <f t="shared" si="29"/>
        <v>49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s="5" t="s">
        <v>33</v>
      </c>
      <c r="O487">
        <f t="shared" si="28"/>
        <v>31</v>
      </c>
      <c r="P487">
        <f t="shared" si="29"/>
        <v>42.97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s="5" t="s">
        <v>206</v>
      </c>
      <c r="O488">
        <f t="shared" si="28"/>
        <v>14</v>
      </c>
      <c r="P488">
        <f t="shared" si="29"/>
        <v>33.43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s="5" t="s">
        <v>33</v>
      </c>
      <c r="O489">
        <f t="shared" si="28"/>
        <v>179</v>
      </c>
      <c r="P489">
        <f t="shared" si="29"/>
        <v>83.98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s="5" t="s">
        <v>33</v>
      </c>
      <c r="O490">
        <f t="shared" si="28"/>
        <v>220</v>
      </c>
      <c r="P490">
        <f t="shared" si="29"/>
        <v>101.42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s="5" t="s">
        <v>65</v>
      </c>
      <c r="O491">
        <f t="shared" si="28"/>
        <v>102</v>
      </c>
      <c r="P491">
        <f t="shared" si="29"/>
        <v>109.87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s="5" t="s">
        <v>1029</v>
      </c>
      <c r="O492">
        <f t="shared" si="28"/>
        <v>192</v>
      </c>
      <c r="P492">
        <f t="shared" si="29"/>
        <v>31.92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s="5" t="s">
        <v>17</v>
      </c>
      <c r="O493">
        <f t="shared" si="28"/>
        <v>305</v>
      </c>
      <c r="P493">
        <f t="shared" si="29"/>
        <v>70.989999999999995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s="5" t="s">
        <v>100</v>
      </c>
      <c r="O494">
        <f t="shared" si="28"/>
        <v>24</v>
      </c>
      <c r="P494">
        <f t="shared" si="29"/>
        <v>77.03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s="5" t="s">
        <v>122</v>
      </c>
      <c r="O495">
        <f t="shared" si="28"/>
        <v>724</v>
      </c>
      <c r="P495">
        <f t="shared" si="29"/>
        <v>101.78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s="5" t="s">
        <v>65</v>
      </c>
      <c r="O496">
        <f t="shared" si="28"/>
        <v>547</v>
      </c>
      <c r="P496">
        <f t="shared" si="29"/>
        <v>51.06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s="5" t="s">
        <v>33</v>
      </c>
      <c r="O497">
        <f t="shared" si="28"/>
        <v>415</v>
      </c>
      <c r="P497">
        <f t="shared" si="29"/>
        <v>68.02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s="5" t="s">
        <v>71</v>
      </c>
      <c r="O498">
        <f t="shared" si="28"/>
        <v>1</v>
      </c>
      <c r="P498">
        <f t="shared" si="29"/>
        <v>30.87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s="5" t="s">
        <v>65</v>
      </c>
      <c r="O499">
        <f t="shared" si="28"/>
        <v>34</v>
      </c>
      <c r="P499">
        <f t="shared" si="29"/>
        <v>27.91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s="5" t="s">
        <v>28</v>
      </c>
      <c r="O500">
        <f t="shared" si="28"/>
        <v>24</v>
      </c>
      <c r="P500">
        <f t="shared" si="29"/>
        <v>79.989999999999995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s="5" t="s">
        <v>42</v>
      </c>
      <c r="O501">
        <f t="shared" si="28"/>
        <v>48</v>
      </c>
      <c r="P501">
        <f t="shared" si="29"/>
        <v>38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s="5" t="s">
        <v>33</v>
      </c>
      <c r="O502">
        <f t="shared" si="28"/>
        <v>0</v>
      </c>
      <c r="P502">
        <f t="shared" si="29"/>
        <v>0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s="5" t="s">
        <v>42</v>
      </c>
      <c r="O503">
        <f t="shared" si="28"/>
        <v>70</v>
      </c>
      <c r="P503">
        <f t="shared" si="29"/>
        <v>59.99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s="5" t="s">
        <v>89</v>
      </c>
      <c r="O504">
        <f t="shared" si="28"/>
        <v>530</v>
      </c>
      <c r="P504">
        <f t="shared" si="29"/>
        <v>37.04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s="5" t="s">
        <v>53</v>
      </c>
      <c r="O505">
        <f t="shared" si="28"/>
        <v>180</v>
      </c>
      <c r="P505">
        <f t="shared" si="29"/>
        <v>99.96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s="5" t="s">
        <v>23</v>
      </c>
      <c r="O506">
        <f t="shared" si="28"/>
        <v>92</v>
      </c>
      <c r="P506">
        <f t="shared" si="29"/>
        <v>111.68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s="5" t="s">
        <v>133</v>
      </c>
      <c r="O507">
        <f t="shared" si="28"/>
        <v>14</v>
      </c>
      <c r="P507">
        <f t="shared" si="29"/>
        <v>36.01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s="5" t="s">
        <v>33</v>
      </c>
      <c r="O508">
        <f t="shared" si="28"/>
        <v>927</v>
      </c>
      <c r="P508">
        <f t="shared" si="29"/>
        <v>66.010000000000005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s="5" t="s">
        <v>28</v>
      </c>
      <c r="O509">
        <f t="shared" si="28"/>
        <v>40</v>
      </c>
      <c r="P509">
        <f t="shared" si="29"/>
        <v>44.05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s="5" t="s">
        <v>33</v>
      </c>
      <c r="O510">
        <f t="shared" si="28"/>
        <v>112</v>
      </c>
      <c r="P510">
        <f t="shared" si="29"/>
        <v>53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s="5" t="s">
        <v>33</v>
      </c>
      <c r="O511">
        <f t="shared" si="28"/>
        <v>71</v>
      </c>
      <c r="P511">
        <f t="shared" si="29"/>
        <v>95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s="5" t="s">
        <v>53</v>
      </c>
      <c r="O512">
        <f t="shared" si="28"/>
        <v>119</v>
      </c>
      <c r="P512">
        <f t="shared" si="29"/>
        <v>70.91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s="5" t="s">
        <v>33</v>
      </c>
      <c r="O513">
        <f t="shared" si="28"/>
        <v>24</v>
      </c>
      <c r="P513">
        <f t="shared" si="29"/>
        <v>98.06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s="5" t="s">
        <v>89</v>
      </c>
      <c r="O514">
        <f t="shared" si="28"/>
        <v>139</v>
      </c>
      <c r="P514">
        <f t="shared" si="29"/>
        <v>53.05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s="5" t="s">
        <v>269</v>
      </c>
      <c r="O515">
        <f t="shared" ref="O515:O578" si="32">ROUND(E515/D515*100,0)</f>
        <v>39</v>
      </c>
      <c r="P515">
        <f t="shared" ref="P515:P578" si="33">ROUND(IFERROR(E515/G515,0),2)</f>
        <v>93.14</v>
      </c>
      <c r="Q515" t="s">
        <v>2041</v>
      </c>
      <c r="R515" t="s">
        <v>2060</v>
      </c>
      <c r="S515" s="8">
        <f t="shared" ref="S515:S578" si="34">(((J515/60)/60)/24)+DATE(1970,1,1)</f>
        <v>40430.208333333336</v>
      </c>
      <c r="T515" s="8">
        <f t="shared" ref="T515:T578" si="35">(((K515/60)/60)/24)+ 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s="5" t="s">
        <v>23</v>
      </c>
      <c r="O516">
        <f t="shared" si="32"/>
        <v>22</v>
      </c>
      <c r="P516">
        <f t="shared" si="33"/>
        <v>58.95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s="5" t="s">
        <v>33</v>
      </c>
      <c r="O517">
        <f t="shared" si="32"/>
        <v>56</v>
      </c>
      <c r="P517">
        <f t="shared" si="33"/>
        <v>36.07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s="5" t="s">
        <v>68</v>
      </c>
      <c r="O518">
        <f t="shared" si="32"/>
        <v>43</v>
      </c>
      <c r="P518">
        <f t="shared" si="33"/>
        <v>63.03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s="5" t="s">
        <v>17</v>
      </c>
      <c r="O519">
        <f t="shared" si="32"/>
        <v>112</v>
      </c>
      <c r="P519">
        <f t="shared" si="33"/>
        <v>84.72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s="5" t="s">
        <v>71</v>
      </c>
      <c r="O520">
        <f t="shared" si="32"/>
        <v>7</v>
      </c>
      <c r="P520">
        <f t="shared" si="33"/>
        <v>62.2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s="5" t="s">
        <v>23</v>
      </c>
      <c r="O521">
        <f t="shared" si="32"/>
        <v>102</v>
      </c>
      <c r="P521">
        <f t="shared" si="33"/>
        <v>101.98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s="5" t="s">
        <v>33</v>
      </c>
      <c r="O522">
        <f t="shared" si="32"/>
        <v>426</v>
      </c>
      <c r="P522">
        <f t="shared" si="33"/>
        <v>106.44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s="5" t="s">
        <v>53</v>
      </c>
      <c r="O523">
        <f t="shared" si="32"/>
        <v>146</v>
      </c>
      <c r="P523">
        <f t="shared" si="33"/>
        <v>29.98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s="5" t="s">
        <v>100</v>
      </c>
      <c r="O524">
        <f t="shared" si="32"/>
        <v>32</v>
      </c>
      <c r="P524">
        <f t="shared" si="33"/>
        <v>85.81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s="5" t="s">
        <v>100</v>
      </c>
      <c r="O525">
        <f t="shared" si="32"/>
        <v>700</v>
      </c>
      <c r="P525">
        <f t="shared" si="33"/>
        <v>70.819999999999993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s="5" t="s">
        <v>33</v>
      </c>
      <c r="O526">
        <f t="shared" si="32"/>
        <v>84</v>
      </c>
      <c r="P526">
        <f t="shared" si="33"/>
        <v>41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s="5" t="s">
        <v>65</v>
      </c>
      <c r="O527">
        <f t="shared" si="32"/>
        <v>84</v>
      </c>
      <c r="P527">
        <f t="shared" si="33"/>
        <v>28.06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s="5" t="s">
        <v>33</v>
      </c>
      <c r="O528">
        <f t="shared" si="32"/>
        <v>156</v>
      </c>
      <c r="P528">
        <f t="shared" si="33"/>
        <v>88.05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s="5" t="s">
        <v>71</v>
      </c>
      <c r="O529">
        <f t="shared" si="32"/>
        <v>100</v>
      </c>
      <c r="P529">
        <f t="shared" si="33"/>
        <v>31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s="5" t="s">
        <v>60</v>
      </c>
      <c r="O530">
        <f t="shared" si="32"/>
        <v>80</v>
      </c>
      <c r="P530">
        <f t="shared" si="33"/>
        <v>90.34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s="5" t="s">
        <v>89</v>
      </c>
      <c r="O531">
        <f t="shared" si="32"/>
        <v>11</v>
      </c>
      <c r="P531">
        <f t="shared" si="33"/>
        <v>63.78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s="5" t="s">
        <v>119</v>
      </c>
      <c r="O532">
        <f t="shared" si="32"/>
        <v>92</v>
      </c>
      <c r="P532">
        <f t="shared" si="33"/>
        <v>54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s="5" t="s">
        <v>89</v>
      </c>
      <c r="O533">
        <f t="shared" si="32"/>
        <v>96</v>
      </c>
      <c r="P533">
        <f t="shared" si="33"/>
        <v>48.99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s="5" t="s">
        <v>33</v>
      </c>
      <c r="O534">
        <f t="shared" si="32"/>
        <v>503</v>
      </c>
      <c r="P534">
        <f t="shared" si="33"/>
        <v>63.86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s="5" t="s">
        <v>60</v>
      </c>
      <c r="O535">
        <f t="shared" si="32"/>
        <v>159</v>
      </c>
      <c r="P535">
        <f t="shared" si="33"/>
        <v>83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s="5" t="s">
        <v>53</v>
      </c>
      <c r="O536">
        <f t="shared" si="32"/>
        <v>15</v>
      </c>
      <c r="P536">
        <f t="shared" si="33"/>
        <v>55.08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s="5" t="s">
        <v>33</v>
      </c>
      <c r="O537">
        <f t="shared" si="32"/>
        <v>482</v>
      </c>
      <c r="P537">
        <f t="shared" si="33"/>
        <v>62.04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s="5" t="s">
        <v>119</v>
      </c>
      <c r="O538">
        <f t="shared" si="32"/>
        <v>150</v>
      </c>
      <c r="P538">
        <f t="shared" si="33"/>
        <v>104.98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s="5" t="s">
        <v>42</v>
      </c>
      <c r="O539">
        <f t="shared" si="32"/>
        <v>117</v>
      </c>
      <c r="P539">
        <f t="shared" si="33"/>
        <v>94.04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s="5" t="s">
        <v>292</v>
      </c>
      <c r="O540">
        <f t="shared" si="32"/>
        <v>38</v>
      </c>
      <c r="P540">
        <f t="shared" si="33"/>
        <v>44.01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s="5" t="s">
        <v>17</v>
      </c>
      <c r="O541">
        <f t="shared" si="32"/>
        <v>73</v>
      </c>
      <c r="P541">
        <f t="shared" si="33"/>
        <v>92.47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s="5" t="s">
        <v>122</v>
      </c>
      <c r="O542">
        <f t="shared" si="32"/>
        <v>266</v>
      </c>
      <c r="P542">
        <f t="shared" si="33"/>
        <v>57.07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s="5" t="s">
        <v>292</v>
      </c>
      <c r="O543">
        <f t="shared" si="32"/>
        <v>24</v>
      </c>
      <c r="P543">
        <f t="shared" si="33"/>
        <v>109.08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s="5" t="s">
        <v>60</v>
      </c>
      <c r="O544">
        <f t="shared" si="32"/>
        <v>3</v>
      </c>
      <c r="P544">
        <f t="shared" si="33"/>
        <v>39.39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s="5" t="s">
        <v>89</v>
      </c>
      <c r="O545">
        <f t="shared" si="32"/>
        <v>16</v>
      </c>
      <c r="P545">
        <f t="shared" si="33"/>
        <v>77.02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s="5" t="s">
        <v>23</v>
      </c>
      <c r="O546">
        <f t="shared" si="32"/>
        <v>277</v>
      </c>
      <c r="P546">
        <f t="shared" si="33"/>
        <v>92.17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s="5" t="s">
        <v>33</v>
      </c>
      <c r="O547">
        <f t="shared" si="32"/>
        <v>89</v>
      </c>
      <c r="P547">
        <f t="shared" si="33"/>
        <v>61.01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s="5" t="s">
        <v>33</v>
      </c>
      <c r="O548">
        <f t="shared" si="32"/>
        <v>164</v>
      </c>
      <c r="P548">
        <f t="shared" si="33"/>
        <v>78.069999999999993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s="5" t="s">
        <v>53</v>
      </c>
      <c r="O549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s="5" t="s">
        <v>33</v>
      </c>
      <c r="O550">
        <f t="shared" si="32"/>
        <v>271</v>
      </c>
      <c r="P550">
        <f t="shared" si="33"/>
        <v>59.99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s="5" t="s">
        <v>65</v>
      </c>
      <c r="O551">
        <f t="shared" si="32"/>
        <v>284</v>
      </c>
      <c r="P551">
        <f t="shared" si="33"/>
        <v>110.03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s="5" t="s">
        <v>60</v>
      </c>
      <c r="O552">
        <f t="shared" si="32"/>
        <v>4</v>
      </c>
      <c r="P552">
        <f t="shared" si="33"/>
        <v>4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s="5" t="s">
        <v>28</v>
      </c>
      <c r="O553">
        <f t="shared" si="32"/>
        <v>59</v>
      </c>
      <c r="P553">
        <f t="shared" si="33"/>
        <v>38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s="5" t="s">
        <v>33</v>
      </c>
      <c r="O554">
        <f t="shared" si="32"/>
        <v>99</v>
      </c>
      <c r="P554">
        <f t="shared" si="33"/>
        <v>96.37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s="5" t="s">
        <v>23</v>
      </c>
      <c r="O555">
        <f t="shared" si="32"/>
        <v>44</v>
      </c>
      <c r="P555">
        <f t="shared" si="33"/>
        <v>72.98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s="5" t="s">
        <v>60</v>
      </c>
      <c r="O556">
        <f t="shared" si="32"/>
        <v>152</v>
      </c>
      <c r="P556">
        <f t="shared" si="33"/>
        <v>26.01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s="5" t="s">
        <v>23</v>
      </c>
      <c r="O557">
        <f t="shared" si="32"/>
        <v>224</v>
      </c>
      <c r="P557">
        <f t="shared" si="33"/>
        <v>104.36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s="5" t="s">
        <v>206</v>
      </c>
      <c r="O558">
        <f t="shared" si="32"/>
        <v>240</v>
      </c>
      <c r="P558">
        <f t="shared" si="33"/>
        <v>102.19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s="5" t="s">
        <v>474</v>
      </c>
      <c r="O559">
        <f t="shared" si="32"/>
        <v>199</v>
      </c>
      <c r="P559">
        <f t="shared" si="33"/>
        <v>54.12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s="5" t="s">
        <v>33</v>
      </c>
      <c r="O560">
        <f t="shared" si="32"/>
        <v>137</v>
      </c>
      <c r="P560">
        <f t="shared" si="33"/>
        <v>63.22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s="5" t="s">
        <v>33</v>
      </c>
      <c r="O561">
        <f t="shared" si="32"/>
        <v>101</v>
      </c>
      <c r="P561">
        <f t="shared" si="33"/>
        <v>104.03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s="5" t="s">
        <v>71</v>
      </c>
      <c r="O562">
        <f t="shared" si="32"/>
        <v>794</v>
      </c>
      <c r="P562">
        <f t="shared" si="33"/>
        <v>49.99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s="5" t="s">
        <v>33</v>
      </c>
      <c r="O563">
        <f t="shared" si="32"/>
        <v>370</v>
      </c>
      <c r="P563">
        <f t="shared" si="33"/>
        <v>56.02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s="5" t="s">
        <v>23</v>
      </c>
      <c r="O564">
        <f t="shared" si="32"/>
        <v>13</v>
      </c>
      <c r="P564">
        <f t="shared" si="33"/>
        <v>48.81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s="5" t="s">
        <v>42</v>
      </c>
      <c r="O565">
        <f t="shared" si="32"/>
        <v>138</v>
      </c>
      <c r="P565">
        <f t="shared" si="33"/>
        <v>60.08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s="5" t="s">
        <v>33</v>
      </c>
      <c r="O566">
        <f t="shared" si="32"/>
        <v>84</v>
      </c>
      <c r="P566">
        <f t="shared" si="33"/>
        <v>78.989999999999995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s="5" t="s">
        <v>33</v>
      </c>
      <c r="O567">
        <f t="shared" si="32"/>
        <v>205</v>
      </c>
      <c r="P567">
        <f t="shared" si="33"/>
        <v>53.99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s="5" t="s">
        <v>50</v>
      </c>
      <c r="O568">
        <f t="shared" si="32"/>
        <v>44</v>
      </c>
      <c r="P568">
        <f t="shared" si="33"/>
        <v>111.46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s="5" t="s">
        <v>23</v>
      </c>
      <c r="O569">
        <f t="shared" si="32"/>
        <v>219</v>
      </c>
      <c r="P569">
        <f t="shared" si="33"/>
        <v>60.92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s="5" t="s">
        <v>33</v>
      </c>
      <c r="O570">
        <f t="shared" si="32"/>
        <v>186</v>
      </c>
      <c r="P570">
        <f t="shared" si="33"/>
        <v>26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s="5" t="s">
        <v>71</v>
      </c>
      <c r="O571">
        <f t="shared" si="32"/>
        <v>237</v>
      </c>
      <c r="P571">
        <f t="shared" si="33"/>
        <v>80.989999999999995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s="5" t="s">
        <v>23</v>
      </c>
      <c r="O572">
        <f t="shared" si="32"/>
        <v>306</v>
      </c>
      <c r="P572">
        <f t="shared" si="33"/>
        <v>35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s="5" t="s">
        <v>100</v>
      </c>
      <c r="O573">
        <f t="shared" si="32"/>
        <v>94</v>
      </c>
      <c r="P573">
        <f t="shared" si="33"/>
        <v>94.14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s="5" t="s">
        <v>23</v>
      </c>
      <c r="O574">
        <f t="shared" si="32"/>
        <v>54</v>
      </c>
      <c r="P574">
        <f t="shared" si="33"/>
        <v>52.09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s="5" t="s">
        <v>1029</v>
      </c>
      <c r="O575">
        <f t="shared" si="32"/>
        <v>112</v>
      </c>
      <c r="P575">
        <f t="shared" si="33"/>
        <v>24.99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s="5" t="s">
        <v>17</v>
      </c>
      <c r="O576">
        <f t="shared" si="32"/>
        <v>369</v>
      </c>
      <c r="P576">
        <f t="shared" si="33"/>
        <v>69.22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s="5" t="s">
        <v>33</v>
      </c>
      <c r="O577">
        <f t="shared" si="32"/>
        <v>63</v>
      </c>
      <c r="P577">
        <f t="shared" si="33"/>
        <v>93.94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s="5" t="s">
        <v>33</v>
      </c>
      <c r="O578">
        <f t="shared" si="32"/>
        <v>65</v>
      </c>
      <c r="P578">
        <f t="shared" si="33"/>
        <v>98.41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s="5" t="s">
        <v>159</v>
      </c>
      <c r="O579">
        <f t="shared" ref="O579:O642" si="36">ROUND(E579/D579*100,0)</f>
        <v>19</v>
      </c>
      <c r="P579">
        <f t="shared" ref="P579:P642" si="37">ROUND(IFERROR(E579/G579,0),2)</f>
        <v>41.78</v>
      </c>
      <c r="Q579" t="s">
        <v>2035</v>
      </c>
      <c r="R579" t="s">
        <v>2058</v>
      </c>
      <c r="S579" s="8">
        <f t="shared" ref="S579:S642" si="38">(((J579/60)/60)/24)+DATE(1970,1,1)</f>
        <v>40613.25</v>
      </c>
      <c r="T579" s="8">
        <f t="shared" ref="T579:T642" si="39">(((K579/60)/60)/24)+ 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s="5" t="s">
        <v>474</v>
      </c>
      <c r="O580">
        <f t="shared" si="36"/>
        <v>17</v>
      </c>
      <c r="P580">
        <f t="shared" si="37"/>
        <v>65.989999999999995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s="5" t="s">
        <v>159</v>
      </c>
      <c r="O581">
        <f t="shared" si="36"/>
        <v>101</v>
      </c>
      <c r="P581">
        <f t="shared" si="37"/>
        <v>72.06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s="5" t="s">
        <v>33</v>
      </c>
      <c r="O582">
        <f t="shared" si="36"/>
        <v>342</v>
      </c>
      <c r="P582">
        <f t="shared" si="37"/>
        <v>48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s="5" t="s">
        <v>28</v>
      </c>
      <c r="O583">
        <f t="shared" si="36"/>
        <v>64</v>
      </c>
      <c r="P583">
        <f t="shared" si="37"/>
        <v>54.1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s="5" t="s">
        <v>89</v>
      </c>
      <c r="O584">
        <f t="shared" si="36"/>
        <v>52</v>
      </c>
      <c r="P584">
        <f t="shared" si="37"/>
        <v>107.88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s="5" t="s">
        <v>42</v>
      </c>
      <c r="O585">
        <f t="shared" si="36"/>
        <v>322</v>
      </c>
      <c r="P585">
        <f t="shared" si="37"/>
        <v>67.03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s="5" t="s">
        <v>28</v>
      </c>
      <c r="O586">
        <f t="shared" si="36"/>
        <v>120</v>
      </c>
      <c r="P586">
        <f t="shared" si="37"/>
        <v>64.010000000000005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s="5" t="s">
        <v>206</v>
      </c>
      <c r="O587">
        <f t="shared" si="36"/>
        <v>147</v>
      </c>
      <c r="P587">
        <f t="shared" si="37"/>
        <v>96.07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s="5" t="s">
        <v>23</v>
      </c>
      <c r="O588">
        <f t="shared" si="36"/>
        <v>951</v>
      </c>
      <c r="P588">
        <f t="shared" si="37"/>
        <v>51.18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s="5" t="s">
        <v>17</v>
      </c>
      <c r="O589">
        <f t="shared" si="36"/>
        <v>73</v>
      </c>
      <c r="P589">
        <f t="shared" si="37"/>
        <v>43.92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s="5" t="s">
        <v>33</v>
      </c>
      <c r="O590">
        <f t="shared" si="36"/>
        <v>79</v>
      </c>
      <c r="P590">
        <f t="shared" si="37"/>
        <v>91.02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s="5" t="s">
        <v>42</v>
      </c>
      <c r="O591">
        <f t="shared" si="36"/>
        <v>65</v>
      </c>
      <c r="P591">
        <f t="shared" si="37"/>
        <v>50.13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s="5" t="s">
        <v>133</v>
      </c>
      <c r="O592">
        <f t="shared" si="36"/>
        <v>82</v>
      </c>
      <c r="P592">
        <f t="shared" si="37"/>
        <v>67.72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s="5" t="s">
        <v>89</v>
      </c>
      <c r="O593">
        <f t="shared" si="36"/>
        <v>1038</v>
      </c>
      <c r="P593">
        <f t="shared" si="37"/>
        <v>61.04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s="5" t="s">
        <v>33</v>
      </c>
      <c r="O594">
        <f t="shared" si="36"/>
        <v>13</v>
      </c>
      <c r="P594">
        <f t="shared" si="37"/>
        <v>80.010000000000005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s="5" t="s">
        <v>71</v>
      </c>
      <c r="O595">
        <f t="shared" si="36"/>
        <v>155</v>
      </c>
      <c r="P595">
        <f t="shared" si="37"/>
        <v>47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s="5" t="s">
        <v>33</v>
      </c>
      <c r="O596">
        <f t="shared" si="36"/>
        <v>7</v>
      </c>
      <c r="P596">
        <f t="shared" si="37"/>
        <v>71.13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s="5" t="s">
        <v>33</v>
      </c>
      <c r="O597">
        <f t="shared" si="36"/>
        <v>209</v>
      </c>
      <c r="P597">
        <f t="shared" si="37"/>
        <v>89.99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s="5" t="s">
        <v>53</v>
      </c>
      <c r="O598">
        <f t="shared" si="36"/>
        <v>100</v>
      </c>
      <c r="P598">
        <f t="shared" si="37"/>
        <v>43.03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s="5" t="s">
        <v>33</v>
      </c>
      <c r="O599">
        <f t="shared" si="36"/>
        <v>202</v>
      </c>
      <c r="P599">
        <f t="shared" si="37"/>
        <v>68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s="5" t="s">
        <v>23</v>
      </c>
      <c r="O600">
        <f t="shared" si="36"/>
        <v>162</v>
      </c>
      <c r="P600">
        <f t="shared" si="37"/>
        <v>73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s="5" t="s">
        <v>42</v>
      </c>
      <c r="O601">
        <f t="shared" si="36"/>
        <v>4</v>
      </c>
      <c r="P601">
        <f t="shared" si="37"/>
        <v>62.34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s="5" t="s">
        <v>17</v>
      </c>
      <c r="O602">
        <f t="shared" si="36"/>
        <v>5</v>
      </c>
      <c r="P602">
        <f t="shared" si="37"/>
        <v>5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s="5" t="s">
        <v>65</v>
      </c>
      <c r="O603">
        <f t="shared" si="36"/>
        <v>207</v>
      </c>
      <c r="P603">
        <f t="shared" si="37"/>
        <v>67.099999999999994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s="5" t="s">
        <v>33</v>
      </c>
      <c r="O604">
        <f t="shared" si="36"/>
        <v>128</v>
      </c>
      <c r="P604">
        <f t="shared" si="37"/>
        <v>79.98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s="5" t="s">
        <v>33</v>
      </c>
      <c r="O605">
        <f t="shared" si="36"/>
        <v>120</v>
      </c>
      <c r="P605">
        <f t="shared" si="37"/>
        <v>62.18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s="5" t="s">
        <v>33</v>
      </c>
      <c r="O606">
        <f t="shared" si="36"/>
        <v>171</v>
      </c>
      <c r="P606">
        <f t="shared" si="37"/>
        <v>53.01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s="5" t="s">
        <v>68</v>
      </c>
      <c r="O607">
        <f t="shared" si="36"/>
        <v>187</v>
      </c>
      <c r="P607">
        <f t="shared" si="37"/>
        <v>57.74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s="5" t="s">
        <v>23</v>
      </c>
      <c r="O608">
        <f t="shared" si="36"/>
        <v>188</v>
      </c>
      <c r="P608">
        <f t="shared" si="37"/>
        <v>40.03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s="5" t="s">
        <v>17</v>
      </c>
      <c r="O609">
        <f t="shared" si="36"/>
        <v>131</v>
      </c>
      <c r="P609">
        <f t="shared" si="37"/>
        <v>81.02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s="5" t="s">
        <v>159</v>
      </c>
      <c r="O610">
        <f t="shared" si="36"/>
        <v>284</v>
      </c>
      <c r="P610">
        <f t="shared" si="37"/>
        <v>35.049999999999997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s="5" t="s">
        <v>474</v>
      </c>
      <c r="O611">
        <f t="shared" si="36"/>
        <v>120</v>
      </c>
      <c r="P611">
        <f t="shared" si="37"/>
        <v>102.92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s="5" t="s">
        <v>33</v>
      </c>
      <c r="O612">
        <f t="shared" si="36"/>
        <v>419</v>
      </c>
      <c r="P612">
        <f t="shared" si="37"/>
        <v>28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s="5" t="s">
        <v>33</v>
      </c>
      <c r="O613">
        <f t="shared" si="36"/>
        <v>14</v>
      </c>
      <c r="P613">
        <f t="shared" si="37"/>
        <v>75.73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s="5" t="s">
        <v>50</v>
      </c>
      <c r="O614">
        <f t="shared" si="36"/>
        <v>139</v>
      </c>
      <c r="P614">
        <f t="shared" si="37"/>
        <v>45.03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s="5" t="s">
        <v>33</v>
      </c>
      <c r="O615">
        <f t="shared" si="36"/>
        <v>174</v>
      </c>
      <c r="P615">
        <f t="shared" si="37"/>
        <v>73.62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s="5" t="s">
        <v>33</v>
      </c>
      <c r="O616">
        <f t="shared" si="36"/>
        <v>155</v>
      </c>
      <c r="P616">
        <f t="shared" si="37"/>
        <v>56.99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s="5" t="s">
        <v>33</v>
      </c>
      <c r="O617">
        <f t="shared" si="36"/>
        <v>170</v>
      </c>
      <c r="P617">
        <f t="shared" si="37"/>
        <v>85.22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s="5" t="s">
        <v>60</v>
      </c>
      <c r="O618">
        <f t="shared" si="36"/>
        <v>190</v>
      </c>
      <c r="P618">
        <f t="shared" si="37"/>
        <v>50.96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s="5" t="s">
        <v>33</v>
      </c>
      <c r="O619">
        <f t="shared" si="36"/>
        <v>250</v>
      </c>
      <c r="P619">
        <f t="shared" si="37"/>
        <v>63.56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s="5" t="s">
        <v>68</v>
      </c>
      <c r="O620">
        <f t="shared" si="36"/>
        <v>49</v>
      </c>
      <c r="P620">
        <f t="shared" si="37"/>
        <v>81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s="5" t="s">
        <v>33</v>
      </c>
      <c r="O621">
        <f t="shared" si="36"/>
        <v>28</v>
      </c>
      <c r="P621">
        <f t="shared" si="37"/>
        <v>86.04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s="5" t="s">
        <v>122</v>
      </c>
      <c r="O622">
        <f t="shared" si="36"/>
        <v>268</v>
      </c>
      <c r="P622">
        <f t="shared" si="37"/>
        <v>90.04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s="5" t="s">
        <v>33</v>
      </c>
      <c r="O623">
        <f t="shared" si="36"/>
        <v>620</v>
      </c>
      <c r="P623">
        <f t="shared" si="37"/>
        <v>74.010000000000005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s="5" t="s">
        <v>60</v>
      </c>
      <c r="O624">
        <f t="shared" si="36"/>
        <v>3</v>
      </c>
      <c r="P624">
        <f t="shared" si="37"/>
        <v>92.44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s="5" t="s">
        <v>33</v>
      </c>
      <c r="O625">
        <f t="shared" si="36"/>
        <v>160</v>
      </c>
      <c r="P625">
        <f t="shared" si="37"/>
        <v>56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s="5" t="s">
        <v>122</v>
      </c>
      <c r="O626">
        <f t="shared" si="36"/>
        <v>279</v>
      </c>
      <c r="P626">
        <f t="shared" si="37"/>
        <v>32.979999999999997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s="5" t="s">
        <v>33</v>
      </c>
      <c r="O627">
        <f t="shared" si="36"/>
        <v>77</v>
      </c>
      <c r="P627">
        <f t="shared" si="37"/>
        <v>93.6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s="5" t="s">
        <v>33</v>
      </c>
      <c r="O628">
        <f t="shared" si="36"/>
        <v>206</v>
      </c>
      <c r="P628">
        <f t="shared" si="37"/>
        <v>69.87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s="5" t="s">
        <v>17</v>
      </c>
      <c r="O629">
        <f t="shared" si="36"/>
        <v>694</v>
      </c>
      <c r="P629">
        <f t="shared" si="37"/>
        <v>72.13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s="5" t="s">
        <v>60</v>
      </c>
      <c r="O630">
        <f t="shared" si="36"/>
        <v>152</v>
      </c>
      <c r="P630">
        <f t="shared" si="37"/>
        <v>30.04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s="5" t="s">
        <v>33</v>
      </c>
      <c r="O631">
        <f t="shared" si="36"/>
        <v>65</v>
      </c>
      <c r="P631">
        <f t="shared" si="37"/>
        <v>73.97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s="5" t="s">
        <v>33</v>
      </c>
      <c r="O632">
        <f t="shared" si="36"/>
        <v>63</v>
      </c>
      <c r="P632">
        <f t="shared" si="37"/>
        <v>68.66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s="5" t="s">
        <v>33</v>
      </c>
      <c r="O633">
        <f t="shared" si="36"/>
        <v>310</v>
      </c>
      <c r="P633">
        <f t="shared" si="37"/>
        <v>59.99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s="5" t="s">
        <v>33</v>
      </c>
      <c r="O634">
        <f t="shared" si="36"/>
        <v>43</v>
      </c>
      <c r="P634">
        <f t="shared" si="37"/>
        <v>111.16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s="5" t="s">
        <v>71</v>
      </c>
      <c r="O635">
        <f t="shared" si="36"/>
        <v>83</v>
      </c>
      <c r="P635">
        <f t="shared" si="37"/>
        <v>53.04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s="5" t="s">
        <v>269</v>
      </c>
      <c r="O636">
        <f t="shared" si="36"/>
        <v>79</v>
      </c>
      <c r="P636">
        <f t="shared" si="37"/>
        <v>55.99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s="5" t="s">
        <v>269</v>
      </c>
      <c r="O637">
        <f t="shared" si="36"/>
        <v>114</v>
      </c>
      <c r="P637">
        <f t="shared" si="37"/>
        <v>69.989999999999995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s="5" t="s">
        <v>71</v>
      </c>
      <c r="O638">
        <f t="shared" si="36"/>
        <v>65</v>
      </c>
      <c r="P638">
        <f t="shared" si="37"/>
        <v>49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s="5" t="s">
        <v>33</v>
      </c>
      <c r="O639">
        <f t="shared" si="36"/>
        <v>79</v>
      </c>
      <c r="P639">
        <f t="shared" si="37"/>
        <v>103.85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s="5" t="s">
        <v>33</v>
      </c>
      <c r="O640">
        <f t="shared" si="36"/>
        <v>11</v>
      </c>
      <c r="P640">
        <f t="shared" si="37"/>
        <v>99.13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s="5" t="s">
        <v>53</v>
      </c>
      <c r="O641">
        <f t="shared" si="36"/>
        <v>56</v>
      </c>
      <c r="P641">
        <f t="shared" si="37"/>
        <v>107.38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s="5" t="s">
        <v>33</v>
      </c>
      <c r="O642">
        <f t="shared" si="36"/>
        <v>17</v>
      </c>
      <c r="P642">
        <f t="shared" si="37"/>
        <v>76.92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s="5" t="s">
        <v>33</v>
      </c>
      <c r="O643">
        <f t="shared" ref="O643:O706" si="40">ROUND(E643/D643*100,0)</f>
        <v>120</v>
      </c>
      <c r="P643">
        <f t="shared" ref="P643:P706" si="41">ROUND(IFERROR(E643/G643,0),2)</f>
        <v>58.13</v>
      </c>
      <c r="Q643" t="s">
        <v>2039</v>
      </c>
      <c r="R643" t="s">
        <v>2040</v>
      </c>
      <c r="S643" s="8">
        <f t="shared" ref="S643:S706" si="42">(((J643/60)/60)/24)+DATE(1970,1,1)</f>
        <v>42786.25</v>
      </c>
      <c r="T643" s="8">
        <f t="shared" ref="T643:T706" si="43">(((K643/60)/60)/24)+ 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s="5" t="s">
        <v>65</v>
      </c>
      <c r="O644">
        <f t="shared" si="40"/>
        <v>145</v>
      </c>
      <c r="P644">
        <f t="shared" si="41"/>
        <v>103.74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s="5" t="s">
        <v>33</v>
      </c>
      <c r="O645">
        <f t="shared" si="40"/>
        <v>221</v>
      </c>
      <c r="P645">
        <f t="shared" si="41"/>
        <v>87.96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s="5" t="s">
        <v>33</v>
      </c>
      <c r="O646">
        <f t="shared" si="40"/>
        <v>48</v>
      </c>
      <c r="P646">
        <f t="shared" si="41"/>
        <v>28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s="5" t="s">
        <v>23</v>
      </c>
      <c r="O647">
        <f t="shared" si="40"/>
        <v>93</v>
      </c>
      <c r="P647">
        <f t="shared" si="41"/>
        <v>38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s="5" t="s">
        <v>89</v>
      </c>
      <c r="O648">
        <f t="shared" si="40"/>
        <v>89</v>
      </c>
      <c r="P648">
        <f t="shared" si="41"/>
        <v>30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s="5" t="s">
        <v>206</v>
      </c>
      <c r="O649">
        <f t="shared" si="40"/>
        <v>41</v>
      </c>
      <c r="P649">
        <f t="shared" si="41"/>
        <v>103.5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s="5" t="s">
        <v>17</v>
      </c>
      <c r="O650">
        <f t="shared" si="40"/>
        <v>63</v>
      </c>
      <c r="P650">
        <f t="shared" si="41"/>
        <v>85.99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s="5" t="s">
        <v>33</v>
      </c>
      <c r="O651">
        <f t="shared" si="40"/>
        <v>48</v>
      </c>
      <c r="P651">
        <f t="shared" si="41"/>
        <v>98.01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s="5" t="s">
        <v>159</v>
      </c>
      <c r="O652">
        <f t="shared" si="40"/>
        <v>2</v>
      </c>
      <c r="P652">
        <f t="shared" si="41"/>
        <v>2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s="5" t="s">
        <v>100</v>
      </c>
      <c r="O653">
        <f t="shared" si="40"/>
        <v>88</v>
      </c>
      <c r="P653">
        <f t="shared" si="41"/>
        <v>44.99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s="5" t="s">
        <v>28</v>
      </c>
      <c r="O654">
        <f t="shared" si="40"/>
        <v>127</v>
      </c>
      <c r="P654">
        <f t="shared" si="41"/>
        <v>31.01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s="5" t="s">
        <v>28</v>
      </c>
      <c r="O655">
        <f t="shared" si="40"/>
        <v>2339</v>
      </c>
      <c r="P655">
        <f t="shared" si="41"/>
        <v>59.97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s="5" t="s">
        <v>148</v>
      </c>
      <c r="O656">
        <f t="shared" si="40"/>
        <v>508</v>
      </c>
      <c r="P656">
        <f t="shared" si="41"/>
        <v>59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s="5" t="s">
        <v>122</v>
      </c>
      <c r="O657">
        <f t="shared" si="40"/>
        <v>191</v>
      </c>
      <c r="P657">
        <f t="shared" si="41"/>
        <v>50.05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s="5" t="s">
        <v>17</v>
      </c>
      <c r="O658">
        <f t="shared" si="40"/>
        <v>42</v>
      </c>
      <c r="P658">
        <f t="shared" si="41"/>
        <v>98.97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s="5" t="s">
        <v>474</v>
      </c>
      <c r="O659">
        <f t="shared" si="40"/>
        <v>8</v>
      </c>
      <c r="P659">
        <f t="shared" si="41"/>
        <v>58.86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s="5" t="s">
        <v>23</v>
      </c>
      <c r="O660">
        <f t="shared" si="40"/>
        <v>60</v>
      </c>
      <c r="P660">
        <f t="shared" si="41"/>
        <v>81.010000000000005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s="5" t="s">
        <v>42</v>
      </c>
      <c r="O661">
        <f t="shared" si="40"/>
        <v>47</v>
      </c>
      <c r="P661">
        <f t="shared" si="41"/>
        <v>76.010000000000005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s="5" t="s">
        <v>33</v>
      </c>
      <c r="O662">
        <f t="shared" si="40"/>
        <v>82</v>
      </c>
      <c r="P662">
        <f t="shared" si="41"/>
        <v>96.6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s="5" t="s">
        <v>159</v>
      </c>
      <c r="O663">
        <f t="shared" si="40"/>
        <v>54</v>
      </c>
      <c r="P663">
        <f t="shared" si="41"/>
        <v>76.959999999999994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s="5" t="s">
        <v>33</v>
      </c>
      <c r="O664">
        <f t="shared" si="40"/>
        <v>98</v>
      </c>
      <c r="P664">
        <f t="shared" si="41"/>
        <v>67.98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s="5" t="s">
        <v>33</v>
      </c>
      <c r="O665">
        <f t="shared" si="40"/>
        <v>77</v>
      </c>
      <c r="P665">
        <f t="shared" si="41"/>
        <v>88.78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s="5" t="s">
        <v>159</v>
      </c>
      <c r="O666">
        <f t="shared" si="40"/>
        <v>33</v>
      </c>
      <c r="P666">
        <f t="shared" si="41"/>
        <v>25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s="5" t="s">
        <v>42</v>
      </c>
      <c r="O667">
        <f t="shared" si="40"/>
        <v>240</v>
      </c>
      <c r="P667">
        <f t="shared" si="41"/>
        <v>44.92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s="5" t="s">
        <v>33</v>
      </c>
      <c r="O668">
        <f t="shared" si="40"/>
        <v>64</v>
      </c>
      <c r="P668">
        <f t="shared" si="41"/>
        <v>79.400000000000006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s="5" t="s">
        <v>1029</v>
      </c>
      <c r="O669">
        <f t="shared" si="40"/>
        <v>176</v>
      </c>
      <c r="P669">
        <f t="shared" si="41"/>
        <v>29.01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s="5" t="s">
        <v>33</v>
      </c>
      <c r="O670">
        <f t="shared" si="40"/>
        <v>20</v>
      </c>
      <c r="P670">
        <f t="shared" si="41"/>
        <v>73.59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s="5" t="s">
        <v>33</v>
      </c>
      <c r="O671">
        <f t="shared" si="40"/>
        <v>359</v>
      </c>
      <c r="P671">
        <f t="shared" si="41"/>
        <v>107.97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s="5" t="s">
        <v>60</v>
      </c>
      <c r="O672">
        <f t="shared" si="40"/>
        <v>469</v>
      </c>
      <c r="P672">
        <f t="shared" si="41"/>
        <v>68.989999999999995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s="5" t="s">
        <v>33</v>
      </c>
      <c r="O673">
        <f t="shared" si="40"/>
        <v>122</v>
      </c>
      <c r="P673">
        <f t="shared" si="41"/>
        <v>111.02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s="5" t="s">
        <v>33</v>
      </c>
      <c r="O674">
        <f t="shared" si="40"/>
        <v>56</v>
      </c>
      <c r="P674">
        <f t="shared" si="41"/>
        <v>25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s="5" t="s">
        <v>60</v>
      </c>
      <c r="O675">
        <f t="shared" si="40"/>
        <v>44</v>
      </c>
      <c r="P675">
        <f t="shared" si="41"/>
        <v>42.16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s="5" t="s">
        <v>122</v>
      </c>
      <c r="O676">
        <f t="shared" si="40"/>
        <v>34</v>
      </c>
      <c r="P676">
        <f t="shared" si="41"/>
        <v>47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s="5" t="s">
        <v>1029</v>
      </c>
      <c r="O677">
        <f t="shared" si="40"/>
        <v>123</v>
      </c>
      <c r="P677">
        <f t="shared" si="41"/>
        <v>36.04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s="5" t="s">
        <v>122</v>
      </c>
      <c r="O678">
        <f t="shared" si="40"/>
        <v>190</v>
      </c>
      <c r="P678">
        <f t="shared" si="41"/>
        <v>101.04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s="5" t="s">
        <v>119</v>
      </c>
      <c r="O679">
        <f t="shared" si="40"/>
        <v>84</v>
      </c>
      <c r="P679">
        <f t="shared" si="41"/>
        <v>39.93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s="5" t="s">
        <v>53</v>
      </c>
      <c r="O680">
        <f t="shared" si="40"/>
        <v>18</v>
      </c>
      <c r="P680">
        <f t="shared" si="41"/>
        <v>83.16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s="5" t="s">
        <v>17</v>
      </c>
      <c r="O681">
        <f t="shared" si="40"/>
        <v>1037</v>
      </c>
      <c r="P681">
        <f t="shared" si="41"/>
        <v>39.979999999999997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s="5" t="s">
        <v>292</v>
      </c>
      <c r="O682">
        <f t="shared" si="40"/>
        <v>97</v>
      </c>
      <c r="P682">
        <f t="shared" si="41"/>
        <v>47.99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s="5" t="s">
        <v>33</v>
      </c>
      <c r="O683">
        <f t="shared" si="40"/>
        <v>86</v>
      </c>
      <c r="P683">
        <f t="shared" si="41"/>
        <v>95.98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s="5" t="s">
        <v>33</v>
      </c>
      <c r="O684">
        <f t="shared" si="40"/>
        <v>150</v>
      </c>
      <c r="P684">
        <f t="shared" si="41"/>
        <v>78.73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s="5" t="s">
        <v>33</v>
      </c>
      <c r="O685">
        <f t="shared" si="40"/>
        <v>358</v>
      </c>
      <c r="P685">
        <f t="shared" si="41"/>
        <v>56.08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s="5" t="s">
        <v>68</v>
      </c>
      <c r="O686">
        <f t="shared" si="40"/>
        <v>543</v>
      </c>
      <c r="P686">
        <f t="shared" si="41"/>
        <v>69.09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s="5" t="s">
        <v>33</v>
      </c>
      <c r="O687">
        <f t="shared" si="40"/>
        <v>68</v>
      </c>
      <c r="P687">
        <f t="shared" si="41"/>
        <v>102.05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s="5" t="s">
        <v>65</v>
      </c>
      <c r="O688">
        <f t="shared" si="40"/>
        <v>192</v>
      </c>
      <c r="P688">
        <f t="shared" si="41"/>
        <v>107.32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s="5" t="s">
        <v>33</v>
      </c>
      <c r="O689">
        <f t="shared" si="40"/>
        <v>932</v>
      </c>
      <c r="P689">
        <f t="shared" si="41"/>
        <v>51.97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s="5" t="s">
        <v>269</v>
      </c>
      <c r="O690">
        <f t="shared" si="40"/>
        <v>429</v>
      </c>
      <c r="P690">
        <f t="shared" si="41"/>
        <v>71.14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s="5" t="s">
        <v>28</v>
      </c>
      <c r="O691">
        <f t="shared" si="40"/>
        <v>101</v>
      </c>
      <c r="P691">
        <f t="shared" si="41"/>
        <v>106.49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s="5" t="s">
        <v>42</v>
      </c>
      <c r="O692">
        <f t="shared" si="40"/>
        <v>227</v>
      </c>
      <c r="P692">
        <f t="shared" si="41"/>
        <v>42.94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s="5" t="s">
        <v>42</v>
      </c>
      <c r="O693">
        <f t="shared" si="40"/>
        <v>142</v>
      </c>
      <c r="P693">
        <f t="shared" si="41"/>
        <v>30.04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s="5" t="s">
        <v>23</v>
      </c>
      <c r="O694">
        <f t="shared" si="40"/>
        <v>91</v>
      </c>
      <c r="P694">
        <f t="shared" si="41"/>
        <v>70.62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s="5" t="s">
        <v>33</v>
      </c>
      <c r="O695">
        <f t="shared" si="40"/>
        <v>64</v>
      </c>
      <c r="P695">
        <f t="shared" si="41"/>
        <v>66.02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s="5" t="s">
        <v>33</v>
      </c>
      <c r="O696">
        <f t="shared" si="40"/>
        <v>84</v>
      </c>
      <c r="P696">
        <f t="shared" si="41"/>
        <v>96.91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s="5" t="s">
        <v>23</v>
      </c>
      <c r="O697">
        <f t="shared" si="40"/>
        <v>134</v>
      </c>
      <c r="P697">
        <f t="shared" si="41"/>
        <v>62.87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s="5" t="s">
        <v>33</v>
      </c>
      <c r="O698">
        <f t="shared" si="40"/>
        <v>59</v>
      </c>
      <c r="P698">
        <f t="shared" si="41"/>
        <v>108.99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s="5" t="s">
        <v>50</v>
      </c>
      <c r="O699">
        <f t="shared" si="40"/>
        <v>153</v>
      </c>
      <c r="P699">
        <f t="shared" si="41"/>
        <v>27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s="5" t="s">
        <v>65</v>
      </c>
      <c r="O700">
        <f t="shared" si="40"/>
        <v>447</v>
      </c>
      <c r="P700">
        <f t="shared" si="41"/>
        <v>65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s="5" t="s">
        <v>53</v>
      </c>
      <c r="O701">
        <f t="shared" si="40"/>
        <v>84</v>
      </c>
      <c r="P701">
        <f t="shared" si="41"/>
        <v>111.52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s="5" t="s">
        <v>65</v>
      </c>
      <c r="O702">
        <f t="shared" si="40"/>
        <v>3</v>
      </c>
      <c r="P702">
        <f t="shared" si="41"/>
        <v>3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s="5" t="s">
        <v>33</v>
      </c>
      <c r="O703">
        <f t="shared" si="40"/>
        <v>175</v>
      </c>
      <c r="P703">
        <f t="shared" si="41"/>
        <v>110.99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s="5" t="s">
        <v>65</v>
      </c>
      <c r="O704">
        <f t="shared" si="40"/>
        <v>54</v>
      </c>
      <c r="P704">
        <f t="shared" si="41"/>
        <v>56.75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s="5" t="s">
        <v>206</v>
      </c>
      <c r="O705">
        <f t="shared" si="40"/>
        <v>312</v>
      </c>
      <c r="P705">
        <f t="shared" si="41"/>
        <v>97.02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s="5" t="s">
        <v>71</v>
      </c>
      <c r="O706">
        <f t="shared" si="40"/>
        <v>123</v>
      </c>
      <c r="P706">
        <f t="shared" si="41"/>
        <v>92.09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s="5" t="s">
        <v>68</v>
      </c>
      <c r="O707">
        <f t="shared" ref="O707:O770" si="44">ROUND(E707/D707*100,0)</f>
        <v>99</v>
      </c>
      <c r="P707">
        <f t="shared" ref="P707:P770" si="45">ROUND(IFERROR(E707/G707,0),2)</f>
        <v>82.99</v>
      </c>
      <c r="Q707" t="s">
        <v>2047</v>
      </c>
      <c r="R707" t="s">
        <v>2048</v>
      </c>
      <c r="S707" s="8">
        <f t="shared" ref="S707:S770" si="46">(((J707/60)/60)/24)+DATE(1970,1,1)</f>
        <v>41619.25</v>
      </c>
      <c r="T707" s="8">
        <f t="shared" ref="T707:T770" si="47">(((K707/60)/60)/24)+ 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s="5" t="s">
        <v>28</v>
      </c>
      <c r="O708">
        <f t="shared" si="44"/>
        <v>128</v>
      </c>
      <c r="P708">
        <f t="shared" si="45"/>
        <v>103.04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s="5" t="s">
        <v>53</v>
      </c>
      <c r="O709">
        <f t="shared" si="44"/>
        <v>159</v>
      </c>
      <c r="P709">
        <f t="shared" si="45"/>
        <v>68.92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s="5" t="s">
        <v>33</v>
      </c>
      <c r="O710">
        <f t="shared" si="44"/>
        <v>707</v>
      </c>
      <c r="P710">
        <f t="shared" si="45"/>
        <v>87.74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s="5" t="s">
        <v>33</v>
      </c>
      <c r="O711">
        <f t="shared" si="44"/>
        <v>142</v>
      </c>
      <c r="P711">
        <f t="shared" si="45"/>
        <v>75.02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s="5" t="s">
        <v>33</v>
      </c>
      <c r="O712">
        <f t="shared" si="44"/>
        <v>148</v>
      </c>
      <c r="P712">
        <f t="shared" si="45"/>
        <v>50.86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s="5" t="s">
        <v>33</v>
      </c>
      <c r="O713">
        <f t="shared" si="44"/>
        <v>20</v>
      </c>
      <c r="P713">
        <f t="shared" si="45"/>
        <v>90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s="5" t="s">
        <v>33</v>
      </c>
      <c r="O714">
        <f t="shared" si="44"/>
        <v>1841</v>
      </c>
      <c r="P714">
        <f t="shared" si="45"/>
        <v>72.900000000000006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s="5" t="s">
        <v>133</v>
      </c>
      <c r="O715">
        <f t="shared" si="44"/>
        <v>162</v>
      </c>
      <c r="P715">
        <f t="shared" si="45"/>
        <v>108.49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s="5" t="s">
        <v>23</v>
      </c>
      <c r="O716">
        <f t="shared" si="44"/>
        <v>473</v>
      </c>
      <c r="P716">
        <f t="shared" si="45"/>
        <v>101.98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s="5" t="s">
        <v>292</v>
      </c>
      <c r="O717">
        <f t="shared" si="44"/>
        <v>24</v>
      </c>
      <c r="P717">
        <f t="shared" si="45"/>
        <v>44.01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s="5" t="s">
        <v>33</v>
      </c>
      <c r="O718">
        <f t="shared" si="44"/>
        <v>518</v>
      </c>
      <c r="P718">
        <f t="shared" si="45"/>
        <v>65.94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s="5" t="s">
        <v>42</v>
      </c>
      <c r="O719">
        <f t="shared" si="44"/>
        <v>248</v>
      </c>
      <c r="P719">
        <f t="shared" si="45"/>
        <v>24.99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s="5" t="s">
        <v>65</v>
      </c>
      <c r="O720">
        <f t="shared" si="44"/>
        <v>100</v>
      </c>
      <c r="P720">
        <f t="shared" si="45"/>
        <v>28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s="5" t="s">
        <v>119</v>
      </c>
      <c r="O721">
        <f t="shared" si="44"/>
        <v>153</v>
      </c>
      <c r="P721">
        <f t="shared" si="45"/>
        <v>85.83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s="5" t="s">
        <v>33</v>
      </c>
      <c r="O722">
        <f t="shared" si="44"/>
        <v>37</v>
      </c>
      <c r="P722">
        <f t="shared" si="45"/>
        <v>84.92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s="5" t="s">
        <v>23</v>
      </c>
      <c r="O723">
        <f t="shared" si="44"/>
        <v>4</v>
      </c>
      <c r="P723">
        <f t="shared" si="45"/>
        <v>90.48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s="5" t="s">
        <v>42</v>
      </c>
      <c r="O724">
        <f t="shared" si="44"/>
        <v>157</v>
      </c>
      <c r="P724">
        <f t="shared" si="45"/>
        <v>25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s="5" t="s">
        <v>33</v>
      </c>
      <c r="O725">
        <f t="shared" si="44"/>
        <v>270</v>
      </c>
      <c r="P725">
        <f t="shared" si="45"/>
        <v>92.01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s="5" t="s">
        <v>33</v>
      </c>
      <c r="O726">
        <f t="shared" si="44"/>
        <v>134</v>
      </c>
      <c r="P726">
        <f t="shared" si="45"/>
        <v>93.07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s="5" t="s">
        <v>292</v>
      </c>
      <c r="O727">
        <f t="shared" si="44"/>
        <v>50</v>
      </c>
      <c r="P727">
        <f t="shared" si="45"/>
        <v>61.01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s="5" t="s">
        <v>33</v>
      </c>
      <c r="O728">
        <f t="shared" si="44"/>
        <v>89</v>
      </c>
      <c r="P728">
        <f t="shared" si="45"/>
        <v>92.04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s="5" t="s">
        <v>28</v>
      </c>
      <c r="O729">
        <f t="shared" si="44"/>
        <v>165</v>
      </c>
      <c r="P729">
        <f t="shared" si="45"/>
        <v>81.13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s="5" t="s">
        <v>33</v>
      </c>
      <c r="O730">
        <f t="shared" si="44"/>
        <v>18</v>
      </c>
      <c r="P730">
        <f t="shared" si="45"/>
        <v>73.5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s="5" t="s">
        <v>53</v>
      </c>
      <c r="O731">
        <f t="shared" si="44"/>
        <v>186</v>
      </c>
      <c r="P731">
        <f t="shared" si="45"/>
        <v>85.22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s="5" t="s">
        <v>65</v>
      </c>
      <c r="O732">
        <f t="shared" si="44"/>
        <v>413</v>
      </c>
      <c r="P732">
        <f t="shared" si="45"/>
        <v>110.97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s="5" t="s">
        <v>28</v>
      </c>
      <c r="O733">
        <f t="shared" si="44"/>
        <v>90</v>
      </c>
      <c r="P733">
        <f t="shared" si="45"/>
        <v>32.97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s="5" t="s">
        <v>23</v>
      </c>
      <c r="O734">
        <f t="shared" si="44"/>
        <v>92</v>
      </c>
      <c r="P734">
        <f t="shared" si="45"/>
        <v>96.01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s="5" t="s">
        <v>148</v>
      </c>
      <c r="O735">
        <f t="shared" si="44"/>
        <v>527</v>
      </c>
      <c r="P735">
        <f t="shared" si="45"/>
        <v>84.97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s="5" t="s">
        <v>33</v>
      </c>
      <c r="O736">
        <f t="shared" si="44"/>
        <v>319</v>
      </c>
      <c r="P736">
        <f t="shared" si="45"/>
        <v>25.01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s="5" t="s">
        <v>122</v>
      </c>
      <c r="O737">
        <f t="shared" si="44"/>
        <v>354</v>
      </c>
      <c r="P737">
        <f t="shared" si="45"/>
        <v>66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s="5" t="s">
        <v>68</v>
      </c>
      <c r="O738">
        <f t="shared" si="44"/>
        <v>33</v>
      </c>
      <c r="P738">
        <f t="shared" si="45"/>
        <v>87.34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s="5" t="s">
        <v>60</v>
      </c>
      <c r="O739">
        <f t="shared" si="44"/>
        <v>136</v>
      </c>
      <c r="P739">
        <f t="shared" si="45"/>
        <v>27.93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s="5" t="s">
        <v>33</v>
      </c>
      <c r="O740">
        <f t="shared" si="44"/>
        <v>2</v>
      </c>
      <c r="P740">
        <f t="shared" si="45"/>
        <v>103.8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s="5" t="s">
        <v>60</v>
      </c>
      <c r="O741">
        <f t="shared" si="44"/>
        <v>61</v>
      </c>
      <c r="P741">
        <f t="shared" si="45"/>
        <v>31.94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s="5" t="s">
        <v>33</v>
      </c>
      <c r="O742">
        <f t="shared" si="44"/>
        <v>30</v>
      </c>
      <c r="P742">
        <f t="shared" si="45"/>
        <v>99.5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s="5" t="s">
        <v>33</v>
      </c>
      <c r="O743">
        <f t="shared" si="44"/>
        <v>1179</v>
      </c>
      <c r="P743">
        <f t="shared" si="45"/>
        <v>108.85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s="5" t="s">
        <v>50</v>
      </c>
      <c r="O744">
        <f t="shared" si="44"/>
        <v>1126</v>
      </c>
      <c r="P744">
        <f t="shared" si="45"/>
        <v>110.76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s="5" t="s">
        <v>33</v>
      </c>
      <c r="O745">
        <f t="shared" si="44"/>
        <v>13</v>
      </c>
      <c r="P745">
        <f t="shared" si="45"/>
        <v>29.65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s="5" t="s">
        <v>33</v>
      </c>
      <c r="O746">
        <f t="shared" si="44"/>
        <v>712</v>
      </c>
      <c r="P746">
        <f t="shared" si="45"/>
        <v>101.71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s="5" t="s">
        <v>65</v>
      </c>
      <c r="O747">
        <f t="shared" si="44"/>
        <v>30</v>
      </c>
      <c r="P747">
        <f t="shared" si="45"/>
        <v>61.5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s="5" t="s">
        <v>28</v>
      </c>
      <c r="O748">
        <f t="shared" si="44"/>
        <v>213</v>
      </c>
      <c r="P748">
        <f t="shared" si="45"/>
        <v>35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s="5" t="s">
        <v>33</v>
      </c>
      <c r="O749">
        <f t="shared" si="44"/>
        <v>229</v>
      </c>
      <c r="P749">
        <f t="shared" si="45"/>
        <v>40.049999999999997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s="5" t="s">
        <v>71</v>
      </c>
      <c r="O750">
        <f t="shared" si="44"/>
        <v>35</v>
      </c>
      <c r="P750">
        <f t="shared" si="45"/>
        <v>110.97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s="5" t="s">
        <v>65</v>
      </c>
      <c r="O751">
        <f t="shared" si="44"/>
        <v>157</v>
      </c>
      <c r="P751">
        <f t="shared" si="45"/>
        <v>36.96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s="5" t="s">
        <v>50</v>
      </c>
      <c r="O752">
        <f t="shared" si="44"/>
        <v>1</v>
      </c>
      <c r="P752">
        <f t="shared" si="45"/>
        <v>1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s="5" t="s">
        <v>68</v>
      </c>
      <c r="O753">
        <f t="shared" si="44"/>
        <v>232</v>
      </c>
      <c r="P753">
        <f t="shared" si="45"/>
        <v>30.97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s="5" t="s">
        <v>33</v>
      </c>
      <c r="O754">
        <f t="shared" si="44"/>
        <v>92</v>
      </c>
      <c r="P754">
        <f t="shared" si="45"/>
        <v>47.04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s="5" t="s">
        <v>122</v>
      </c>
      <c r="O755">
        <f t="shared" si="44"/>
        <v>257</v>
      </c>
      <c r="P755">
        <f t="shared" si="45"/>
        <v>88.07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s="5" t="s">
        <v>33</v>
      </c>
      <c r="O756">
        <f t="shared" si="44"/>
        <v>168</v>
      </c>
      <c r="P756">
        <f t="shared" si="45"/>
        <v>37.01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s="5" t="s">
        <v>33</v>
      </c>
      <c r="O757">
        <f t="shared" si="44"/>
        <v>167</v>
      </c>
      <c r="P757">
        <f t="shared" si="45"/>
        <v>26.03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s="5" t="s">
        <v>33</v>
      </c>
      <c r="O758">
        <f t="shared" si="44"/>
        <v>772</v>
      </c>
      <c r="P758">
        <f t="shared" si="45"/>
        <v>67.819999999999993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s="5" t="s">
        <v>53</v>
      </c>
      <c r="O759">
        <f t="shared" si="44"/>
        <v>407</v>
      </c>
      <c r="P759">
        <f t="shared" si="45"/>
        <v>49.96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s="5" t="s">
        <v>23</v>
      </c>
      <c r="O760">
        <f t="shared" si="44"/>
        <v>564</v>
      </c>
      <c r="P760">
        <f t="shared" si="45"/>
        <v>110.02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s="5" t="s">
        <v>50</v>
      </c>
      <c r="O761">
        <f t="shared" si="44"/>
        <v>68</v>
      </c>
      <c r="P761">
        <f t="shared" si="45"/>
        <v>89.96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s="5" t="s">
        <v>89</v>
      </c>
      <c r="O762">
        <f t="shared" si="44"/>
        <v>34</v>
      </c>
      <c r="P762">
        <f t="shared" si="45"/>
        <v>79.010000000000005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s="5" t="s">
        <v>23</v>
      </c>
      <c r="O763">
        <f t="shared" si="44"/>
        <v>655</v>
      </c>
      <c r="P763">
        <f t="shared" si="45"/>
        <v>86.87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s="5" t="s">
        <v>159</v>
      </c>
      <c r="O764">
        <f t="shared" si="44"/>
        <v>177</v>
      </c>
      <c r="P764">
        <f t="shared" si="45"/>
        <v>62.04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s="5" t="s">
        <v>33</v>
      </c>
      <c r="O765">
        <f t="shared" si="44"/>
        <v>113</v>
      </c>
      <c r="P765">
        <f t="shared" si="45"/>
        <v>26.97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s="5" t="s">
        <v>23</v>
      </c>
      <c r="O766">
        <f t="shared" si="44"/>
        <v>728</v>
      </c>
      <c r="P766">
        <f t="shared" si="45"/>
        <v>54.12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s="5" t="s">
        <v>60</v>
      </c>
      <c r="O767">
        <f t="shared" si="44"/>
        <v>208</v>
      </c>
      <c r="P767">
        <f t="shared" si="45"/>
        <v>41.04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s="5" t="s">
        <v>474</v>
      </c>
      <c r="O768">
        <f t="shared" si="44"/>
        <v>31</v>
      </c>
      <c r="P768">
        <f t="shared" si="45"/>
        <v>55.05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s="5" t="s">
        <v>206</v>
      </c>
      <c r="O769">
        <f t="shared" si="44"/>
        <v>57</v>
      </c>
      <c r="P769">
        <f t="shared" si="45"/>
        <v>107.94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s="5" t="s">
        <v>33</v>
      </c>
      <c r="O770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s="5" t="s">
        <v>89</v>
      </c>
      <c r="O771">
        <f t="shared" ref="O771:O834" si="48">ROUND(E771/D771*100,0)</f>
        <v>87</v>
      </c>
      <c r="P771">
        <f t="shared" ref="P771:P834" si="49">ROUND(IFERROR(E771/G771,0),2)</f>
        <v>32</v>
      </c>
      <c r="Q771" t="s">
        <v>2050</v>
      </c>
      <c r="R771" t="s">
        <v>2051</v>
      </c>
      <c r="S771" s="8">
        <f t="shared" ref="S771:S834" si="50">(((J771/60)/60)/24)+DATE(1970,1,1)</f>
        <v>41501.208333333336</v>
      </c>
      <c r="T771" s="8">
        <f t="shared" ref="T771:T834" si="51">(((K771/60)/60)/24)+ 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s="5" t="s">
        <v>33</v>
      </c>
      <c r="O772">
        <f t="shared" si="48"/>
        <v>271</v>
      </c>
      <c r="P772">
        <f t="shared" si="49"/>
        <v>53.9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s="5" t="s">
        <v>33</v>
      </c>
      <c r="O773">
        <f t="shared" si="48"/>
        <v>49</v>
      </c>
      <c r="P773">
        <f t="shared" si="49"/>
        <v>106.5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s="5" t="s">
        <v>60</v>
      </c>
      <c r="O774">
        <f t="shared" si="48"/>
        <v>113</v>
      </c>
      <c r="P774">
        <f t="shared" si="49"/>
        <v>33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s="5" t="s">
        <v>33</v>
      </c>
      <c r="O775">
        <f t="shared" si="48"/>
        <v>191</v>
      </c>
      <c r="P775">
        <f t="shared" si="49"/>
        <v>43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s="5" t="s">
        <v>28</v>
      </c>
      <c r="O776">
        <f t="shared" si="48"/>
        <v>136</v>
      </c>
      <c r="P776">
        <f t="shared" si="49"/>
        <v>86.86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s="5" t="s">
        <v>23</v>
      </c>
      <c r="O777">
        <f t="shared" si="48"/>
        <v>10</v>
      </c>
      <c r="P777">
        <f t="shared" si="49"/>
        <v>96.8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s="5" t="s">
        <v>33</v>
      </c>
      <c r="O778">
        <f t="shared" si="48"/>
        <v>66</v>
      </c>
      <c r="P778">
        <f t="shared" si="49"/>
        <v>33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s="5" t="s">
        <v>33</v>
      </c>
      <c r="O779">
        <f t="shared" si="48"/>
        <v>49</v>
      </c>
      <c r="P779">
        <f t="shared" si="49"/>
        <v>68.03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s="5" t="s">
        <v>71</v>
      </c>
      <c r="O780">
        <f t="shared" si="48"/>
        <v>788</v>
      </c>
      <c r="P780">
        <f t="shared" si="49"/>
        <v>58.87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s="5" t="s">
        <v>33</v>
      </c>
      <c r="O781">
        <f t="shared" si="48"/>
        <v>80</v>
      </c>
      <c r="P781">
        <f t="shared" si="49"/>
        <v>105.05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s="5" t="s">
        <v>53</v>
      </c>
      <c r="O782">
        <f t="shared" si="48"/>
        <v>106</v>
      </c>
      <c r="P782">
        <f t="shared" si="49"/>
        <v>33.049999999999997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s="5" t="s">
        <v>33</v>
      </c>
      <c r="O783">
        <f t="shared" si="48"/>
        <v>51</v>
      </c>
      <c r="P783">
        <f t="shared" si="49"/>
        <v>78.819999999999993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s="5" t="s">
        <v>71</v>
      </c>
      <c r="O784">
        <f t="shared" si="48"/>
        <v>215</v>
      </c>
      <c r="P784">
        <f t="shared" si="49"/>
        <v>68.2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s="5" t="s">
        <v>23</v>
      </c>
      <c r="O785">
        <f t="shared" si="48"/>
        <v>141</v>
      </c>
      <c r="P785">
        <f t="shared" si="49"/>
        <v>75.73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s="5" t="s">
        <v>28</v>
      </c>
      <c r="O786">
        <f t="shared" si="48"/>
        <v>115</v>
      </c>
      <c r="P786">
        <f t="shared" si="49"/>
        <v>31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s="5" t="s">
        <v>71</v>
      </c>
      <c r="O787">
        <f t="shared" si="48"/>
        <v>193</v>
      </c>
      <c r="P787">
        <f t="shared" si="49"/>
        <v>101.88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s="5" t="s">
        <v>159</v>
      </c>
      <c r="O788">
        <f t="shared" si="48"/>
        <v>730</v>
      </c>
      <c r="P788">
        <f t="shared" si="49"/>
        <v>52.88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s="5" t="s">
        <v>23</v>
      </c>
      <c r="O789">
        <f t="shared" si="48"/>
        <v>100</v>
      </c>
      <c r="P789">
        <f t="shared" si="49"/>
        <v>71.010000000000005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s="5" t="s">
        <v>71</v>
      </c>
      <c r="O790">
        <f t="shared" si="48"/>
        <v>88</v>
      </c>
      <c r="P790">
        <f t="shared" si="49"/>
        <v>102.39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s="5" t="s">
        <v>33</v>
      </c>
      <c r="O791">
        <f t="shared" si="48"/>
        <v>37</v>
      </c>
      <c r="P791">
        <f t="shared" si="49"/>
        <v>74.47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s="5" t="s">
        <v>33</v>
      </c>
      <c r="O792">
        <f t="shared" si="48"/>
        <v>31</v>
      </c>
      <c r="P792">
        <f t="shared" si="49"/>
        <v>51.01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s="5" t="s">
        <v>17</v>
      </c>
      <c r="O793">
        <f t="shared" si="48"/>
        <v>26</v>
      </c>
      <c r="P793">
        <f t="shared" si="49"/>
        <v>90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s="5" t="s">
        <v>33</v>
      </c>
      <c r="O794">
        <f t="shared" si="48"/>
        <v>34</v>
      </c>
      <c r="P794">
        <f t="shared" si="49"/>
        <v>97.14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s="5" t="s">
        <v>68</v>
      </c>
      <c r="O795">
        <f t="shared" si="48"/>
        <v>1186</v>
      </c>
      <c r="P795">
        <f t="shared" si="49"/>
        <v>72.069999999999993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s="5" t="s">
        <v>23</v>
      </c>
      <c r="O796">
        <f t="shared" si="48"/>
        <v>125</v>
      </c>
      <c r="P796">
        <f t="shared" si="49"/>
        <v>75.239999999999995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s="5" t="s">
        <v>53</v>
      </c>
      <c r="O797">
        <f t="shared" si="48"/>
        <v>14</v>
      </c>
      <c r="P797">
        <f t="shared" si="49"/>
        <v>32.97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s="5" t="s">
        <v>292</v>
      </c>
      <c r="O798">
        <f t="shared" si="48"/>
        <v>55</v>
      </c>
      <c r="P798">
        <f t="shared" si="49"/>
        <v>54.81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s="5" t="s">
        <v>28</v>
      </c>
      <c r="O799">
        <f t="shared" si="48"/>
        <v>110</v>
      </c>
      <c r="P799">
        <f t="shared" si="49"/>
        <v>45.04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s="5" t="s">
        <v>33</v>
      </c>
      <c r="O800">
        <f t="shared" si="48"/>
        <v>188</v>
      </c>
      <c r="P800">
        <f t="shared" si="49"/>
        <v>52.96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s="5" t="s">
        <v>33</v>
      </c>
      <c r="O801">
        <f t="shared" si="48"/>
        <v>87</v>
      </c>
      <c r="P801">
        <f t="shared" si="49"/>
        <v>60.02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s="5" t="s">
        <v>23</v>
      </c>
      <c r="O802">
        <f t="shared" si="48"/>
        <v>1</v>
      </c>
      <c r="P802">
        <f t="shared" si="49"/>
        <v>1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s="5" t="s">
        <v>122</v>
      </c>
      <c r="O803">
        <f t="shared" si="48"/>
        <v>203</v>
      </c>
      <c r="P803">
        <f t="shared" si="49"/>
        <v>44.03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s="5" t="s">
        <v>122</v>
      </c>
      <c r="O804">
        <f t="shared" si="48"/>
        <v>197</v>
      </c>
      <c r="P804">
        <f t="shared" si="49"/>
        <v>86.03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s="5" t="s">
        <v>33</v>
      </c>
      <c r="O805">
        <f t="shared" si="48"/>
        <v>107</v>
      </c>
      <c r="P805">
        <f t="shared" si="49"/>
        <v>28.01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s="5" t="s">
        <v>23</v>
      </c>
      <c r="O806">
        <f t="shared" si="48"/>
        <v>269</v>
      </c>
      <c r="P806">
        <f t="shared" si="49"/>
        <v>32.049999999999997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s="5" t="s">
        <v>42</v>
      </c>
      <c r="O807">
        <f t="shared" si="48"/>
        <v>51</v>
      </c>
      <c r="P807">
        <f t="shared" si="49"/>
        <v>73.61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s="5" t="s">
        <v>53</v>
      </c>
      <c r="O808">
        <f t="shared" si="48"/>
        <v>1180</v>
      </c>
      <c r="P808">
        <f t="shared" si="49"/>
        <v>108.71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s="5" t="s">
        <v>33</v>
      </c>
      <c r="O809">
        <f t="shared" si="48"/>
        <v>264</v>
      </c>
      <c r="P809">
        <f t="shared" si="49"/>
        <v>42.98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s="5" t="s">
        <v>17</v>
      </c>
      <c r="O810">
        <f t="shared" si="48"/>
        <v>30</v>
      </c>
      <c r="P810">
        <f t="shared" si="49"/>
        <v>83.32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s="5" t="s">
        <v>42</v>
      </c>
      <c r="O811">
        <f t="shared" si="48"/>
        <v>63</v>
      </c>
      <c r="P811">
        <f t="shared" si="49"/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s="5" t="s">
        <v>33</v>
      </c>
      <c r="O812">
        <f t="shared" si="48"/>
        <v>193</v>
      </c>
      <c r="P812">
        <f t="shared" si="49"/>
        <v>55.93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s="5" t="s">
        <v>89</v>
      </c>
      <c r="O813">
        <f t="shared" si="48"/>
        <v>77</v>
      </c>
      <c r="P813">
        <f t="shared" si="49"/>
        <v>105.04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s="5" t="s">
        <v>68</v>
      </c>
      <c r="O814">
        <f t="shared" si="48"/>
        <v>226</v>
      </c>
      <c r="P814">
        <f t="shared" si="49"/>
        <v>48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s="5" t="s">
        <v>89</v>
      </c>
      <c r="O815">
        <f t="shared" si="48"/>
        <v>239</v>
      </c>
      <c r="P815">
        <f t="shared" si="49"/>
        <v>112.66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s="5" t="s">
        <v>23</v>
      </c>
      <c r="O816">
        <f t="shared" si="48"/>
        <v>92</v>
      </c>
      <c r="P816">
        <f t="shared" si="49"/>
        <v>81.94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s="5" t="s">
        <v>23</v>
      </c>
      <c r="O817">
        <f t="shared" si="48"/>
        <v>130</v>
      </c>
      <c r="P817">
        <f t="shared" si="49"/>
        <v>64.05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s="5" t="s">
        <v>33</v>
      </c>
      <c r="O818">
        <f t="shared" si="48"/>
        <v>615</v>
      </c>
      <c r="P818">
        <f t="shared" si="49"/>
        <v>106.39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s="5" t="s">
        <v>68</v>
      </c>
      <c r="O819">
        <f t="shared" si="48"/>
        <v>369</v>
      </c>
      <c r="P819">
        <f t="shared" si="49"/>
        <v>76.010000000000005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s="5" t="s">
        <v>33</v>
      </c>
      <c r="O820">
        <f t="shared" si="48"/>
        <v>1095</v>
      </c>
      <c r="P820">
        <f t="shared" si="49"/>
        <v>111.07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s="5" t="s">
        <v>89</v>
      </c>
      <c r="O821">
        <f t="shared" si="48"/>
        <v>51</v>
      </c>
      <c r="P821">
        <f t="shared" si="49"/>
        <v>95.94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s="5" t="s">
        <v>23</v>
      </c>
      <c r="O822">
        <f t="shared" si="48"/>
        <v>801</v>
      </c>
      <c r="P822">
        <f t="shared" si="49"/>
        <v>43.04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s="5" t="s">
        <v>42</v>
      </c>
      <c r="O823">
        <f t="shared" si="48"/>
        <v>291</v>
      </c>
      <c r="P823">
        <f t="shared" si="49"/>
        <v>67.97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s="5" t="s">
        <v>23</v>
      </c>
      <c r="O824">
        <f t="shared" si="48"/>
        <v>350</v>
      </c>
      <c r="P824">
        <f t="shared" si="49"/>
        <v>89.99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s="5" t="s">
        <v>23</v>
      </c>
      <c r="O825">
        <f t="shared" si="48"/>
        <v>357</v>
      </c>
      <c r="P825">
        <f t="shared" si="49"/>
        <v>58.1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s="5" t="s">
        <v>68</v>
      </c>
      <c r="O826">
        <f t="shared" si="48"/>
        <v>126</v>
      </c>
      <c r="P826">
        <f t="shared" si="49"/>
        <v>84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s="5" t="s">
        <v>100</v>
      </c>
      <c r="O827">
        <f t="shared" si="48"/>
        <v>388</v>
      </c>
      <c r="P827">
        <f t="shared" si="49"/>
        <v>88.85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s="5" t="s">
        <v>33</v>
      </c>
      <c r="O828">
        <f t="shared" si="48"/>
        <v>457</v>
      </c>
      <c r="P828">
        <f t="shared" si="49"/>
        <v>65.959999999999994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s="5" t="s">
        <v>53</v>
      </c>
      <c r="O829">
        <f t="shared" si="48"/>
        <v>267</v>
      </c>
      <c r="P829">
        <f t="shared" si="49"/>
        <v>74.8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s="5" t="s">
        <v>33</v>
      </c>
      <c r="O830">
        <f t="shared" si="48"/>
        <v>69</v>
      </c>
      <c r="P830">
        <f t="shared" si="49"/>
        <v>69.989999999999995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s="5" t="s">
        <v>33</v>
      </c>
      <c r="O831">
        <f t="shared" si="48"/>
        <v>51</v>
      </c>
      <c r="P831">
        <f t="shared" si="49"/>
        <v>32.01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s="5" t="s">
        <v>33</v>
      </c>
      <c r="O832">
        <f t="shared" si="48"/>
        <v>1</v>
      </c>
      <c r="P832">
        <f t="shared" si="49"/>
        <v>64.73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s="5" t="s">
        <v>122</v>
      </c>
      <c r="O833">
        <f t="shared" si="48"/>
        <v>109</v>
      </c>
      <c r="P833">
        <f t="shared" si="49"/>
        <v>25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s="5" t="s">
        <v>206</v>
      </c>
      <c r="O834">
        <f t="shared" si="48"/>
        <v>315</v>
      </c>
      <c r="P834">
        <f t="shared" si="49"/>
        <v>104.98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s="5" t="s">
        <v>206</v>
      </c>
      <c r="O835">
        <f t="shared" ref="O835:O898" si="52">ROUND(E835/D835*100,0)</f>
        <v>158</v>
      </c>
      <c r="P835">
        <f t="shared" ref="P835:P898" si="53">ROUND(IFERROR(E835/G835,0),2)</f>
        <v>64.989999999999995</v>
      </c>
      <c r="Q835" t="s">
        <v>2047</v>
      </c>
      <c r="R835" t="s">
        <v>2059</v>
      </c>
      <c r="S835" s="8">
        <f t="shared" ref="S835:S898" si="54">(((J835/60)/60)/24)+DATE(1970,1,1)</f>
        <v>40588.25</v>
      </c>
      <c r="T835" s="8">
        <f t="shared" ref="T835:T898" si="55">(((K835/60)/60)/24)+ 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s="5" t="s">
        <v>33</v>
      </c>
      <c r="O836">
        <f t="shared" si="52"/>
        <v>154</v>
      </c>
      <c r="P836">
        <f t="shared" si="53"/>
        <v>94.35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s="5" t="s">
        <v>28</v>
      </c>
      <c r="O837">
        <f t="shared" si="52"/>
        <v>90</v>
      </c>
      <c r="P837">
        <f t="shared" si="53"/>
        <v>44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s="5" t="s">
        <v>60</v>
      </c>
      <c r="O838">
        <f t="shared" si="52"/>
        <v>75</v>
      </c>
      <c r="P838">
        <f t="shared" si="53"/>
        <v>64.739999999999995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s="5" t="s">
        <v>159</v>
      </c>
      <c r="O839">
        <f t="shared" si="52"/>
        <v>853</v>
      </c>
      <c r="P839">
        <f t="shared" si="53"/>
        <v>84.01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s="5" t="s">
        <v>33</v>
      </c>
      <c r="O840">
        <f t="shared" si="52"/>
        <v>139</v>
      </c>
      <c r="P840">
        <f t="shared" si="53"/>
        <v>34.06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s="5" t="s">
        <v>42</v>
      </c>
      <c r="O841">
        <f t="shared" si="52"/>
        <v>190</v>
      </c>
      <c r="P841">
        <f t="shared" si="53"/>
        <v>93.27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s="5" t="s">
        <v>33</v>
      </c>
      <c r="O842">
        <f t="shared" si="52"/>
        <v>100</v>
      </c>
      <c r="P842">
        <f t="shared" si="53"/>
        <v>33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s="5" t="s">
        <v>28</v>
      </c>
      <c r="O843">
        <f t="shared" si="52"/>
        <v>143</v>
      </c>
      <c r="P843">
        <f t="shared" si="53"/>
        <v>83.81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s="5" t="s">
        <v>65</v>
      </c>
      <c r="O844">
        <f t="shared" si="52"/>
        <v>563</v>
      </c>
      <c r="P844">
        <f t="shared" si="53"/>
        <v>63.99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s="5" t="s">
        <v>122</v>
      </c>
      <c r="O845">
        <f t="shared" si="52"/>
        <v>31</v>
      </c>
      <c r="P845">
        <f t="shared" si="53"/>
        <v>81.91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s="5" t="s">
        <v>42</v>
      </c>
      <c r="O846">
        <f t="shared" si="52"/>
        <v>99</v>
      </c>
      <c r="P846">
        <f t="shared" si="53"/>
        <v>93.05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s="5" t="s">
        <v>28</v>
      </c>
      <c r="O847">
        <f t="shared" si="52"/>
        <v>198</v>
      </c>
      <c r="P847">
        <f t="shared" si="53"/>
        <v>101.98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s="5" t="s">
        <v>28</v>
      </c>
      <c r="O848">
        <f t="shared" si="52"/>
        <v>509</v>
      </c>
      <c r="P848">
        <f t="shared" si="53"/>
        <v>105.94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s="5" t="s">
        <v>17</v>
      </c>
      <c r="O849">
        <f t="shared" si="52"/>
        <v>238</v>
      </c>
      <c r="P849">
        <f t="shared" si="53"/>
        <v>101.58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s="5" t="s">
        <v>53</v>
      </c>
      <c r="O850">
        <f t="shared" si="52"/>
        <v>338</v>
      </c>
      <c r="P850">
        <f t="shared" si="53"/>
        <v>62.97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s="5" t="s">
        <v>60</v>
      </c>
      <c r="O851">
        <f t="shared" si="52"/>
        <v>133</v>
      </c>
      <c r="P851">
        <f t="shared" si="53"/>
        <v>29.05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s="5" t="s">
        <v>23</v>
      </c>
      <c r="O852">
        <f t="shared" si="52"/>
        <v>1</v>
      </c>
      <c r="P852">
        <f t="shared" si="53"/>
        <v>1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s="5" t="s">
        <v>50</v>
      </c>
      <c r="O853">
        <f t="shared" si="52"/>
        <v>208</v>
      </c>
      <c r="P853">
        <f t="shared" si="53"/>
        <v>77.930000000000007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s="5" t="s">
        <v>89</v>
      </c>
      <c r="O854">
        <f t="shared" si="52"/>
        <v>51</v>
      </c>
      <c r="P854">
        <f t="shared" si="53"/>
        <v>80.81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s="5" t="s">
        <v>60</v>
      </c>
      <c r="O855">
        <f t="shared" si="52"/>
        <v>652</v>
      </c>
      <c r="P855">
        <f t="shared" si="53"/>
        <v>76.010000000000005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s="5" t="s">
        <v>119</v>
      </c>
      <c r="O856">
        <f t="shared" si="52"/>
        <v>114</v>
      </c>
      <c r="P856">
        <f t="shared" si="53"/>
        <v>72.989999999999995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s="5" t="s">
        <v>33</v>
      </c>
      <c r="O857">
        <f t="shared" si="52"/>
        <v>102</v>
      </c>
      <c r="P857">
        <f t="shared" si="53"/>
        <v>53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s="5" t="s">
        <v>17</v>
      </c>
      <c r="O858">
        <f t="shared" si="52"/>
        <v>357</v>
      </c>
      <c r="P858">
        <f t="shared" si="53"/>
        <v>54.16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s="5" t="s">
        <v>100</v>
      </c>
      <c r="O859">
        <f t="shared" si="52"/>
        <v>140</v>
      </c>
      <c r="P859">
        <f t="shared" si="53"/>
        <v>32.950000000000003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s="5" t="s">
        <v>17</v>
      </c>
      <c r="O860">
        <f t="shared" si="52"/>
        <v>69</v>
      </c>
      <c r="P860">
        <f t="shared" si="53"/>
        <v>79.37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s="5" t="s">
        <v>33</v>
      </c>
      <c r="O861">
        <f t="shared" si="52"/>
        <v>36</v>
      </c>
      <c r="P861">
        <f t="shared" si="53"/>
        <v>41.17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s="5" t="s">
        <v>65</v>
      </c>
      <c r="O862">
        <f t="shared" si="52"/>
        <v>252</v>
      </c>
      <c r="P862">
        <f t="shared" si="53"/>
        <v>77.430000000000007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s="5" t="s">
        <v>33</v>
      </c>
      <c r="O863">
        <f t="shared" si="52"/>
        <v>106</v>
      </c>
      <c r="P863">
        <f t="shared" si="53"/>
        <v>57.16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s="5" t="s">
        <v>33</v>
      </c>
      <c r="O864">
        <f t="shared" si="52"/>
        <v>187</v>
      </c>
      <c r="P864">
        <f t="shared" si="53"/>
        <v>77.180000000000007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s="5" t="s">
        <v>269</v>
      </c>
      <c r="O865">
        <f t="shared" si="52"/>
        <v>387</v>
      </c>
      <c r="P865">
        <f t="shared" si="53"/>
        <v>24.95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s="5" t="s">
        <v>100</v>
      </c>
      <c r="O866">
        <f t="shared" si="52"/>
        <v>347</v>
      </c>
      <c r="P866">
        <f t="shared" si="53"/>
        <v>97.18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s="5" t="s">
        <v>33</v>
      </c>
      <c r="O867">
        <f t="shared" si="52"/>
        <v>186</v>
      </c>
      <c r="P867">
        <f t="shared" si="53"/>
        <v>46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s="5" t="s">
        <v>122</v>
      </c>
      <c r="O868">
        <f t="shared" si="52"/>
        <v>43</v>
      </c>
      <c r="P868">
        <f t="shared" si="53"/>
        <v>88.02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s="5" t="s">
        <v>17</v>
      </c>
      <c r="O869">
        <f t="shared" si="52"/>
        <v>162</v>
      </c>
      <c r="P869">
        <f t="shared" si="53"/>
        <v>25.99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s="5" t="s">
        <v>33</v>
      </c>
      <c r="O870">
        <f t="shared" si="52"/>
        <v>185</v>
      </c>
      <c r="P870">
        <f t="shared" si="53"/>
        <v>102.69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s="5" t="s">
        <v>53</v>
      </c>
      <c r="O871">
        <f t="shared" si="52"/>
        <v>24</v>
      </c>
      <c r="P871">
        <f t="shared" si="53"/>
        <v>72.959999999999994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s="5" t="s">
        <v>33</v>
      </c>
      <c r="O872">
        <f t="shared" si="52"/>
        <v>90</v>
      </c>
      <c r="P872">
        <f t="shared" si="53"/>
        <v>57.19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s="5" t="s">
        <v>33</v>
      </c>
      <c r="O873">
        <f t="shared" si="52"/>
        <v>273</v>
      </c>
      <c r="P873">
        <f t="shared" si="53"/>
        <v>84.01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s="5" t="s">
        <v>474</v>
      </c>
      <c r="O874">
        <f t="shared" si="52"/>
        <v>170</v>
      </c>
      <c r="P874">
        <f t="shared" si="53"/>
        <v>98.67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s="5" t="s">
        <v>122</v>
      </c>
      <c r="O875">
        <f t="shared" si="52"/>
        <v>188</v>
      </c>
      <c r="P875">
        <f t="shared" si="53"/>
        <v>42.01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s="5" t="s">
        <v>122</v>
      </c>
      <c r="O876">
        <f t="shared" si="52"/>
        <v>347</v>
      </c>
      <c r="P876">
        <f t="shared" si="53"/>
        <v>32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s="5" t="s">
        <v>23</v>
      </c>
      <c r="O877">
        <f t="shared" si="52"/>
        <v>69</v>
      </c>
      <c r="P877">
        <f t="shared" si="53"/>
        <v>81.569999999999993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s="5" t="s">
        <v>122</v>
      </c>
      <c r="O878">
        <f t="shared" si="52"/>
        <v>25</v>
      </c>
      <c r="P878">
        <f t="shared" si="53"/>
        <v>37.04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s="5" t="s">
        <v>17</v>
      </c>
      <c r="O879">
        <f t="shared" si="52"/>
        <v>77</v>
      </c>
      <c r="P879">
        <f t="shared" si="53"/>
        <v>103.03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s="5" t="s">
        <v>148</v>
      </c>
      <c r="O880">
        <f t="shared" si="52"/>
        <v>37</v>
      </c>
      <c r="P880">
        <f t="shared" si="53"/>
        <v>84.33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s="5" t="s">
        <v>68</v>
      </c>
      <c r="O881">
        <f t="shared" si="52"/>
        <v>544</v>
      </c>
      <c r="P881">
        <f t="shared" si="53"/>
        <v>102.6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s="5" t="s">
        <v>50</v>
      </c>
      <c r="O882">
        <f t="shared" si="52"/>
        <v>229</v>
      </c>
      <c r="P882">
        <f t="shared" si="53"/>
        <v>79.989999999999995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s="5" t="s">
        <v>33</v>
      </c>
      <c r="O883">
        <f t="shared" si="52"/>
        <v>39</v>
      </c>
      <c r="P883">
        <f t="shared" si="53"/>
        <v>70.06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s="5" t="s">
        <v>33</v>
      </c>
      <c r="O884">
        <f t="shared" si="52"/>
        <v>370</v>
      </c>
      <c r="P884">
        <f t="shared" si="53"/>
        <v>37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s="5" t="s">
        <v>100</v>
      </c>
      <c r="O885">
        <f t="shared" si="52"/>
        <v>238</v>
      </c>
      <c r="P885">
        <f t="shared" si="53"/>
        <v>41.91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s="5" t="s">
        <v>33</v>
      </c>
      <c r="O886">
        <f t="shared" si="52"/>
        <v>64</v>
      </c>
      <c r="P886">
        <f t="shared" si="53"/>
        <v>57.99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s="5" t="s">
        <v>33</v>
      </c>
      <c r="O887">
        <f t="shared" si="52"/>
        <v>118</v>
      </c>
      <c r="P887">
        <f t="shared" si="53"/>
        <v>40.94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s="5" t="s">
        <v>60</v>
      </c>
      <c r="O888">
        <f t="shared" si="52"/>
        <v>85</v>
      </c>
      <c r="P888">
        <f t="shared" si="53"/>
        <v>70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s="5" t="s">
        <v>33</v>
      </c>
      <c r="O889">
        <f t="shared" si="52"/>
        <v>29</v>
      </c>
      <c r="P889">
        <f t="shared" si="53"/>
        <v>73.84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s="5" t="s">
        <v>33</v>
      </c>
      <c r="O890">
        <f t="shared" si="52"/>
        <v>210</v>
      </c>
      <c r="P890">
        <f t="shared" si="53"/>
        <v>41.98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s="5" t="s">
        <v>50</v>
      </c>
      <c r="O891">
        <f t="shared" si="52"/>
        <v>170</v>
      </c>
      <c r="P891">
        <f t="shared" si="53"/>
        <v>77.930000000000007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s="5" t="s">
        <v>60</v>
      </c>
      <c r="O892">
        <f t="shared" si="52"/>
        <v>116</v>
      </c>
      <c r="P892">
        <f t="shared" si="53"/>
        <v>106.02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s="5" t="s">
        <v>42</v>
      </c>
      <c r="O893">
        <f t="shared" si="52"/>
        <v>259</v>
      </c>
      <c r="P893">
        <f t="shared" si="53"/>
        <v>47.02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s="5" t="s">
        <v>206</v>
      </c>
      <c r="O894">
        <f t="shared" si="52"/>
        <v>231</v>
      </c>
      <c r="P894">
        <f t="shared" si="53"/>
        <v>76.02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s="5" t="s">
        <v>42</v>
      </c>
      <c r="O895">
        <f t="shared" si="52"/>
        <v>128</v>
      </c>
      <c r="P895">
        <f t="shared" si="53"/>
        <v>54.12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s="5" t="s">
        <v>269</v>
      </c>
      <c r="O896">
        <f t="shared" si="52"/>
        <v>189</v>
      </c>
      <c r="P896">
        <f t="shared" si="53"/>
        <v>57.29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s="5" t="s">
        <v>33</v>
      </c>
      <c r="O897">
        <f t="shared" si="52"/>
        <v>7</v>
      </c>
      <c r="P897">
        <f t="shared" si="53"/>
        <v>103.81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s="5" t="s">
        <v>17</v>
      </c>
      <c r="O898">
        <f t="shared" si="52"/>
        <v>774</v>
      </c>
      <c r="P898">
        <f t="shared" si="53"/>
        <v>105.03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s="5" t="s">
        <v>33</v>
      </c>
      <c r="O899">
        <f t="shared" ref="O899:O962" si="56">ROUND(E899/D899*100,0)</f>
        <v>28</v>
      </c>
      <c r="P899">
        <f t="shared" ref="P899:P962" si="57">ROUND(IFERROR(E899/G899,0),2)</f>
        <v>90.26</v>
      </c>
      <c r="Q899" t="s">
        <v>2039</v>
      </c>
      <c r="R899" t="s">
        <v>2040</v>
      </c>
      <c r="S899" s="8">
        <f t="shared" ref="S899:S962" si="58">(((J899/60)/60)/24)+DATE(1970,1,1)</f>
        <v>43583.208333333328</v>
      </c>
      <c r="T899" s="8">
        <f t="shared" ref="T899:T962" si="59">(((K899/60)/60)/24)+ 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s="5" t="s">
        <v>42</v>
      </c>
      <c r="O900">
        <f t="shared" si="56"/>
        <v>52</v>
      </c>
      <c r="P900">
        <f t="shared" si="57"/>
        <v>76.98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s="5" t="s">
        <v>159</v>
      </c>
      <c r="O901">
        <f t="shared" si="56"/>
        <v>407</v>
      </c>
      <c r="P901">
        <f t="shared" si="57"/>
        <v>102.6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s="5" t="s">
        <v>28</v>
      </c>
      <c r="O902">
        <f t="shared" si="56"/>
        <v>2</v>
      </c>
      <c r="P902">
        <f t="shared" si="57"/>
        <v>2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s="5" t="s">
        <v>23</v>
      </c>
      <c r="O903">
        <f t="shared" si="56"/>
        <v>156</v>
      </c>
      <c r="P903">
        <f t="shared" si="57"/>
        <v>55.01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s="5" t="s">
        <v>28</v>
      </c>
      <c r="O904">
        <f t="shared" si="56"/>
        <v>252</v>
      </c>
      <c r="P904">
        <f t="shared" si="57"/>
        <v>32.130000000000003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s="5" t="s">
        <v>68</v>
      </c>
      <c r="O905">
        <f t="shared" si="56"/>
        <v>2</v>
      </c>
      <c r="P905">
        <f t="shared" si="57"/>
        <v>50.64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s="5" t="s">
        <v>133</v>
      </c>
      <c r="O906">
        <f t="shared" si="56"/>
        <v>12</v>
      </c>
      <c r="P906">
        <f t="shared" si="57"/>
        <v>49.69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s="5" t="s">
        <v>33</v>
      </c>
      <c r="O907">
        <f t="shared" si="56"/>
        <v>164</v>
      </c>
      <c r="P907">
        <f t="shared" si="57"/>
        <v>54.89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s="5" t="s">
        <v>42</v>
      </c>
      <c r="O908">
        <f t="shared" si="56"/>
        <v>163</v>
      </c>
      <c r="P908">
        <f t="shared" si="57"/>
        <v>46.93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s="5" t="s">
        <v>33</v>
      </c>
      <c r="O909">
        <f t="shared" si="56"/>
        <v>20</v>
      </c>
      <c r="P909">
        <f t="shared" si="57"/>
        <v>44.95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s="5" t="s">
        <v>89</v>
      </c>
      <c r="O910">
        <f t="shared" si="56"/>
        <v>319</v>
      </c>
      <c r="P910">
        <f t="shared" si="57"/>
        <v>31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s="5" t="s">
        <v>33</v>
      </c>
      <c r="O911">
        <f t="shared" si="56"/>
        <v>479</v>
      </c>
      <c r="P911">
        <f t="shared" si="57"/>
        <v>107.76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s="5" t="s">
        <v>33</v>
      </c>
      <c r="O912">
        <f t="shared" si="56"/>
        <v>20</v>
      </c>
      <c r="P912">
        <f t="shared" si="57"/>
        <v>102.08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s="5" t="s">
        <v>28</v>
      </c>
      <c r="O913">
        <f t="shared" si="56"/>
        <v>199</v>
      </c>
      <c r="P913">
        <f t="shared" si="57"/>
        <v>24.98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s="5" t="s">
        <v>53</v>
      </c>
      <c r="O914">
        <f t="shared" si="56"/>
        <v>795</v>
      </c>
      <c r="P914">
        <f t="shared" si="57"/>
        <v>79.94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s="5" t="s">
        <v>53</v>
      </c>
      <c r="O915">
        <f t="shared" si="56"/>
        <v>51</v>
      </c>
      <c r="P915">
        <f t="shared" si="57"/>
        <v>67.95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s="5" t="s">
        <v>33</v>
      </c>
      <c r="O916">
        <f t="shared" si="56"/>
        <v>57</v>
      </c>
      <c r="P916">
        <f t="shared" si="57"/>
        <v>26.07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s="5" t="s">
        <v>269</v>
      </c>
      <c r="O917">
        <f t="shared" si="56"/>
        <v>156</v>
      </c>
      <c r="P917">
        <f t="shared" si="57"/>
        <v>105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s="5" t="s">
        <v>122</v>
      </c>
      <c r="O918">
        <f t="shared" si="56"/>
        <v>36</v>
      </c>
      <c r="P918">
        <f t="shared" si="57"/>
        <v>25.83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s="5" t="s">
        <v>100</v>
      </c>
      <c r="O919">
        <f t="shared" si="56"/>
        <v>58</v>
      </c>
      <c r="P919">
        <f t="shared" si="57"/>
        <v>77.67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s="5" t="s">
        <v>133</v>
      </c>
      <c r="O920">
        <f t="shared" si="56"/>
        <v>237</v>
      </c>
      <c r="P920">
        <f t="shared" si="57"/>
        <v>57.83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s="5" t="s">
        <v>33</v>
      </c>
      <c r="O921">
        <f t="shared" si="56"/>
        <v>59</v>
      </c>
      <c r="P921">
        <f t="shared" si="57"/>
        <v>92.96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s="5" t="s">
        <v>71</v>
      </c>
      <c r="O922">
        <f t="shared" si="56"/>
        <v>183</v>
      </c>
      <c r="P922">
        <f t="shared" si="57"/>
        <v>37.950000000000003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s="5" t="s">
        <v>28</v>
      </c>
      <c r="O923">
        <f t="shared" si="56"/>
        <v>1</v>
      </c>
      <c r="P923">
        <f t="shared" si="57"/>
        <v>31.84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s="5" t="s">
        <v>319</v>
      </c>
      <c r="O924">
        <f t="shared" si="56"/>
        <v>176</v>
      </c>
      <c r="P924">
        <f t="shared" si="57"/>
        <v>40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s="5" t="s">
        <v>33</v>
      </c>
      <c r="O925">
        <f t="shared" si="56"/>
        <v>238</v>
      </c>
      <c r="P925">
        <f t="shared" si="57"/>
        <v>101.1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s="5" t="s">
        <v>33</v>
      </c>
      <c r="O926">
        <f t="shared" si="56"/>
        <v>488</v>
      </c>
      <c r="P926">
        <f t="shared" si="57"/>
        <v>84.01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s="5" t="s">
        <v>33</v>
      </c>
      <c r="O927">
        <f t="shared" si="56"/>
        <v>224</v>
      </c>
      <c r="P927">
        <f t="shared" si="57"/>
        <v>103.42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s="5" t="s">
        <v>17</v>
      </c>
      <c r="O928">
        <f t="shared" si="56"/>
        <v>18</v>
      </c>
      <c r="P928">
        <f t="shared" si="57"/>
        <v>105.13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s="5" t="s">
        <v>33</v>
      </c>
      <c r="O929">
        <f t="shared" si="56"/>
        <v>46</v>
      </c>
      <c r="P929">
        <f t="shared" si="57"/>
        <v>89.22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s="5" t="s">
        <v>28</v>
      </c>
      <c r="O930">
        <f t="shared" si="56"/>
        <v>117</v>
      </c>
      <c r="P930">
        <f t="shared" si="57"/>
        <v>52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s="5" t="s">
        <v>33</v>
      </c>
      <c r="O931">
        <f t="shared" si="56"/>
        <v>217</v>
      </c>
      <c r="P931">
        <f t="shared" si="57"/>
        <v>64.959999999999994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s="5" t="s">
        <v>33</v>
      </c>
      <c r="O932">
        <f t="shared" si="56"/>
        <v>112</v>
      </c>
      <c r="P932">
        <f t="shared" si="57"/>
        <v>46.24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s="5" t="s">
        <v>33</v>
      </c>
      <c r="O933">
        <f t="shared" si="56"/>
        <v>73</v>
      </c>
      <c r="P933">
        <f t="shared" si="57"/>
        <v>51.15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s="5" t="s">
        <v>23</v>
      </c>
      <c r="O934">
        <f t="shared" si="56"/>
        <v>212</v>
      </c>
      <c r="P934">
        <f t="shared" si="57"/>
        <v>33.909999999999997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s="5" t="s">
        <v>33</v>
      </c>
      <c r="O935">
        <f t="shared" si="56"/>
        <v>240</v>
      </c>
      <c r="P935">
        <f t="shared" si="57"/>
        <v>92.02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s="5" t="s">
        <v>33</v>
      </c>
      <c r="O936">
        <f t="shared" si="56"/>
        <v>182</v>
      </c>
      <c r="P936">
        <f t="shared" si="57"/>
        <v>107.43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s="5" t="s">
        <v>33</v>
      </c>
      <c r="O937">
        <f t="shared" si="56"/>
        <v>164</v>
      </c>
      <c r="P937">
        <f t="shared" si="57"/>
        <v>75.849999999999994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s="5" t="s">
        <v>33</v>
      </c>
      <c r="O938">
        <f t="shared" si="56"/>
        <v>2</v>
      </c>
      <c r="P938">
        <f t="shared" si="57"/>
        <v>80.48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s="5" t="s">
        <v>42</v>
      </c>
      <c r="O939">
        <f t="shared" si="56"/>
        <v>50</v>
      </c>
      <c r="P939">
        <f t="shared" si="57"/>
        <v>86.98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s="5" t="s">
        <v>119</v>
      </c>
      <c r="O940">
        <f t="shared" si="56"/>
        <v>110</v>
      </c>
      <c r="P940">
        <f t="shared" si="57"/>
        <v>105.14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s="5" t="s">
        <v>89</v>
      </c>
      <c r="O941">
        <f t="shared" si="56"/>
        <v>49</v>
      </c>
      <c r="P941">
        <f t="shared" si="57"/>
        <v>57.3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s="5" t="s">
        <v>28</v>
      </c>
      <c r="O942">
        <f t="shared" si="56"/>
        <v>62</v>
      </c>
      <c r="P942">
        <f t="shared" si="57"/>
        <v>93.35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s="5" t="s">
        <v>33</v>
      </c>
      <c r="O943">
        <f t="shared" si="56"/>
        <v>13</v>
      </c>
      <c r="P943">
        <f t="shared" si="57"/>
        <v>71.989999999999995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s="5" t="s">
        <v>33</v>
      </c>
      <c r="O944">
        <f t="shared" si="56"/>
        <v>65</v>
      </c>
      <c r="P944">
        <f t="shared" si="57"/>
        <v>92.61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s="5" t="s">
        <v>17</v>
      </c>
      <c r="O945">
        <f t="shared" si="56"/>
        <v>160</v>
      </c>
      <c r="P945">
        <f t="shared" si="57"/>
        <v>104.99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s="5" t="s">
        <v>122</v>
      </c>
      <c r="O946">
        <f t="shared" si="56"/>
        <v>81</v>
      </c>
      <c r="P946">
        <f t="shared" si="57"/>
        <v>30.96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s="5" t="s">
        <v>122</v>
      </c>
      <c r="O947">
        <f t="shared" si="56"/>
        <v>32</v>
      </c>
      <c r="P947">
        <f t="shared" si="57"/>
        <v>33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s="5" t="s">
        <v>33</v>
      </c>
      <c r="O948">
        <f t="shared" si="56"/>
        <v>10</v>
      </c>
      <c r="P948">
        <f t="shared" si="57"/>
        <v>84.19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s="5" t="s">
        <v>33</v>
      </c>
      <c r="O949">
        <f t="shared" si="56"/>
        <v>27</v>
      </c>
      <c r="P949">
        <f t="shared" si="57"/>
        <v>73.92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s="5" t="s">
        <v>42</v>
      </c>
      <c r="O950">
        <f t="shared" si="56"/>
        <v>63</v>
      </c>
      <c r="P950">
        <f t="shared" si="57"/>
        <v>36.99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s="5" t="s">
        <v>28</v>
      </c>
      <c r="O951">
        <f t="shared" si="56"/>
        <v>161</v>
      </c>
      <c r="P951">
        <f t="shared" si="57"/>
        <v>46.9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s="5" t="s">
        <v>33</v>
      </c>
      <c r="O952">
        <f t="shared" si="56"/>
        <v>5</v>
      </c>
      <c r="P952">
        <f t="shared" si="57"/>
        <v>5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s="5" t="s">
        <v>23</v>
      </c>
      <c r="O953">
        <f t="shared" si="56"/>
        <v>1097</v>
      </c>
      <c r="P953">
        <f t="shared" si="57"/>
        <v>102.02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s="5" t="s">
        <v>42</v>
      </c>
      <c r="O954">
        <f t="shared" si="56"/>
        <v>70</v>
      </c>
      <c r="P954">
        <f t="shared" si="57"/>
        <v>45.01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s="5" t="s">
        <v>474</v>
      </c>
      <c r="O955">
        <f t="shared" si="56"/>
        <v>60</v>
      </c>
      <c r="P955">
        <f t="shared" si="57"/>
        <v>94.29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s="5" t="s">
        <v>28</v>
      </c>
      <c r="O956">
        <f t="shared" si="56"/>
        <v>367</v>
      </c>
      <c r="P956">
        <f t="shared" si="57"/>
        <v>101.02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s="5" t="s">
        <v>33</v>
      </c>
      <c r="O957">
        <f t="shared" si="56"/>
        <v>1109</v>
      </c>
      <c r="P957">
        <f t="shared" si="57"/>
        <v>97.04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s="5" t="s">
        <v>474</v>
      </c>
      <c r="O958">
        <f t="shared" si="56"/>
        <v>19</v>
      </c>
      <c r="P958">
        <f t="shared" si="57"/>
        <v>43.01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s="5" t="s">
        <v>33</v>
      </c>
      <c r="O959">
        <f t="shared" si="56"/>
        <v>127</v>
      </c>
      <c r="P959">
        <f t="shared" si="57"/>
        <v>94.92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s="5" t="s">
        <v>71</v>
      </c>
      <c r="O960">
        <f t="shared" si="56"/>
        <v>735</v>
      </c>
      <c r="P960">
        <f t="shared" si="57"/>
        <v>72.150000000000006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s="5" t="s">
        <v>206</v>
      </c>
      <c r="O961">
        <f t="shared" si="56"/>
        <v>5</v>
      </c>
      <c r="P961">
        <f t="shared" si="57"/>
        <v>51.01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s="5" t="s">
        <v>28</v>
      </c>
      <c r="O962">
        <f t="shared" si="56"/>
        <v>85</v>
      </c>
      <c r="P962">
        <f t="shared" si="57"/>
        <v>85.05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s="5" t="s">
        <v>206</v>
      </c>
      <c r="O963">
        <f t="shared" ref="O963:O1001" si="60">ROUND(E963/D963*100,0)</f>
        <v>119</v>
      </c>
      <c r="P963">
        <f t="shared" ref="P963:P1001" si="61">ROUND(IFERROR(E963/G963,0),2)</f>
        <v>43.87</v>
      </c>
      <c r="Q963" t="s">
        <v>2047</v>
      </c>
      <c r="R963" t="s">
        <v>2059</v>
      </c>
      <c r="S963" s="8">
        <f t="shared" ref="S963:S1001" si="62">(((J963/60)/60)/24)+DATE(1970,1,1)</f>
        <v>40591.25</v>
      </c>
      <c r="T963" s="8">
        <f t="shared" ref="T963:T1001" si="63">(((K963/60)/60)/24)+ 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s="5" t="s">
        <v>17</v>
      </c>
      <c r="O964">
        <f t="shared" si="60"/>
        <v>296</v>
      </c>
      <c r="P964">
        <f t="shared" si="61"/>
        <v>40.06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s="5" t="s">
        <v>122</v>
      </c>
      <c r="O965">
        <f t="shared" si="60"/>
        <v>85</v>
      </c>
      <c r="P965">
        <f t="shared" si="61"/>
        <v>43.83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s="5" t="s">
        <v>33</v>
      </c>
      <c r="O966">
        <f t="shared" si="60"/>
        <v>356</v>
      </c>
      <c r="P966">
        <f t="shared" si="61"/>
        <v>84.93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s="5" t="s">
        <v>23</v>
      </c>
      <c r="O967">
        <f t="shared" si="60"/>
        <v>386</v>
      </c>
      <c r="P967">
        <f t="shared" si="61"/>
        <v>41.07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s="5" t="s">
        <v>33</v>
      </c>
      <c r="O968">
        <f t="shared" si="60"/>
        <v>792</v>
      </c>
      <c r="P968">
        <f t="shared" si="61"/>
        <v>54.97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s="5" t="s">
        <v>319</v>
      </c>
      <c r="O969">
        <f t="shared" si="60"/>
        <v>137</v>
      </c>
      <c r="P969">
        <f t="shared" si="61"/>
        <v>77.010000000000005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s="5" t="s">
        <v>17</v>
      </c>
      <c r="O970">
        <f t="shared" si="60"/>
        <v>338</v>
      </c>
      <c r="P970">
        <f t="shared" si="61"/>
        <v>71.2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s="5" t="s">
        <v>33</v>
      </c>
      <c r="O971">
        <f t="shared" si="60"/>
        <v>108</v>
      </c>
      <c r="P971">
        <f t="shared" si="61"/>
        <v>91.94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s="5" t="s">
        <v>33</v>
      </c>
      <c r="O972">
        <f t="shared" si="60"/>
        <v>61</v>
      </c>
      <c r="P972">
        <f t="shared" si="61"/>
        <v>97.07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s="5" t="s">
        <v>269</v>
      </c>
      <c r="O973">
        <f t="shared" si="60"/>
        <v>28</v>
      </c>
      <c r="P973">
        <f t="shared" si="61"/>
        <v>58.92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s="5" t="s">
        <v>28</v>
      </c>
      <c r="O974">
        <f t="shared" si="60"/>
        <v>228</v>
      </c>
      <c r="P974">
        <f t="shared" si="61"/>
        <v>58.02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s="5" t="s">
        <v>33</v>
      </c>
      <c r="O975">
        <f t="shared" si="60"/>
        <v>22</v>
      </c>
      <c r="P975">
        <f t="shared" si="61"/>
        <v>103.87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s="5" t="s">
        <v>60</v>
      </c>
      <c r="O976">
        <f t="shared" si="60"/>
        <v>374</v>
      </c>
      <c r="P976">
        <f t="shared" si="61"/>
        <v>93.47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s="5" t="s">
        <v>33</v>
      </c>
      <c r="O977">
        <f t="shared" si="60"/>
        <v>155</v>
      </c>
      <c r="P977">
        <f t="shared" si="61"/>
        <v>61.97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s="5" t="s">
        <v>33</v>
      </c>
      <c r="O978">
        <f t="shared" si="60"/>
        <v>322</v>
      </c>
      <c r="P978">
        <f t="shared" si="61"/>
        <v>92.04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s="5" t="s">
        <v>17</v>
      </c>
      <c r="O979">
        <f t="shared" si="60"/>
        <v>74</v>
      </c>
      <c r="P979">
        <f t="shared" si="61"/>
        <v>77.27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s="5" t="s">
        <v>89</v>
      </c>
      <c r="O980">
        <f t="shared" si="60"/>
        <v>864</v>
      </c>
      <c r="P980">
        <f t="shared" si="61"/>
        <v>93.92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s="5" t="s">
        <v>33</v>
      </c>
      <c r="O981">
        <f t="shared" si="60"/>
        <v>143</v>
      </c>
      <c r="P981">
        <f t="shared" si="61"/>
        <v>84.97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s="5" t="s">
        <v>68</v>
      </c>
      <c r="O982">
        <f t="shared" si="60"/>
        <v>40</v>
      </c>
      <c r="P982">
        <f t="shared" si="61"/>
        <v>105.97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s="5" t="s">
        <v>28</v>
      </c>
      <c r="O983">
        <f t="shared" si="60"/>
        <v>178</v>
      </c>
      <c r="P983">
        <f t="shared" si="61"/>
        <v>36.97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s="5" t="s">
        <v>42</v>
      </c>
      <c r="O984">
        <f t="shared" si="60"/>
        <v>85</v>
      </c>
      <c r="P984">
        <f t="shared" si="61"/>
        <v>81.53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s="5" t="s">
        <v>42</v>
      </c>
      <c r="O985">
        <f t="shared" si="60"/>
        <v>146</v>
      </c>
      <c r="P985">
        <f t="shared" si="61"/>
        <v>81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s="5" t="s">
        <v>33</v>
      </c>
      <c r="O986">
        <f t="shared" si="60"/>
        <v>152</v>
      </c>
      <c r="P986">
        <f t="shared" si="61"/>
        <v>26.01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s="5" t="s">
        <v>23</v>
      </c>
      <c r="O987">
        <f t="shared" si="60"/>
        <v>67</v>
      </c>
      <c r="P987">
        <f t="shared" si="61"/>
        <v>26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s="5" t="s">
        <v>23</v>
      </c>
      <c r="O988">
        <f t="shared" si="60"/>
        <v>40</v>
      </c>
      <c r="P988">
        <f t="shared" si="61"/>
        <v>34.17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s="5" t="s">
        <v>42</v>
      </c>
      <c r="O989">
        <f t="shared" si="60"/>
        <v>217</v>
      </c>
      <c r="P989">
        <f t="shared" si="61"/>
        <v>28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s="5" t="s">
        <v>133</v>
      </c>
      <c r="O990">
        <f t="shared" si="60"/>
        <v>52</v>
      </c>
      <c r="P990">
        <f t="shared" si="61"/>
        <v>76.55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s="5" t="s">
        <v>206</v>
      </c>
      <c r="O991">
        <f t="shared" si="60"/>
        <v>500</v>
      </c>
      <c r="P991">
        <f t="shared" si="61"/>
        <v>53.05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s="5" t="s">
        <v>53</v>
      </c>
      <c r="O992">
        <f t="shared" si="60"/>
        <v>88</v>
      </c>
      <c r="P992">
        <f t="shared" si="61"/>
        <v>106.86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s="5" t="s">
        <v>23</v>
      </c>
      <c r="O993">
        <f t="shared" si="60"/>
        <v>113</v>
      </c>
      <c r="P993">
        <f t="shared" si="61"/>
        <v>46.02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s="5" t="s">
        <v>53</v>
      </c>
      <c r="O994">
        <f t="shared" si="60"/>
        <v>427</v>
      </c>
      <c r="P994">
        <f t="shared" si="61"/>
        <v>100.17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s="5" t="s">
        <v>122</v>
      </c>
      <c r="O995">
        <f t="shared" si="60"/>
        <v>78</v>
      </c>
      <c r="P995">
        <f t="shared" si="61"/>
        <v>101.44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s="5" t="s">
        <v>206</v>
      </c>
      <c r="O996">
        <f t="shared" si="60"/>
        <v>52</v>
      </c>
      <c r="P996">
        <f t="shared" si="61"/>
        <v>87.97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s="5" t="s">
        <v>17</v>
      </c>
      <c r="O997">
        <f t="shared" si="60"/>
        <v>157</v>
      </c>
      <c r="P997">
        <f t="shared" si="61"/>
        <v>75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s="5" t="s">
        <v>33</v>
      </c>
      <c r="O998">
        <f t="shared" si="60"/>
        <v>73</v>
      </c>
      <c r="P998">
        <f t="shared" si="61"/>
        <v>42.98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s="5" t="s">
        <v>33</v>
      </c>
      <c r="O999">
        <f t="shared" si="60"/>
        <v>61</v>
      </c>
      <c r="P999">
        <f t="shared" si="61"/>
        <v>33.119999999999997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s="5" t="s">
        <v>60</v>
      </c>
      <c r="O1000">
        <f t="shared" si="60"/>
        <v>57</v>
      </c>
      <c r="P1000">
        <f t="shared" si="61"/>
        <v>101.13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s="5" t="s">
        <v>17</v>
      </c>
      <c r="O1001">
        <f t="shared" si="60"/>
        <v>57</v>
      </c>
      <c r="P1001">
        <f t="shared" si="61"/>
        <v>55.99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  <row r="1002" spans="1:20" x14ac:dyDescent="0.35">
      <c r="S1002" s="8"/>
    </row>
    <row r="1003" spans="1:20" x14ac:dyDescent="0.35">
      <c r="S1003" s="8"/>
    </row>
  </sheetData>
  <conditionalFormatting sqref="F1:F1048576">
    <cfRule type="containsText" dxfId="15" priority="2" operator="containsText" text="live">
      <formula>NOT(ISERROR(SEARCH("live",F1)))</formula>
    </cfRule>
    <cfRule type="containsText" dxfId="14" priority="3" operator="containsText" text="canceled">
      <formula>NOT(ISERROR(SEARCH("canceled",F1)))</formula>
    </cfRule>
    <cfRule type="containsText" dxfId="13" priority="4" operator="containsText" text="failed">
      <formula>NOT(ISERROR(SEARCH("failed",F1)))</formula>
    </cfRule>
    <cfRule type="containsText" dxfId="12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6C50-D4A1-49B6-BFC4-E91DC46011FC}">
  <sheetPr filterMode="1"/>
  <dimension ref="A1:T1003"/>
  <sheetViews>
    <sheetView workbookViewId="0">
      <selection activeCell="G1" sqref="G1:G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" customWidth="1"/>
    <col min="16" max="16" width="15.75" customWidth="1"/>
    <col min="17" max="17" width="15.4140625" customWidth="1"/>
    <col min="19" max="19" width="23.4140625" customWidth="1"/>
    <col min="20" max="20" width="27.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2070</v>
      </c>
      <c r="T1" s="9" t="s">
        <v>2071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s="5" t="s">
        <v>17</v>
      </c>
      <c r="O2">
        <f>ROUND(E2/D2*100,0)</f>
        <v>0</v>
      </c>
      <c r="P2">
        <f>ROUND(IFERROR(E2/G2,0),2)</f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 DATE(1970,1,1)</f>
        <v>42353.25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s="5" t="s">
        <v>23</v>
      </c>
      <c r="O3">
        <f t="shared" ref="O3:O66" si="0">ROUND(E3/D3*100,0)</f>
        <v>1040</v>
      </c>
      <c r="P3">
        <f t="shared" ref="P3:P66" si="1">ROUND(IFERROR(E3/G3,0),2)</f>
        <v>92.15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 DATE(1970,1,1)</f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s="5" t="s">
        <v>28</v>
      </c>
      <c r="O4">
        <f t="shared" si="0"/>
        <v>131</v>
      </c>
      <c r="P4">
        <f t="shared" si="1"/>
        <v>100.02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s="5" t="s">
        <v>23</v>
      </c>
      <c r="O5">
        <f t="shared" si="0"/>
        <v>59</v>
      </c>
      <c r="P5">
        <f t="shared" si="1"/>
        <v>103.21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s="5" t="s">
        <v>33</v>
      </c>
      <c r="O6">
        <f t="shared" si="0"/>
        <v>69</v>
      </c>
      <c r="P6">
        <f t="shared" si="1"/>
        <v>99.34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s="5" t="s">
        <v>33</v>
      </c>
      <c r="O7">
        <f t="shared" si="0"/>
        <v>174</v>
      </c>
      <c r="P7">
        <f t="shared" si="1"/>
        <v>75.83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s="5" t="s">
        <v>42</v>
      </c>
      <c r="O8">
        <f t="shared" si="0"/>
        <v>21</v>
      </c>
      <c r="P8">
        <f t="shared" si="1"/>
        <v>60.56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s="5" t="s">
        <v>33</v>
      </c>
      <c r="O9">
        <f t="shared" si="0"/>
        <v>328</v>
      </c>
      <c r="P9">
        <f t="shared" si="1"/>
        <v>64.94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s="5" t="s">
        <v>33</v>
      </c>
      <c r="O10">
        <f t="shared" si="0"/>
        <v>20</v>
      </c>
      <c r="P10">
        <f t="shared" si="1"/>
        <v>31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s="5" t="s">
        <v>50</v>
      </c>
      <c r="O11">
        <f t="shared" si="0"/>
        <v>52</v>
      </c>
      <c r="P11">
        <f t="shared" si="1"/>
        <v>72.91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s="5" t="s">
        <v>53</v>
      </c>
      <c r="O12">
        <f t="shared" si="0"/>
        <v>266</v>
      </c>
      <c r="P12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s="5" t="s">
        <v>33</v>
      </c>
      <c r="O13">
        <f t="shared" si="0"/>
        <v>48</v>
      </c>
      <c r="P13">
        <f t="shared" si="1"/>
        <v>112.22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s="5" t="s">
        <v>53</v>
      </c>
      <c r="O14">
        <f t="shared" si="0"/>
        <v>89</v>
      </c>
      <c r="P14">
        <f t="shared" si="1"/>
        <v>102.35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s="5" t="s">
        <v>60</v>
      </c>
      <c r="O15">
        <f t="shared" si="0"/>
        <v>245</v>
      </c>
      <c r="P15">
        <f t="shared" si="1"/>
        <v>105.05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s="5" t="s">
        <v>60</v>
      </c>
      <c r="O16">
        <f t="shared" si="0"/>
        <v>67</v>
      </c>
      <c r="P16">
        <f t="shared" si="1"/>
        <v>94.15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s="5" t="s">
        <v>65</v>
      </c>
      <c r="O17">
        <f t="shared" si="0"/>
        <v>47</v>
      </c>
      <c r="P17">
        <f t="shared" si="1"/>
        <v>84.99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s="5" t="s">
        <v>68</v>
      </c>
      <c r="O18">
        <f t="shared" si="0"/>
        <v>649</v>
      </c>
      <c r="P18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s="5" t="s">
        <v>71</v>
      </c>
      <c r="O19">
        <f t="shared" si="0"/>
        <v>159</v>
      </c>
      <c r="P19">
        <f t="shared" si="1"/>
        <v>107.96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s="5" t="s">
        <v>33</v>
      </c>
      <c r="O20">
        <f t="shared" si="0"/>
        <v>67</v>
      </c>
      <c r="P20">
        <f t="shared" si="1"/>
        <v>45.1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s="5" t="s">
        <v>33</v>
      </c>
      <c r="O21">
        <f t="shared" si="0"/>
        <v>49</v>
      </c>
      <c r="P21">
        <f t="shared" si="1"/>
        <v>45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s="5" t="s">
        <v>53</v>
      </c>
      <c r="O22">
        <f t="shared" si="0"/>
        <v>112</v>
      </c>
      <c r="P22">
        <f t="shared" si="1"/>
        <v>105.97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s="5" t="s">
        <v>33</v>
      </c>
      <c r="O23">
        <f t="shared" si="0"/>
        <v>41</v>
      </c>
      <c r="P23">
        <f t="shared" si="1"/>
        <v>69.06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s="5" t="s">
        <v>33</v>
      </c>
      <c r="O24">
        <f t="shared" si="0"/>
        <v>128</v>
      </c>
      <c r="P24">
        <f t="shared" si="1"/>
        <v>85.04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s="5" t="s">
        <v>42</v>
      </c>
      <c r="O25">
        <f t="shared" si="0"/>
        <v>332</v>
      </c>
      <c r="P25">
        <f t="shared" si="1"/>
        <v>105.23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s="5" t="s">
        <v>65</v>
      </c>
      <c r="O26">
        <f t="shared" si="0"/>
        <v>113</v>
      </c>
      <c r="P26">
        <f t="shared" si="1"/>
        <v>39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s="5" t="s">
        <v>89</v>
      </c>
      <c r="O27">
        <f t="shared" si="0"/>
        <v>216</v>
      </c>
      <c r="P27">
        <f t="shared" si="1"/>
        <v>73.03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s="5" t="s">
        <v>33</v>
      </c>
      <c r="O28">
        <f t="shared" si="0"/>
        <v>48</v>
      </c>
      <c r="P28">
        <f t="shared" si="1"/>
        <v>35.01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s="5" t="s">
        <v>23</v>
      </c>
      <c r="O29">
        <f t="shared" si="0"/>
        <v>80</v>
      </c>
      <c r="P29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s="5" t="s">
        <v>33</v>
      </c>
      <c r="O30">
        <f t="shared" si="0"/>
        <v>105</v>
      </c>
      <c r="P30">
        <f t="shared" si="1"/>
        <v>62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s="5" t="s">
        <v>100</v>
      </c>
      <c r="O31">
        <f t="shared" si="0"/>
        <v>329</v>
      </c>
      <c r="P31">
        <f t="shared" si="1"/>
        <v>94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s="5" t="s">
        <v>71</v>
      </c>
      <c r="O32">
        <f t="shared" si="0"/>
        <v>161</v>
      </c>
      <c r="P32">
        <f t="shared" si="1"/>
        <v>112.05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s="5" t="s">
        <v>89</v>
      </c>
      <c r="O33">
        <f t="shared" si="0"/>
        <v>310</v>
      </c>
      <c r="P33">
        <f t="shared" si="1"/>
        <v>48.01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s="5" t="s">
        <v>42</v>
      </c>
      <c r="O34">
        <f t="shared" si="0"/>
        <v>87</v>
      </c>
      <c r="P34">
        <f t="shared" si="1"/>
        <v>38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s="5" t="s">
        <v>33</v>
      </c>
      <c r="O35">
        <f t="shared" si="0"/>
        <v>378</v>
      </c>
      <c r="P35">
        <f t="shared" si="1"/>
        <v>35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s="5" t="s">
        <v>42</v>
      </c>
      <c r="O36">
        <f t="shared" si="0"/>
        <v>151</v>
      </c>
      <c r="P36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s="5" t="s">
        <v>53</v>
      </c>
      <c r="O37">
        <f t="shared" si="0"/>
        <v>150</v>
      </c>
      <c r="P37">
        <f t="shared" si="1"/>
        <v>95.99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s="5" t="s">
        <v>33</v>
      </c>
      <c r="O38">
        <f t="shared" si="0"/>
        <v>157</v>
      </c>
      <c r="P38">
        <f t="shared" si="1"/>
        <v>68.81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s="5" t="s">
        <v>119</v>
      </c>
      <c r="O39">
        <f t="shared" si="0"/>
        <v>140</v>
      </c>
      <c r="P39">
        <f t="shared" si="1"/>
        <v>105.97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s="5" t="s">
        <v>122</v>
      </c>
      <c r="O40">
        <f t="shared" si="0"/>
        <v>325</v>
      </c>
      <c r="P40">
        <f t="shared" si="1"/>
        <v>75.260000000000005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s="5" t="s">
        <v>33</v>
      </c>
      <c r="O41">
        <f t="shared" si="0"/>
        <v>51</v>
      </c>
      <c r="P41">
        <f t="shared" si="1"/>
        <v>57.13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s="5" t="s">
        <v>65</v>
      </c>
      <c r="O42">
        <f t="shared" si="0"/>
        <v>169</v>
      </c>
      <c r="P42">
        <f t="shared" si="1"/>
        <v>75.14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s="5" t="s">
        <v>23</v>
      </c>
      <c r="O43">
        <f t="shared" si="0"/>
        <v>213</v>
      </c>
      <c r="P43">
        <f t="shared" si="1"/>
        <v>107.42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s="5" t="s">
        <v>17</v>
      </c>
      <c r="O44">
        <f t="shared" si="0"/>
        <v>444</v>
      </c>
      <c r="P44">
        <f t="shared" si="1"/>
        <v>36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s="5" t="s">
        <v>133</v>
      </c>
      <c r="O45">
        <f t="shared" si="0"/>
        <v>186</v>
      </c>
      <c r="P45">
        <f t="shared" si="1"/>
        <v>27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s="5" t="s">
        <v>119</v>
      </c>
      <c r="O46">
        <f t="shared" si="0"/>
        <v>659</v>
      </c>
      <c r="P46">
        <f t="shared" si="1"/>
        <v>107.56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s="5" t="s">
        <v>33</v>
      </c>
      <c r="O47">
        <f t="shared" si="0"/>
        <v>48</v>
      </c>
      <c r="P47">
        <f t="shared" si="1"/>
        <v>94.38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s="5" t="s">
        <v>23</v>
      </c>
      <c r="O48">
        <f t="shared" si="0"/>
        <v>115</v>
      </c>
      <c r="P48">
        <f t="shared" si="1"/>
        <v>46.16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s="5" t="s">
        <v>33</v>
      </c>
      <c r="O49">
        <f t="shared" si="0"/>
        <v>475</v>
      </c>
      <c r="P49">
        <f t="shared" si="1"/>
        <v>47.85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s="5" t="s">
        <v>33</v>
      </c>
      <c r="O50">
        <f t="shared" si="0"/>
        <v>387</v>
      </c>
      <c r="P50">
        <f t="shared" si="1"/>
        <v>53.01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s="5" t="s">
        <v>23</v>
      </c>
      <c r="O51">
        <f t="shared" si="0"/>
        <v>190</v>
      </c>
      <c r="P51">
        <f t="shared" si="1"/>
        <v>45.06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s="5" t="s">
        <v>148</v>
      </c>
      <c r="O52">
        <f t="shared" si="0"/>
        <v>2</v>
      </c>
      <c r="P52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s="5" t="s">
        <v>65</v>
      </c>
      <c r="O53">
        <f t="shared" si="0"/>
        <v>92</v>
      </c>
      <c r="P53">
        <f t="shared" si="1"/>
        <v>99.01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s="5" t="s">
        <v>33</v>
      </c>
      <c r="O54">
        <f t="shared" si="0"/>
        <v>34</v>
      </c>
      <c r="P54">
        <f t="shared" si="1"/>
        <v>32.79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s="5" t="s">
        <v>53</v>
      </c>
      <c r="O55">
        <f t="shared" si="0"/>
        <v>140</v>
      </c>
      <c r="P55">
        <f t="shared" si="1"/>
        <v>59.12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s="5" t="s">
        <v>65</v>
      </c>
      <c r="O56">
        <f t="shared" si="0"/>
        <v>90</v>
      </c>
      <c r="P56">
        <f t="shared" si="1"/>
        <v>44.93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s="5" t="s">
        <v>159</v>
      </c>
      <c r="O57">
        <f t="shared" si="0"/>
        <v>178</v>
      </c>
      <c r="P57">
        <f t="shared" si="1"/>
        <v>89.66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s="5" t="s">
        <v>65</v>
      </c>
      <c r="O58">
        <f t="shared" si="0"/>
        <v>144</v>
      </c>
      <c r="P58">
        <f t="shared" si="1"/>
        <v>70.08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s="5" t="s">
        <v>89</v>
      </c>
      <c r="O59">
        <f t="shared" si="0"/>
        <v>215</v>
      </c>
      <c r="P59">
        <f t="shared" si="1"/>
        <v>31.06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s="5" t="s">
        <v>33</v>
      </c>
      <c r="O60">
        <f t="shared" si="0"/>
        <v>227</v>
      </c>
      <c r="P60">
        <f t="shared" si="1"/>
        <v>29.06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s="5" t="s">
        <v>33</v>
      </c>
      <c r="O61">
        <f t="shared" si="0"/>
        <v>275</v>
      </c>
      <c r="P61">
        <f t="shared" si="1"/>
        <v>30.09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s="5" t="s">
        <v>33</v>
      </c>
      <c r="O62">
        <f t="shared" si="0"/>
        <v>144</v>
      </c>
      <c r="P62">
        <f t="shared" si="1"/>
        <v>85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s="5" t="s">
        <v>33</v>
      </c>
      <c r="O63">
        <f t="shared" si="0"/>
        <v>93</v>
      </c>
      <c r="P63">
        <f t="shared" si="1"/>
        <v>82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s="5" t="s">
        <v>28</v>
      </c>
      <c r="O64">
        <f t="shared" si="0"/>
        <v>723</v>
      </c>
      <c r="P64">
        <f t="shared" si="1"/>
        <v>58.04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s="5" t="s">
        <v>33</v>
      </c>
      <c r="O65">
        <f t="shared" si="0"/>
        <v>12</v>
      </c>
      <c r="P6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s="5" t="s">
        <v>28</v>
      </c>
      <c r="O66">
        <f t="shared" si="0"/>
        <v>98</v>
      </c>
      <c r="P66">
        <f t="shared" si="1"/>
        <v>71.95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s="5" t="s">
        <v>33</v>
      </c>
      <c r="O67">
        <f t="shared" ref="O67:O130" si="4">ROUND(E67/D67*100,0)</f>
        <v>236</v>
      </c>
      <c r="P67">
        <f t="shared" ref="P67:P130" si="5">ROUND(IFERROR(E67/G67,0),2)</f>
        <v>61.04</v>
      </c>
      <c r="Q67" t="s">
        <v>2039</v>
      </c>
      <c r="R67" t="s">
        <v>2040</v>
      </c>
      <c r="S67" s="8">
        <f t="shared" ref="S67:S130" si="6">(((J67/60)/60)/24)+DATE(1970,1,1)</f>
        <v>40570.25</v>
      </c>
      <c r="T67" s="8">
        <f t="shared" ref="T67:T130" si="7">(((K67/60)/60)/24)+ 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s="5" t="s">
        <v>33</v>
      </c>
      <c r="O68">
        <f t="shared" si="4"/>
        <v>45</v>
      </c>
      <c r="P68">
        <f t="shared" si="5"/>
        <v>108.92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s="5" t="s">
        <v>65</v>
      </c>
      <c r="O69">
        <f t="shared" si="4"/>
        <v>162</v>
      </c>
      <c r="P69">
        <f t="shared" si="5"/>
        <v>29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s="5" t="s">
        <v>33</v>
      </c>
      <c r="O70">
        <f t="shared" si="4"/>
        <v>255</v>
      </c>
      <c r="P70">
        <f t="shared" si="5"/>
        <v>58.98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s="5" t="s">
        <v>33</v>
      </c>
      <c r="O71">
        <f t="shared" si="4"/>
        <v>24</v>
      </c>
      <c r="P71">
        <f t="shared" si="5"/>
        <v>111.82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s="5" t="s">
        <v>33</v>
      </c>
      <c r="O72">
        <f t="shared" si="4"/>
        <v>124</v>
      </c>
      <c r="P72">
        <f t="shared" si="5"/>
        <v>64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s="5" t="s">
        <v>33</v>
      </c>
      <c r="O73">
        <f t="shared" si="4"/>
        <v>108</v>
      </c>
      <c r="P73">
        <f t="shared" si="5"/>
        <v>85.32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s="5" t="s">
        <v>71</v>
      </c>
      <c r="O74">
        <f t="shared" si="4"/>
        <v>670</v>
      </c>
      <c r="P74">
        <f t="shared" si="5"/>
        <v>74.48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s="5" t="s">
        <v>159</v>
      </c>
      <c r="O75">
        <f t="shared" si="4"/>
        <v>661</v>
      </c>
      <c r="P75">
        <f t="shared" si="5"/>
        <v>105.15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s="5" t="s">
        <v>148</v>
      </c>
      <c r="O76">
        <f t="shared" si="4"/>
        <v>122</v>
      </c>
      <c r="P76">
        <f t="shared" si="5"/>
        <v>56.19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s="5" t="s">
        <v>122</v>
      </c>
      <c r="O77">
        <f t="shared" si="4"/>
        <v>151</v>
      </c>
      <c r="P77">
        <f t="shared" si="5"/>
        <v>85.92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s="5" t="s">
        <v>33</v>
      </c>
      <c r="O78">
        <f t="shared" si="4"/>
        <v>78</v>
      </c>
      <c r="P78">
        <f t="shared" si="5"/>
        <v>57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s="5" t="s">
        <v>71</v>
      </c>
      <c r="O79">
        <f t="shared" si="4"/>
        <v>47</v>
      </c>
      <c r="P79">
        <f t="shared" si="5"/>
        <v>79.64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s="5" t="s">
        <v>206</v>
      </c>
      <c r="O80">
        <f t="shared" si="4"/>
        <v>301</v>
      </c>
      <c r="P80">
        <f t="shared" si="5"/>
        <v>41.02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s="5" t="s">
        <v>33</v>
      </c>
      <c r="O81">
        <f t="shared" si="4"/>
        <v>70</v>
      </c>
      <c r="P81">
        <f t="shared" si="5"/>
        <v>48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s="5" t="s">
        <v>89</v>
      </c>
      <c r="O82">
        <f t="shared" si="4"/>
        <v>637</v>
      </c>
      <c r="P82">
        <f t="shared" si="5"/>
        <v>55.21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s="5" t="s">
        <v>23</v>
      </c>
      <c r="O83">
        <f t="shared" si="4"/>
        <v>225</v>
      </c>
      <c r="P83">
        <f t="shared" si="5"/>
        <v>92.11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s="5" t="s">
        <v>89</v>
      </c>
      <c r="O84">
        <f t="shared" si="4"/>
        <v>1497</v>
      </c>
      <c r="P84">
        <f t="shared" si="5"/>
        <v>83.18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s="5" t="s">
        <v>50</v>
      </c>
      <c r="O85">
        <f t="shared" si="4"/>
        <v>38</v>
      </c>
      <c r="P85">
        <f t="shared" si="5"/>
        <v>40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s="5" t="s">
        <v>65</v>
      </c>
      <c r="O86">
        <f t="shared" si="4"/>
        <v>132</v>
      </c>
      <c r="P86">
        <f t="shared" si="5"/>
        <v>111.13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s="5" t="s">
        <v>60</v>
      </c>
      <c r="O87">
        <f t="shared" si="4"/>
        <v>131</v>
      </c>
      <c r="P87">
        <f t="shared" si="5"/>
        <v>90.56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s="5" t="s">
        <v>33</v>
      </c>
      <c r="O88">
        <f t="shared" si="4"/>
        <v>168</v>
      </c>
      <c r="P88">
        <f t="shared" si="5"/>
        <v>61.11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s="5" t="s">
        <v>23</v>
      </c>
      <c r="O89">
        <f t="shared" si="4"/>
        <v>62</v>
      </c>
      <c r="P89">
        <f t="shared" si="5"/>
        <v>83.02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s="5" t="s">
        <v>206</v>
      </c>
      <c r="O90">
        <f t="shared" si="4"/>
        <v>261</v>
      </c>
      <c r="P90">
        <f t="shared" si="5"/>
        <v>110.76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s="5" t="s">
        <v>33</v>
      </c>
      <c r="O91">
        <f t="shared" si="4"/>
        <v>253</v>
      </c>
      <c r="P91">
        <f t="shared" si="5"/>
        <v>89.46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s="5" t="s">
        <v>33</v>
      </c>
      <c r="O92">
        <f t="shared" si="4"/>
        <v>79</v>
      </c>
      <c r="P92">
        <f t="shared" si="5"/>
        <v>57.85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s="5" t="s">
        <v>206</v>
      </c>
      <c r="O93">
        <f t="shared" si="4"/>
        <v>48</v>
      </c>
      <c r="P93">
        <f t="shared" si="5"/>
        <v>110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s="5" t="s">
        <v>89</v>
      </c>
      <c r="O94">
        <f t="shared" si="4"/>
        <v>259</v>
      </c>
      <c r="P94">
        <f t="shared" si="5"/>
        <v>103.97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s="5" t="s">
        <v>33</v>
      </c>
      <c r="O95">
        <f t="shared" si="4"/>
        <v>61</v>
      </c>
      <c r="P95">
        <f t="shared" si="5"/>
        <v>108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s="5" t="s">
        <v>28</v>
      </c>
      <c r="O96">
        <f t="shared" si="4"/>
        <v>304</v>
      </c>
      <c r="P96">
        <f t="shared" si="5"/>
        <v>48.93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s="5" t="s">
        <v>42</v>
      </c>
      <c r="O97">
        <f t="shared" si="4"/>
        <v>113</v>
      </c>
      <c r="P97">
        <f t="shared" si="5"/>
        <v>37.67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s="5" t="s">
        <v>33</v>
      </c>
      <c r="O98">
        <f t="shared" si="4"/>
        <v>217</v>
      </c>
      <c r="P98">
        <f t="shared" si="5"/>
        <v>65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s="5" t="s">
        <v>17</v>
      </c>
      <c r="O99">
        <f t="shared" si="4"/>
        <v>927</v>
      </c>
      <c r="P99">
        <f t="shared" si="5"/>
        <v>106.61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s="5" t="s">
        <v>89</v>
      </c>
      <c r="O100">
        <f t="shared" si="4"/>
        <v>34</v>
      </c>
      <c r="P100">
        <f t="shared" si="5"/>
        <v>27.01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s="5" t="s">
        <v>33</v>
      </c>
      <c r="O101">
        <f t="shared" si="4"/>
        <v>197</v>
      </c>
      <c r="P101">
        <f t="shared" si="5"/>
        <v>91.16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s="5" t="s">
        <v>33</v>
      </c>
      <c r="O102">
        <f t="shared" si="4"/>
        <v>1</v>
      </c>
      <c r="P102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s="5" t="s">
        <v>50</v>
      </c>
      <c r="O103">
        <f t="shared" si="4"/>
        <v>1021</v>
      </c>
      <c r="P103">
        <f t="shared" si="5"/>
        <v>56.05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s="5" t="s">
        <v>65</v>
      </c>
      <c r="O104">
        <f t="shared" si="4"/>
        <v>282</v>
      </c>
      <c r="P104">
        <f t="shared" si="5"/>
        <v>31.02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s="5" t="s">
        <v>50</v>
      </c>
      <c r="O105">
        <f t="shared" si="4"/>
        <v>25</v>
      </c>
      <c r="P105">
        <f t="shared" si="5"/>
        <v>66.510000000000005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s="5" t="s">
        <v>60</v>
      </c>
      <c r="O106">
        <f t="shared" si="4"/>
        <v>143</v>
      </c>
      <c r="P106">
        <f t="shared" si="5"/>
        <v>89.01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s="5" t="s">
        <v>28</v>
      </c>
      <c r="O107">
        <f t="shared" si="4"/>
        <v>145</v>
      </c>
      <c r="P107">
        <f t="shared" si="5"/>
        <v>103.46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s="5" t="s">
        <v>33</v>
      </c>
      <c r="O108">
        <f t="shared" si="4"/>
        <v>359</v>
      </c>
      <c r="P108">
        <f t="shared" si="5"/>
        <v>95.28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s="5" t="s">
        <v>33</v>
      </c>
      <c r="O109">
        <f t="shared" si="4"/>
        <v>186</v>
      </c>
      <c r="P109">
        <f t="shared" si="5"/>
        <v>75.900000000000006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s="5" t="s">
        <v>42</v>
      </c>
      <c r="O110">
        <f t="shared" si="4"/>
        <v>595</v>
      </c>
      <c r="P110">
        <f t="shared" si="5"/>
        <v>107.58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s="5" t="s">
        <v>269</v>
      </c>
      <c r="O111">
        <f t="shared" si="4"/>
        <v>59</v>
      </c>
      <c r="P111">
        <f t="shared" si="5"/>
        <v>51.32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s="5" t="s">
        <v>17</v>
      </c>
      <c r="O112">
        <f t="shared" si="4"/>
        <v>15</v>
      </c>
      <c r="P112">
        <f t="shared" si="5"/>
        <v>71.98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s="5" t="s">
        <v>133</v>
      </c>
      <c r="O113">
        <f t="shared" si="4"/>
        <v>120</v>
      </c>
      <c r="P113">
        <f t="shared" si="5"/>
        <v>108.95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s="5" t="s">
        <v>28</v>
      </c>
      <c r="O114">
        <f t="shared" si="4"/>
        <v>269</v>
      </c>
      <c r="P114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s="5" t="s">
        <v>17</v>
      </c>
      <c r="O115">
        <f t="shared" si="4"/>
        <v>377</v>
      </c>
      <c r="P115">
        <f t="shared" si="5"/>
        <v>94.94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s="5" t="s">
        <v>65</v>
      </c>
      <c r="O116">
        <f t="shared" si="4"/>
        <v>727</v>
      </c>
      <c r="P116">
        <f t="shared" si="5"/>
        <v>109.65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s="5" t="s">
        <v>119</v>
      </c>
      <c r="O117">
        <f t="shared" si="4"/>
        <v>87</v>
      </c>
      <c r="P117">
        <f t="shared" si="5"/>
        <v>44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s="5" t="s">
        <v>33</v>
      </c>
      <c r="O118">
        <f t="shared" si="4"/>
        <v>88</v>
      </c>
      <c r="P118">
        <f t="shared" si="5"/>
        <v>86.79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s="5" t="s">
        <v>269</v>
      </c>
      <c r="O119">
        <f t="shared" si="4"/>
        <v>174</v>
      </c>
      <c r="P119">
        <f t="shared" si="5"/>
        <v>30.99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s="5" t="s">
        <v>122</v>
      </c>
      <c r="O120">
        <f t="shared" si="4"/>
        <v>118</v>
      </c>
      <c r="P120">
        <f t="shared" si="5"/>
        <v>94.79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s="5" t="s">
        <v>42</v>
      </c>
      <c r="O121">
        <f t="shared" si="4"/>
        <v>215</v>
      </c>
      <c r="P121">
        <f t="shared" si="5"/>
        <v>69.790000000000006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s="5" t="s">
        <v>292</v>
      </c>
      <c r="O122">
        <f t="shared" si="4"/>
        <v>149</v>
      </c>
      <c r="P122">
        <f t="shared" si="5"/>
        <v>63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s="5" t="s">
        <v>89</v>
      </c>
      <c r="O123">
        <f t="shared" si="4"/>
        <v>219</v>
      </c>
      <c r="P123">
        <f t="shared" si="5"/>
        <v>110.03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s="5" t="s">
        <v>119</v>
      </c>
      <c r="O124">
        <f t="shared" si="4"/>
        <v>64</v>
      </c>
      <c r="P124">
        <f t="shared" si="5"/>
        <v>26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s="5" t="s">
        <v>33</v>
      </c>
      <c r="O125">
        <f t="shared" si="4"/>
        <v>19</v>
      </c>
      <c r="P125">
        <f t="shared" si="5"/>
        <v>49.99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s="5" t="s">
        <v>122</v>
      </c>
      <c r="O126">
        <f t="shared" si="4"/>
        <v>368</v>
      </c>
      <c r="P126">
        <f t="shared" si="5"/>
        <v>101.72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s="5" t="s">
        <v>33</v>
      </c>
      <c r="O127">
        <f t="shared" si="4"/>
        <v>160</v>
      </c>
      <c r="P127">
        <f t="shared" si="5"/>
        <v>47.08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s="5" t="s">
        <v>33</v>
      </c>
      <c r="O128">
        <f t="shared" si="4"/>
        <v>39</v>
      </c>
      <c r="P128">
        <f t="shared" si="5"/>
        <v>89.94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s="5" t="s">
        <v>33</v>
      </c>
      <c r="O129">
        <f t="shared" si="4"/>
        <v>51</v>
      </c>
      <c r="P129">
        <f t="shared" si="5"/>
        <v>78.97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s="5" t="s">
        <v>23</v>
      </c>
      <c r="O130">
        <f t="shared" si="4"/>
        <v>60</v>
      </c>
      <c r="P130">
        <f t="shared" si="5"/>
        <v>80.069999999999993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s="5" t="s">
        <v>17</v>
      </c>
      <c r="O131">
        <f t="shared" ref="O131:O194" si="8">ROUND(E131/D131*100,0)</f>
        <v>3</v>
      </c>
      <c r="P131">
        <f t="shared" ref="P131:P194" si="9">ROUND(IFERROR(E131/G131,0),2)</f>
        <v>86.47</v>
      </c>
      <c r="Q131" t="s">
        <v>2033</v>
      </c>
      <c r="R131" t="s">
        <v>2034</v>
      </c>
      <c r="S131" s="8">
        <f t="shared" ref="S131:S194" si="10">(((J131/60)/60)/24)+DATE(1970,1,1)</f>
        <v>42038.25</v>
      </c>
      <c r="T131" s="8">
        <f t="shared" ref="T131:T194" si="11">(((K131/60)/60)/24)+ DATE(1970,1,1)</f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s="5" t="s">
        <v>53</v>
      </c>
      <c r="O132">
        <f t="shared" si="8"/>
        <v>155</v>
      </c>
      <c r="P132">
        <f t="shared" si="9"/>
        <v>28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s="5" t="s">
        <v>28</v>
      </c>
      <c r="O133">
        <f t="shared" si="8"/>
        <v>101</v>
      </c>
      <c r="P133">
        <f t="shared" si="9"/>
        <v>68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s="5" t="s">
        <v>33</v>
      </c>
      <c r="O134">
        <f t="shared" si="8"/>
        <v>116</v>
      </c>
      <c r="P134">
        <f t="shared" si="9"/>
        <v>43.08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s="5" t="s">
        <v>319</v>
      </c>
      <c r="O135">
        <f t="shared" si="8"/>
        <v>311</v>
      </c>
      <c r="P135">
        <f t="shared" si="9"/>
        <v>87.96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s="5" t="s">
        <v>42</v>
      </c>
      <c r="O136">
        <f t="shared" si="8"/>
        <v>90</v>
      </c>
      <c r="P136">
        <f t="shared" si="9"/>
        <v>94.99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s="5" t="s">
        <v>33</v>
      </c>
      <c r="O137">
        <f t="shared" si="8"/>
        <v>71</v>
      </c>
      <c r="P137">
        <f t="shared" si="9"/>
        <v>46.91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s="5" t="s">
        <v>53</v>
      </c>
      <c r="O138">
        <f t="shared" si="8"/>
        <v>3</v>
      </c>
      <c r="P138">
        <f t="shared" si="9"/>
        <v>46.91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s="5" t="s">
        <v>68</v>
      </c>
      <c r="O139">
        <f t="shared" si="8"/>
        <v>262</v>
      </c>
      <c r="P139">
        <f t="shared" si="9"/>
        <v>94.24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s="5" t="s">
        <v>292</v>
      </c>
      <c r="O140">
        <f t="shared" si="8"/>
        <v>96</v>
      </c>
      <c r="P140">
        <f t="shared" si="9"/>
        <v>80.14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s="5" t="s">
        <v>65</v>
      </c>
      <c r="O141">
        <f t="shared" si="8"/>
        <v>21</v>
      </c>
      <c r="P141">
        <f t="shared" si="9"/>
        <v>59.04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s="5" t="s">
        <v>42</v>
      </c>
      <c r="O142">
        <f t="shared" si="8"/>
        <v>223</v>
      </c>
      <c r="P142">
        <f t="shared" si="9"/>
        <v>65.989999999999995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s="5" t="s">
        <v>28</v>
      </c>
      <c r="O143">
        <f t="shared" si="8"/>
        <v>102</v>
      </c>
      <c r="P143">
        <f t="shared" si="9"/>
        <v>60.99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s="5" t="s">
        <v>28</v>
      </c>
      <c r="O144">
        <f t="shared" si="8"/>
        <v>230</v>
      </c>
      <c r="P144">
        <f t="shared" si="9"/>
        <v>98.31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s="5" t="s">
        <v>60</v>
      </c>
      <c r="O145">
        <f t="shared" si="8"/>
        <v>136</v>
      </c>
      <c r="P145">
        <f t="shared" si="9"/>
        <v>104.6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s="5" t="s">
        <v>33</v>
      </c>
      <c r="O146">
        <f t="shared" si="8"/>
        <v>129</v>
      </c>
      <c r="P146">
        <f t="shared" si="9"/>
        <v>86.07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s="5" t="s">
        <v>65</v>
      </c>
      <c r="O147">
        <f t="shared" si="8"/>
        <v>237</v>
      </c>
      <c r="P147">
        <f t="shared" si="9"/>
        <v>76.989999999999995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s="5" t="s">
        <v>33</v>
      </c>
      <c r="O148">
        <f t="shared" si="8"/>
        <v>17</v>
      </c>
      <c r="P148">
        <f t="shared" si="9"/>
        <v>29.76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s="5" t="s">
        <v>33</v>
      </c>
      <c r="O149">
        <f t="shared" si="8"/>
        <v>112</v>
      </c>
      <c r="P149">
        <f t="shared" si="9"/>
        <v>46.92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s="5" t="s">
        <v>65</v>
      </c>
      <c r="O150">
        <f t="shared" si="8"/>
        <v>121</v>
      </c>
      <c r="P150">
        <f t="shared" si="9"/>
        <v>105.19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s="5" t="s">
        <v>60</v>
      </c>
      <c r="O151">
        <f t="shared" si="8"/>
        <v>220</v>
      </c>
      <c r="P151">
        <f t="shared" si="9"/>
        <v>69.91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s="5" t="s">
        <v>23</v>
      </c>
      <c r="O152">
        <f t="shared" si="8"/>
        <v>1</v>
      </c>
      <c r="P152">
        <f t="shared" si="9"/>
        <v>1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s="5" t="s">
        <v>50</v>
      </c>
      <c r="O153">
        <f t="shared" si="8"/>
        <v>64</v>
      </c>
      <c r="P153">
        <f t="shared" si="9"/>
        <v>60.01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s="5" t="s">
        <v>60</v>
      </c>
      <c r="O154">
        <f t="shared" si="8"/>
        <v>423</v>
      </c>
      <c r="P154">
        <f t="shared" si="9"/>
        <v>52.01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s="5" t="s">
        <v>33</v>
      </c>
      <c r="O155">
        <f t="shared" si="8"/>
        <v>93</v>
      </c>
      <c r="P155">
        <f t="shared" si="9"/>
        <v>31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s="5" t="s">
        <v>60</v>
      </c>
      <c r="O156">
        <f t="shared" si="8"/>
        <v>59</v>
      </c>
      <c r="P156">
        <f t="shared" si="9"/>
        <v>95.04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s="5" t="s">
        <v>33</v>
      </c>
      <c r="O157">
        <f t="shared" si="8"/>
        <v>65</v>
      </c>
      <c r="P157">
        <f t="shared" si="9"/>
        <v>75.97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s="5" t="s">
        <v>23</v>
      </c>
      <c r="O158">
        <f t="shared" si="8"/>
        <v>74</v>
      </c>
      <c r="P158">
        <f t="shared" si="9"/>
        <v>71.010000000000005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s="5" t="s">
        <v>122</v>
      </c>
      <c r="O159">
        <f t="shared" si="8"/>
        <v>53</v>
      </c>
      <c r="P159">
        <f t="shared" si="9"/>
        <v>73.73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s="5" t="s">
        <v>23</v>
      </c>
      <c r="O160">
        <f t="shared" si="8"/>
        <v>221</v>
      </c>
      <c r="P160">
        <f t="shared" si="9"/>
        <v>113.17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s="5" t="s">
        <v>33</v>
      </c>
      <c r="O161">
        <f t="shared" si="8"/>
        <v>100</v>
      </c>
      <c r="P161">
        <f t="shared" si="9"/>
        <v>105.01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s="5" t="s">
        <v>65</v>
      </c>
      <c r="O162">
        <f t="shared" si="8"/>
        <v>162</v>
      </c>
      <c r="P162">
        <f t="shared" si="9"/>
        <v>79.180000000000007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s="5" t="s">
        <v>28</v>
      </c>
      <c r="O163">
        <f t="shared" si="8"/>
        <v>78</v>
      </c>
      <c r="P163">
        <f t="shared" si="9"/>
        <v>57.33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s="5" t="s">
        <v>23</v>
      </c>
      <c r="O164">
        <f t="shared" si="8"/>
        <v>150</v>
      </c>
      <c r="P164">
        <f t="shared" si="9"/>
        <v>58.18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s="5" t="s">
        <v>122</v>
      </c>
      <c r="O165">
        <f t="shared" si="8"/>
        <v>253</v>
      </c>
      <c r="P165">
        <f t="shared" si="9"/>
        <v>36.03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s="5" t="s">
        <v>33</v>
      </c>
      <c r="O166">
        <f t="shared" si="8"/>
        <v>100</v>
      </c>
      <c r="P166">
        <f t="shared" si="9"/>
        <v>107.99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s="5" t="s">
        <v>28</v>
      </c>
      <c r="O167">
        <f t="shared" si="8"/>
        <v>122</v>
      </c>
      <c r="P167">
        <f t="shared" si="9"/>
        <v>44.01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s="5" t="s">
        <v>122</v>
      </c>
      <c r="O168">
        <f t="shared" si="8"/>
        <v>137</v>
      </c>
      <c r="P168">
        <f t="shared" si="9"/>
        <v>55.08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s="5" t="s">
        <v>33</v>
      </c>
      <c r="O169">
        <f t="shared" si="8"/>
        <v>416</v>
      </c>
      <c r="P169">
        <f t="shared" si="9"/>
        <v>74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s="5" t="s">
        <v>60</v>
      </c>
      <c r="O170">
        <f t="shared" si="8"/>
        <v>31</v>
      </c>
      <c r="P170">
        <f t="shared" si="9"/>
        <v>42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s="5" t="s">
        <v>100</v>
      </c>
      <c r="O171">
        <f t="shared" si="8"/>
        <v>424</v>
      </c>
      <c r="P171">
        <f t="shared" si="9"/>
        <v>77.989999999999995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s="5" t="s">
        <v>60</v>
      </c>
      <c r="O172">
        <f t="shared" si="8"/>
        <v>3</v>
      </c>
      <c r="P172">
        <f t="shared" si="9"/>
        <v>82.51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s="5" t="s">
        <v>206</v>
      </c>
      <c r="O173">
        <f t="shared" si="8"/>
        <v>11</v>
      </c>
      <c r="P173">
        <f t="shared" si="9"/>
        <v>104.2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s="5" t="s">
        <v>42</v>
      </c>
      <c r="O174">
        <f t="shared" si="8"/>
        <v>83</v>
      </c>
      <c r="P174">
        <f t="shared" si="9"/>
        <v>25.5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s="5" t="s">
        <v>33</v>
      </c>
      <c r="O175">
        <f t="shared" si="8"/>
        <v>163</v>
      </c>
      <c r="P175">
        <f t="shared" si="9"/>
        <v>100.98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s="5" t="s">
        <v>65</v>
      </c>
      <c r="O176">
        <f t="shared" si="8"/>
        <v>895</v>
      </c>
      <c r="P176">
        <f t="shared" si="9"/>
        <v>111.83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s="5" t="s">
        <v>33</v>
      </c>
      <c r="O177">
        <f t="shared" si="8"/>
        <v>26</v>
      </c>
      <c r="P177">
        <f t="shared" si="9"/>
        <v>42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s="5" t="s">
        <v>33</v>
      </c>
      <c r="O178">
        <f t="shared" si="8"/>
        <v>75</v>
      </c>
      <c r="P178">
        <f t="shared" si="9"/>
        <v>110.05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s="5" t="s">
        <v>33</v>
      </c>
      <c r="O179">
        <f t="shared" si="8"/>
        <v>416</v>
      </c>
      <c r="P179">
        <f t="shared" si="9"/>
        <v>59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s="5" t="s">
        <v>17</v>
      </c>
      <c r="O180">
        <f t="shared" si="8"/>
        <v>96</v>
      </c>
      <c r="P180">
        <f t="shared" si="9"/>
        <v>32.99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s="5" t="s">
        <v>33</v>
      </c>
      <c r="O181">
        <f t="shared" si="8"/>
        <v>358</v>
      </c>
      <c r="P181">
        <f t="shared" si="9"/>
        <v>45.01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s="5" t="s">
        <v>65</v>
      </c>
      <c r="O182">
        <f t="shared" si="8"/>
        <v>308</v>
      </c>
      <c r="P182">
        <f t="shared" si="9"/>
        <v>81.98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s="5" t="s">
        <v>28</v>
      </c>
      <c r="O183">
        <f t="shared" si="8"/>
        <v>62</v>
      </c>
      <c r="P183">
        <f t="shared" si="9"/>
        <v>39.08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s="5" t="s">
        <v>33</v>
      </c>
      <c r="O184">
        <f t="shared" si="8"/>
        <v>722</v>
      </c>
      <c r="P184">
        <f t="shared" si="9"/>
        <v>59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s="5" t="s">
        <v>23</v>
      </c>
      <c r="O185">
        <f t="shared" si="8"/>
        <v>69</v>
      </c>
      <c r="P185">
        <f t="shared" si="9"/>
        <v>40.99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s="5" t="s">
        <v>33</v>
      </c>
      <c r="O186">
        <f t="shared" si="8"/>
        <v>293</v>
      </c>
      <c r="P186">
        <f t="shared" si="9"/>
        <v>31.03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s="5" t="s">
        <v>269</v>
      </c>
      <c r="O187">
        <f t="shared" si="8"/>
        <v>72</v>
      </c>
      <c r="P187">
        <f t="shared" si="9"/>
        <v>37.79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s="5" t="s">
        <v>33</v>
      </c>
      <c r="O188">
        <f t="shared" si="8"/>
        <v>32</v>
      </c>
      <c r="P188">
        <f t="shared" si="9"/>
        <v>32.01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s="5" t="s">
        <v>100</v>
      </c>
      <c r="O189">
        <f t="shared" si="8"/>
        <v>230</v>
      </c>
      <c r="P189">
        <f t="shared" si="9"/>
        <v>95.97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s="5" t="s">
        <v>33</v>
      </c>
      <c r="O190">
        <f t="shared" si="8"/>
        <v>32</v>
      </c>
      <c r="P190">
        <f t="shared" si="9"/>
        <v>75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s="5" t="s">
        <v>33</v>
      </c>
      <c r="O191">
        <f t="shared" si="8"/>
        <v>24</v>
      </c>
      <c r="P191">
        <f t="shared" si="9"/>
        <v>102.05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s="5" t="s">
        <v>33</v>
      </c>
      <c r="O192">
        <f t="shared" si="8"/>
        <v>69</v>
      </c>
      <c r="P192">
        <f t="shared" si="9"/>
        <v>105.75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s="5" t="s">
        <v>33</v>
      </c>
      <c r="O193">
        <f t="shared" si="8"/>
        <v>38</v>
      </c>
      <c r="P193">
        <f t="shared" si="9"/>
        <v>37.07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s="5" t="s">
        <v>23</v>
      </c>
      <c r="O194">
        <f t="shared" si="8"/>
        <v>20</v>
      </c>
      <c r="P194">
        <f t="shared" si="9"/>
        <v>35.049999999999997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s="5" t="s">
        <v>60</v>
      </c>
      <c r="O195">
        <f t="shared" ref="O195:O258" si="12">ROUND(E195/D195*100,0)</f>
        <v>46</v>
      </c>
      <c r="P195">
        <f t="shared" ref="P195:P258" si="13">ROUND(IFERROR(E195/G195,0),2)</f>
        <v>46.34</v>
      </c>
      <c r="Q195" t="s">
        <v>2035</v>
      </c>
      <c r="R195" t="s">
        <v>2045</v>
      </c>
      <c r="S195" s="8">
        <f t="shared" ref="S195:S258" si="14">(((J195/60)/60)/24)+DATE(1970,1,1)</f>
        <v>43198.208333333328</v>
      </c>
      <c r="T195" s="8">
        <f t="shared" ref="T195:T258" si="15">(((K195/60)/60)/24)+ DATE(1970,1,1)</f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s="5" t="s">
        <v>148</v>
      </c>
      <c r="O196">
        <f t="shared" si="12"/>
        <v>123</v>
      </c>
      <c r="P196">
        <f t="shared" si="13"/>
        <v>69.17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s="5" t="s">
        <v>50</v>
      </c>
      <c r="O197">
        <f t="shared" si="12"/>
        <v>362</v>
      </c>
      <c r="P197">
        <f t="shared" si="13"/>
        <v>109.08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s="5" t="s">
        <v>65</v>
      </c>
      <c r="O198">
        <f t="shared" si="12"/>
        <v>63</v>
      </c>
      <c r="P198">
        <f t="shared" si="13"/>
        <v>51.78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s="5" t="s">
        <v>53</v>
      </c>
      <c r="O199">
        <f t="shared" si="12"/>
        <v>298</v>
      </c>
      <c r="P199">
        <f t="shared" si="13"/>
        <v>82.01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s="5" t="s">
        <v>50</v>
      </c>
      <c r="O200">
        <f t="shared" si="12"/>
        <v>10</v>
      </c>
      <c r="P200">
        <f t="shared" si="13"/>
        <v>35.96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s="5" t="s">
        <v>23</v>
      </c>
      <c r="O201">
        <f t="shared" si="12"/>
        <v>54</v>
      </c>
      <c r="P201">
        <f t="shared" si="13"/>
        <v>74.459999999999994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s="5" t="s">
        <v>33</v>
      </c>
      <c r="O202">
        <f t="shared" si="12"/>
        <v>2</v>
      </c>
      <c r="P202">
        <f t="shared" si="13"/>
        <v>2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s="5" t="s">
        <v>28</v>
      </c>
      <c r="O203">
        <f t="shared" si="12"/>
        <v>681</v>
      </c>
      <c r="P203">
        <f t="shared" si="13"/>
        <v>91.11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s="5" t="s">
        <v>17</v>
      </c>
      <c r="O204">
        <f t="shared" si="12"/>
        <v>79</v>
      </c>
      <c r="P204">
        <f t="shared" si="13"/>
        <v>79.790000000000006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s="5" t="s">
        <v>33</v>
      </c>
      <c r="O205">
        <f t="shared" si="12"/>
        <v>134</v>
      </c>
      <c r="P205">
        <f t="shared" si="13"/>
        <v>43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s="5" t="s">
        <v>159</v>
      </c>
      <c r="O206">
        <f t="shared" si="12"/>
        <v>3</v>
      </c>
      <c r="P206">
        <f t="shared" si="13"/>
        <v>63.23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s="5" t="s">
        <v>33</v>
      </c>
      <c r="O207">
        <f t="shared" si="12"/>
        <v>432</v>
      </c>
      <c r="P207">
        <f t="shared" si="13"/>
        <v>70.180000000000007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s="5" t="s">
        <v>119</v>
      </c>
      <c r="O208">
        <f t="shared" si="12"/>
        <v>39</v>
      </c>
      <c r="P208">
        <f t="shared" si="13"/>
        <v>61.33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s="5" t="s">
        <v>23</v>
      </c>
      <c r="O209">
        <f t="shared" si="12"/>
        <v>426</v>
      </c>
      <c r="P209">
        <f t="shared" si="13"/>
        <v>99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s="5" t="s">
        <v>42</v>
      </c>
      <c r="O210">
        <f t="shared" si="12"/>
        <v>101</v>
      </c>
      <c r="P210">
        <f t="shared" si="13"/>
        <v>96.98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s="5" t="s">
        <v>42</v>
      </c>
      <c r="O211">
        <f t="shared" si="12"/>
        <v>21</v>
      </c>
      <c r="P211">
        <f t="shared" si="13"/>
        <v>51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s="5" t="s">
        <v>474</v>
      </c>
      <c r="O212">
        <f t="shared" si="12"/>
        <v>67</v>
      </c>
      <c r="P212">
        <f t="shared" si="13"/>
        <v>28.04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s="5" t="s">
        <v>33</v>
      </c>
      <c r="O213">
        <f t="shared" si="12"/>
        <v>95</v>
      </c>
      <c r="P213">
        <f t="shared" si="13"/>
        <v>60.98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s="5" t="s">
        <v>33</v>
      </c>
      <c r="O214">
        <f t="shared" si="12"/>
        <v>152</v>
      </c>
      <c r="P214">
        <f t="shared" si="13"/>
        <v>73.209999999999994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s="5" t="s">
        <v>60</v>
      </c>
      <c r="O215">
        <f t="shared" si="12"/>
        <v>195</v>
      </c>
      <c r="P215">
        <f t="shared" si="13"/>
        <v>40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s="5" t="s">
        <v>23</v>
      </c>
      <c r="O216">
        <f t="shared" si="12"/>
        <v>1023</v>
      </c>
      <c r="P216">
        <f t="shared" si="13"/>
        <v>86.81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s="5" t="s">
        <v>33</v>
      </c>
      <c r="O217">
        <f t="shared" si="12"/>
        <v>4</v>
      </c>
      <c r="P217">
        <f t="shared" si="13"/>
        <v>42.13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s="5" t="s">
        <v>33</v>
      </c>
      <c r="O218">
        <f t="shared" si="12"/>
        <v>155</v>
      </c>
      <c r="P218">
        <f t="shared" si="13"/>
        <v>103.98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s="5" t="s">
        <v>474</v>
      </c>
      <c r="O219">
        <f t="shared" si="12"/>
        <v>45</v>
      </c>
      <c r="P219">
        <f t="shared" si="13"/>
        <v>62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s="5" t="s">
        <v>100</v>
      </c>
      <c r="O220">
        <f t="shared" si="12"/>
        <v>216</v>
      </c>
      <c r="P220">
        <f t="shared" si="13"/>
        <v>31.01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s="5" t="s">
        <v>71</v>
      </c>
      <c r="O221">
        <f t="shared" si="12"/>
        <v>332</v>
      </c>
      <c r="P221">
        <f t="shared" si="13"/>
        <v>89.99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s="5" t="s">
        <v>33</v>
      </c>
      <c r="O222">
        <f t="shared" si="12"/>
        <v>8</v>
      </c>
      <c r="P222">
        <f t="shared" si="13"/>
        <v>39.24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s="5" t="s">
        <v>17</v>
      </c>
      <c r="O223">
        <f t="shared" si="12"/>
        <v>99</v>
      </c>
      <c r="P223">
        <f t="shared" si="13"/>
        <v>54.99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s="5" t="s">
        <v>122</v>
      </c>
      <c r="O224">
        <f t="shared" si="12"/>
        <v>138</v>
      </c>
      <c r="P224">
        <f t="shared" si="13"/>
        <v>47.99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s="5" t="s">
        <v>33</v>
      </c>
      <c r="O225">
        <f t="shared" si="12"/>
        <v>94</v>
      </c>
      <c r="P225">
        <f t="shared" si="13"/>
        <v>87.97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s="5" t="s">
        <v>474</v>
      </c>
      <c r="O226">
        <f t="shared" si="12"/>
        <v>404</v>
      </c>
      <c r="P226">
        <f t="shared" si="13"/>
        <v>52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s="5" t="s">
        <v>23</v>
      </c>
      <c r="O227">
        <f t="shared" si="12"/>
        <v>260</v>
      </c>
      <c r="P227">
        <f t="shared" si="13"/>
        <v>30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s="5" t="s">
        <v>122</v>
      </c>
      <c r="O228">
        <f t="shared" si="12"/>
        <v>367</v>
      </c>
      <c r="P228">
        <f t="shared" si="13"/>
        <v>98.21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s="5" t="s">
        <v>292</v>
      </c>
      <c r="O229">
        <f t="shared" si="12"/>
        <v>169</v>
      </c>
      <c r="P229">
        <f t="shared" si="13"/>
        <v>108.96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s="5" t="s">
        <v>71</v>
      </c>
      <c r="O230">
        <f t="shared" si="12"/>
        <v>120</v>
      </c>
      <c r="P230">
        <f t="shared" si="13"/>
        <v>67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s="5" t="s">
        <v>292</v>
      </c>
      <c r="O231">
        <f t="shared" si="12"/>
        <v>194</v>
      </c>
      <c r="P231">
        <f t="shared" si="13"/>
        <v>64.989999999999995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s="5" t="s">
        <v>89</v>
      </c>
      <c r="O232">
        <f t="shared" si="12"/>
        <v>420</v>
      </c>
      <c r="P232">
        <f t="shared" si="13"/>
        <v>99.84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s="5" t="s">
        <v>33</v>
      </c>
      <c r="O233">
        <f t="shared" si="12"/>
        <v>77</v>
      </c>
      <c r="P233">
        <f t="shared" si="13"/>
        <v>82.43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s="5" t="s">
        <v>33</v>
      </c>
      <c r="O234">
        <f t="shared" si="12"/>
        <v>171</v>
      </c>
      <c r="P234">
        <f t="shared" si="13"/>
        <v>63.29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s="5" t="s">
        <v>71</v>
      </c>
      <c r="O235">
        <f t="shared" si="12"/>
        <v>158</v>
      </c>
      <c r="P235">
        <f t="shared" si="13"/>
        <v>96.77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s="5" t="s">
        <v>89</v>
      </c>
      <c r="O236">
        <f t="shared" si="12"/>
        <v>109</v>
      </c>
      <c r="P236">
        <f t="shared" si="13"/>
        <v>54.91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s="5" t="s">
        <v>71</v>
      </c>
      <c r="O237">
        <f t="shared" si="12"/>
        <v>42</v>
      </c>
      <c r="P237">
        <f t="shared" si="13"/>
        <v>39.01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s="5" t="s">
        <v>23</v>
      </c>
      <c r="O238">
        <f t="shared" si="12"/>
        <v>11</v>
      </c>
      <c r="P238">
        <f t="shared" si="13"/>
        <v>75.84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s="5" t="s">
        <v>71</v>
      </c>
      <c r="O239">
        <f t="shared" si="12"/>
        <v>159</v>
      </c>
      <c r="P239">
        <f t="shared" si="13"/>
        <v>45.05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s="5" t="s">
        <v>33</v>
      </c>
      <c r="O240">
        <f t="shared" si="12"/>
        <v>422</v>
      </c>
      <c r="P240">
        <f t="shared" si="13"/>
        <v>104.52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s="5" t="s">
        <v>65</v>
      </c>
      <c r="O241">
        <f t="shared" si="12"/>
        <v>98</v>
      </c>
      <c r="P241">
        <f t="shared" si="13"/>
        <v>76.27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s="5" t="s">
        <v>33</v>
      </c>
      <c r="O242">
        <f t="shared" si="12"/>
        <v>419</v>
      </c>
      <c r="P242">
        <f t="shared" si="13"/>
        <v>69.02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s="5" t="s">
        <v>68</v>
      </c>
      <c r="O243">
        <f t="shared" si="12"/>
        <v>102</v>
      </c>
      <c r="P243">
        <f t="shared" si="13"/>
        <v>101.98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s="5" t="s">
        <v>23</v>
      </c>
      <c r="O244">
        <f t="shared" si="12"/>
        <v>128</v>
      </c>
      <c r="P244">
        <f t="shared" si="13"/>
        <v>42.92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s="5" t="s">
        <v>33</v>
      </c>
      <c r="O245">
        <f t="shared" si="12"/>
        <v>445</v>
      </c>
      <c r="P245">
        <f t="shared" si="13"/>
        <v>43.03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s="5" t="s">
        <v>33</v>
      </c>
      <c r="O246">
        <f t="shared" si="12"/>
        <v>570</v>
      </c>
      <c r="P246">
        <f t="shared" si="13"/>
        <v>75.25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s="5" t="s">
        <v>33</v>
      </c>
      <c r="O247">
        <f t="shared" si="12"/>
        <v>509</v>
      </c>
      <c r="P247">
        <f t="shared" si="13"/>
        <v>69.02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s="5" t="s">
        <v>28</v>
      </c>
      <c r="O248">
        <f t="shared" si="12"/>
        <v>326</v>
      </c>
      <c r="P248">
        <f t="shared" si="13"/>
        <v>65.989999999999995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s="5" t="s">
        <v>119</v>
      </c>
      <c r="O249">
        <f t="shared" si="12"/>
        <v>933</v>
      </c>
      <c r="P249">
        <f t="shared" si="13"/>
        <v>98.01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s="5" t="s">
        <v>292</v>
      </c>
      <c r="O250">
        <f t="shared" si="12"/>
        <v>211</v>
      </c>
      <c r="P250">
        <f t="shared" si="13"/>
        <v>60.11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s="5" t="s">
        <v>206</v>
      </c>
      <c r="O251">
        <f t="shared" si="12"/>
        <v>273</v>
      </c>
      <c r="P251">
        <f t="shared" si="13"/>
        <v>26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s="5" t="s">
        <v>23</v>
      </c>
      <c r="O252">
        <f t="shared" si="12"/>
        <v>3</v>
      </c>
      <c r="P252">
        <f t="shared" si="13"/>
        <v>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s="5" t="s">
        <v>33</v>
      </c>
      <c r="O253">
        <f t="shared" si="12"/>
        <v>54</v>
      </c>
      <c r="P253">
        <f t="shared" si="13"/>
        <v>38.020000000000003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s="5" t="s">
        <v>33</v>
      </c>
      <c r="O254">
        <f t="shared" si="12"/>
        <v>626</v>
      </c>
      <c r="P254">
        <f t="shared" si="13"/>
        <v>106.15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s="5" t="s">
        <v>53</v>
      </c>
      <c r="O255">
        <f t="shared" si="12"/>
        <v>89</v>
      </c>
      <c r="P255">
        <f t="shared" si="13"/>
        <v>81.02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s="5" t="s">
        <v>68</v>
      </c>
      <c r="O256">
        <f t="shared" si="12"/>
        <v>185</v>
      </c>
      <c r="P256">
        <f t="shared" si="13"/>
        <v>96.65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s="5" t="s">
        <v>23</v>
      </c>
      <c r="O257">
        <f t="shared" si="12"/>
        <v>120</v>
      </c>
      <c r="P257">
        <f t="shared" si="13"/>
        <v>57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s="5" t="s">
        <v>23</v>
      </c>
      <c r="O258">
        <f t="shared" si="12"/>
        <v>23</v>
      </c>
      <c r="P258">
        <f t="shared" si="13"/>
        <v>63.93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s="5" t="s">
        <v>33</v>
      </c>
      <c r="O259">
        <f t="shared" ref="O259:O322" si="16">ROUND(E259/D259*100,0)</f>
        <v>146</v>
      </c>
      <c r="P259">
        <f t="shared" ref="P259:P322" si="17">ROUND(IFERROR(E259/G259,0),2)</f>
        <v>90.46</v>
      </c>
      <c r="Q259" t="s">
        <v>2039</v>
      </c>
      <c r="R259" t="s">
        <v>2040</v>
      </c>
      <c r="S259" s="8">
        <f t="shared" ref="S259:S322" si="18">(((J259/60)/60)/24)+DATE(1970,1,1)</f>
        <v>41338.25</v>
      </c>
      <c r="T259" s="8">
        <f t="shared" ref="T259:T322" si="19">(((K259/60)/60)/24)+ DATE(1970,1,1)</f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s="5" t="s">
        <v>33</v>
      </c>
      <c r="O260">
        <f t="shared" si="16"/>
        <v>268</v>
      </c>
      <c r="P260">
        <f t="shared" si="17"/>
        <v>72.17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s="5" t="s">
        <v>122</v>
      </c>
      <c r="O261">
        <f t="shared" si="16"/>
        <v>598</v>
      </c>
      <c r="P261">
        <f t="shared" si="17"/>
        <v>77.930000000000007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s="5" t="s">
        <v>23</v>
      </c>
      <c r="O262">
        <f t="shared" si="16"/>
        <v>158</v>
      </c>
      <c r="P262">
        <f t="shared" si="17"/>
        <v>38.07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s="5" t="s">
        <v>23</v>
      </c>
      <c r="O263">
        <f t="shared" si="16"/>
        <v>31</v>
      </c>
      <c r="P263">
        <f t="shared" si="17"/>
        <v>57.94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s="5" t="s">
        <v>60</v>
      </c>
      <c r="O264">
        <f t="shared" si="16"/>
        <v>313</v>
      </c>
      <c r="P264">
        <f t="shared" si="17"/>
        <v>49.79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s="5" t="s">
        <v>122</v>
      </c>
      <c r="O265">
        <f t="shared" si="16"/>
        <v>371</v>
      </c>
      <c r="P265">
        <f t="shared" si="17"/>
        <v>54.05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s="5" t="s">
        <v>33</v>
      </c>
      <c r="O266">
        <f t="shared" si="16"/>
        <v>363</v>
      </c>
      <c r="P266">
        <f t="shared" si="17"/>
        <v>30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s="5" t="s">
        <v>33</v>
      </c>
      <c r="O267">
        <f t="shared" si="16"/>
        <v>123</v>
      </c>
      <c r="P267">
        <f t="shared" si="17"/>
        <v>70.13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s="5" t="s">
        <v>159</v>
      </c>
      <c r="O268">
        <f t="shared" si="16"/>
        <v>77</v>
      </c>
      <c r="P268">
        <f t="shared" si="17"/>
        <v>27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s="5" t="s">
        <v>33</v>
      </c>
      <c r="O269">
        <f t="shared" si="16"/>
        <v>234</v>
      </c>
      <c r="P269">
        <f t="shared" si="17"/>
        <v>51.99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s="5" t="s">
        <v>42</v>
      </c>
      <c r="O270">
        <f t="shared" si="16"/>
        <v>181</v>
      </c>
      <c r="P270">
        <f t="shared" si="17"/>
        <v>56.42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s="5" t="s">
        <v>269</v>
      </c>
      <c r="O271">
        <f t="shared" si="16"/>
        <v>253</v>
      </c>
      <c r="P271">
        <f t="shared" si="17"/>
        <v>101.63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s="5" t="s">
        <v>89</v>
      </c>
      <c r="O272">
        <f t="shared" si="16"/>
        <v>27</v>
      </c>
      <c r="P272">
        <f t="shared" si="17"/>
        <v>25.01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s="5" t="s">
        <v>122</v>
      </c>
      <c r="O273">
        <f t="shared" si="16"/>
        <v>1</v>
      </c>
      <c r="P273">
        <f t="shared" si="17"/>
        <v>32.020000000000003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s="5" t="s">
        <v>33</v>
      </c>
      <c r="O274">
        <f t="shared" si="16"/>
        <v>304</v>
      </c>
      <c r="P274">
        <f t="shared" si="17"/>
        <v>82.02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s="5" t="s">
        <v>33</v>
      </c>
      <c r="O275">
        <f t="shared" si="16"/>
        <v>137</v>
      </c>
      <c r="P275">
        <f t="shared" si="17"/>
        <v>37.96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s="5" t="s">
        <v>33</v>
      </c>
      <c r="O276">
        <f t="shared" si="16"/>
        <v>32</v>
      </c>
      <c r="P276">
        <f t="shared" si="17"/>
        <v>51.53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s="5" t="s">
        <v>206</v>
      </c>
      <c r="O277">
        <f t="shared" si="16"/>
        <v>242</v>
      </c>
      <c r="P277">
        <f t="shared" si="17"/>
        <v>81.2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s="5" t="s">
        <v>89</v>
      </c>
      <c r="O278">
        <f t="shared" si="16"/>
        <v>97</v>
      </c>
      <c r="P278">
        <f t="shared" si="17"/>
        <v>40.03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s="5" t="s">
        <v>33</v>
      </c>
      <c r="O279">
        <f t="shared" si="16"/>
        <v>1066</v>
      </c>
      <c r="P279">
        <f t="shared" si="17"/>
        <v>89.94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s="5" t="s">
        <v>28</v>
      </c>
      <c r="O280">
        <f t="shared" si="16"/>
        <v>326</v>
      </c>
      <c r="P280">
        <f t="shared" si="17"/>
        <v>96.69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s="5" t="s">
        <v>33</v>
      </c>
      <c r="O281">
        <f t="shared" si="16"/>
        <v>171</v>
      </c>
      <c r="P281">
        <f t="shared" si="17"/>
        <v>25.01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s="5" t="s">
        <v>71</v>
      </c>
      <c r="O282">
        <f t="shared" si="16"/>
        <v>581</v>
      </c>
      <c r="P282">
        <f t="shared" si="17"/>
        <v>36.99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s="5" t="s">
        <v>33</v>
      </c>
      <c r="O283">
        <f t="shared" si="16"/>
        <v>92</v>
      </c>
      <c r="P283">
        <f t="shared" si="17"/>
        <v>73.010000000000005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s="5" t="s">
        <v>269</v>
      </c>
      <c r="O284">
        <f t="shared" si="16"/>
        <v>108</v>
      </c>
      <c r="P284">
        <f t="shared" si="17"/>
        <v>68.239999999999995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s="5" t="s">
        <v>23</v>
      </c>
      <c r="O285">
        <f t="shared" si="16"/>
        <v>19</v>
      </c>
      <c r="P285">
        <f t="shared" si="17"/>
        <v>52.31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s="5" t="s">
        <v>28</v>
      </c>
      <c r="O286">
        <f t="shared" si="16"/>
        <v>83</v>
      </c>
      <c r="P286">
        <f t="shared" si="17"/>
        <v>61.77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s="5" t="s">
        <v>33</v>
      </c>
      <c r="O287">
        <f t="shared" si="16"/>
        <v>706</v>
      </c>
      <c r="P287">
        <f t="shared" si="17"/>
        <v>25.03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s="5" t="s">
        <v>33</v>
      </c>
      <c r="O288">
        <f t="shared" si="16"/>
        <v>17</v>
      </c>
      <c r="P288">
        <f t="shared" si="17"/>
        <v>106.29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s="5" t="s">
        <v>50</v>
      </c>
      <c r="O289">
        <f t="shared" si="16"/>
        <v>210</v>
      </c>
      <c r="P289">
        <f t="shared" si="17"/>
        <v>75.069999999999993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s="5" t="s">
        <v>148</v>
      </c>
      <c r="O290">
        <f t="shared" si="16"/>
        <v>98</v>
      </c>
      <c r="P290">
        <f t="shared" si="17"/>
        <v>39.97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s="5" t="s">
        <v>33</v>
      </c>
      <c r="O291">
        <f t="shared" si="16"/>
        <v>1684</v>
      </c>
      <c r="P291">
        <f t="shared" si="17"/>
        <v>39.979999999999997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s="5" t="s">
        <v>42</v>
      </c>
      <c r="O292">
        <f t="shared" si="16"/>
        <v>54</v>
      </c>
      <c r="P292">
        <f t="shared" si="17"/>
        <v>101.02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s="5" t="s">
        <v>28</v>
      </c>
      <c r="O293">
        <f t="shared" si="16"/>
        <v>457</v>
      </c>
      <c r="P293">
        <f t="shared" si="17"/>
        <v>76.81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s="5" t="s">
        <v>17</v>
      </c>
      <c r="O294">
        <f t="shared" si="16"/>
        <v>10</v>
      </c>
      <c r="P294">
        <f t="shared" si="17"/>
        <v>71.7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s="5" t="s">
        <v>33</v>
      </c>
      <c r="O295">
        <f t="shared" si="16"/>
        <v>16</v>
      </c>
      <c r="P295">
        <f t="shared" si="17"/>
        <v>33.28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s="5" t="s">
        <v>33</v>
      </c>
      <c r="O296">
        <f t="shared" si="16"/>
        <v>1340</v>
      </c>
      <c r="P296">
        <f t="shared" si="17"/>
        <v>43.92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s="5" t="s">
        <v>33</v>
      </c>
      <c r="O297">
        <f t="shared" si="16"/>
        <v>36</v>
      </c>
      <c r="P297">
        <f t="shared" si="17"/>
        <v>36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s="5" t="s">
        <v>33</v>
      </c>
      <c r="O298">
        <f t="shared" si="16"/>
        <v>55</v>
      </c>
      <c r="P298">
        <f t="shared" si="17"/>
        <v>88.21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s="5" t="s">
        <v>33</v>
      </c>
      <c r="O299">
        <f t="shared" si="16"/>
        <v>94</v>
      </c>
      <c r="P299">
        <f t="shared" si="17"/>
        <v>65.239999999999995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s="5" t="s">
        <v>23</v>
      </c>
      <c r="O300">
        <f t="shared" si="16"/>
        <v>144</v>
      </c>
      <c r="P300">
        <f t="shared" si="17"/>
        <v>69.959999999999994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s="5" t="s">
        <v>17</v>
      </c>
      <c r="O301">
        <f t="shared" si="16"/>
        <v>51</v>
      </c>
      <c r="P301">
        <f t="shared" si="17"/>
        <v>39.880000000000003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s="5" t="s">
        <v>68</v>
      </c>
      <c r="O302">
        <f t="shared" si="16"/>
        <v>5</v>
      </c>
      <c r="P302">
        <f t="shared" si="17"/>
        <v>5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s="5" t="s">
        <v>42</v>
      </c>
      <c r="O303">
        <f t="shared" si="16"/>
        <v>1345</v>
      </c>
      <c r="P303">
        <f t="shared" si="17"/>
        <v>41.02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s="5" t="s">
        <v>33</v>
      </c>
      <c r="O304">
        <f t="shared" si="16"/>
        <v>32</v>
      </c>
      <c r="P304">
        <f t="shared" si="17"/>
        <v>98.91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s="5" t="s">
        <v>60</v>
      </c>
      <c r="O305">
        <f t="shared" si="16"/>
        <v>83</v>
      </c>
      <c r="P305">
        <f t="shared" si="17"/>
        <v>87.78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s="5" t="s">
        <v>42</v>
      </c>
      <c r="O306">
        <f t="shared" si="16"/>
        <v>546</v>
      </c>
      <c r="P306">
        <f t="shared" si="17"/>
        <v>80.77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s="5" t="s">
        <v>33</v>
      </c>
      <c r="O307">
        <f t="shared" si="16"/>
        <v>286</v>
      </c>
      <c r="P307">
        <f t="shared" si="17"/>
        <v>94.28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s="5" t="s">
        <v>33</v>
      </c>
      <c r="O308">
        <f t="shared" si="16"/>
        <v>8</v>
      </c>
      <c r="P308">
        <f t="shared" si="17"/>
        <v>73.430000000000007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s="5" t="s">
        <v>119</v>
      </c>
      <c r="O309">
        <f t="shared" si="16"/>
        <v>132</v>
      </c>
      <c r="P309">
        <f t="shared" si="17"/>
        <v>65.97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s="5" t="s">
        <v>33</v>
      </c>
      <c r="O310">
        <f t="shared" si="16"/>
        <v>74</v>
      </c>
      <c r="P310">
        <f t="shared" si="17"/>
        <v>109.04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s="5" t="s">
        <v>60</v>
      </c>
      <c r="O311">
        <f t="shared" si="16"/>
        <v>75</v>
      </c>
      <c r="P311">
        <f t="shared" si="17"/>
        <v>41.16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s="5" t="s">
        <v>89</v>
      </c>
      <c r="O312">
        <f t="shared" si="16"/>
        <v>20</v>
      </c>
      <c r="P312">
        <f t="shared" si="17"/>
        <v>99.13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s="5" t="s">
        <v>33</v>
      </c>
      <c r="O313">
        <f t="shared" si="16"/>
        <v>203</v>
      </c>
      <c r="P313">
        <f t="shared" si="17"/>
        <v>105.88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s="5" t="s">
        <v>33</v>
      </c>
      <c r="O314">
        <f t="shared" si="16"/>
        <v>310</v>
      </c>
      <c r="P314">
        <f t="shared" si="17"/>
        <v>49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s="5" t="s">
        <v>23</v>
      </c>
      <c r="O315">
        <f t="shared" si="16"/>
        <v>395</v>
      </c>
      <c r="P315">
        <f t="shared" si="17"/>
        <v>39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s="5" t="s">
        <v>42</v>
      </c>
      <c r="O316">
        <f t="shared" si="16"/>
        <v>295</v>
      </c>
      <c r="P316">
        <f t="shared" si="17"/>
        <v>31.02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s="5" t="s">
        <v>33</v>
      </c>
      <c r="O317">
        <f t="shared" si="16"/>
        <v>34</v>
      </c>
      <c r="P317">
        <f t="shared" si="17"/>
        <v>103.87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s="5" t="s">
        <v>17</v>
      </c>
      <c r="O318">
        <f t="shared" si="16"/>
        <v>67</v>
      </c>
      <c r="P318">
        <f t="shared" si="17"/>
        <v>59.27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s="5" t="s">
        <v>33</v>
      </c>
      <c r="O319">
        <f t="shared" si="16"/>
        <v>19</v>
      </c>
      <c r="P319">
        <f t="shared" si="17"/>
        <v>42.3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s="5" t="s">
        <v>23</v>
      </c>
      <c r="O320">
        <f t="shared" si="16"/>
        <v>16</v>
      </c>
      <c r="P320">
        <f t="shared" si="17"/>
        <v>53.12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s="5" t="s">
        <v>28</v>
      </c>
      <c r="O321">
        <f t="shared" si="16"/>
        <v>39</v>
      </c>
      <c r="P321">
        <f t="shared" si="17"/>
        <v>50.8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s="5" t="s">
        <v>119</v>
      </c>
      <c r="O322">
        <f t="shared" si="16"/>
        <v>10</v>
      </c>
      <c r="P322">
        <f t="shared" si="17"/>
        <v>101.15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s="5" t="s">
        <v>100</v>
      </c>
      <c r="O323">
        <f t="shared" ref="O323:O386" si="20">ROUND(E323/D323*100,0)</f>
        <v>94</v>
      </c>
      <c r="P323">
        <f t="shared" ref="P323:P386" si="21">ROUND(IFERROR(E323/G323,0),2)</f>
        <v>65</v>
      </c>
      <c r="Q323" t="s">
        <v>2041</v>
      </c>
      <c r="R323" t="s">
        <v>2052</v>
      </c>
      <c r="S323" s="8">
        <f t="shared" ref="S323:S386" si="22">(((J323/60)/60)/24)+DATE(1970,1,1)</f>
        <v>40634.208333333336</v>
      </c>
      <c r="T323" s="8">
        <f t="shared" ref="T323:T386" si="23">(((K323/60)/60)/24)+ DATE(1970,1,1)</f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s="5" t="s">
        <v>33</v>
      </c>
      <c r="O324">
        <f t="shared" si="20"/>
        <v>167</v>
      </c>
      <c r="P324">
        <f t="shared" si="21"/>
        <v>38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s="5" t="s">
        <v>42</v>
      </c>
      <c r="O325">
        <f t="shared" si="20"/>
        <v>24</v>
      </c>
      <c r="P325">
        <f t="shared" si="21"/>
        <v>82.62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s="5" t="s">
        <v>33</v>
      </c>
      <c r="O326">
        <f t="shared" si="20"/>
        <v>164</v>
      </c>
      <c r="P326">
        <f t="shared" si="21"/>
        <v>37.94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s="5" t="s">
        <v>33</v>
      </c>
      <c r="O327">
        <f t="shared" si="20"/>
        <v>91</v>
      </c>
      <c r="P327">
        <f t="shared" si="21"/>
        <v>80.78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s="5" t="s">
        <v>71</v>
      </c>
      <c r="O328">
        <f t="shared" si="20"/>
        <v>46</v>
      </c>
      <c r="P328">
        <f t="shared" si="21"/>
        <v>25.98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s="5" t="s">
        <v>33</v>
      </c>
      <c r="O329">
        <f t="shared" si="20"/>
        <v>39</v>
      </c>
      <c r="P329">
        <f t="shared" si="21"/>
        <v>30.36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s="5" t="s">
        <v>23</v>
      </c>
      <c r="O330">
        <f t="shared" si="20"/>
        <v>134</v>
      </c>
      <c r="P330">
        <f t="shared" si="21"/>
        <v>54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s="5" t="s">
        <v>89</v>
      </c>
      <c r="O331">
        <f t="shared" si="20"/>
        <v>23</v>
      </c>
      <c r="P331">
        <f t="shared" si="21"/>
        <v>101.79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s="5" t="s">
        <v>42</v>
      </c>
      <c r="O332">
        <f t="shared" si="20"/>
        <v>185</v>
      </c>
      <c r="P332">
        <f t="shared" si="21"/>
        <v>45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s="5" t="s">
        <v>17</v>
      </c>
      <c r="O333">
        <f t="shared" si="20"/>
        <v>444</v>
      </c>
      <c r="P333">
        <f t="shared" si="21"/>
        <v>77.069999999999993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s="5" t="s">
        <v>65</v>
      </c>
      <c r="O334">
        <f t="shared" si="20"/>
        <v>200</v>
      </c>
      <c r="P334">
        <f t="shared" si="21"/>
        <v>88.08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s="5" t="s">
        <v>33</v>
      </c>
      <c r="O335">
        <f t="shared" si="20"/>
        <v>124</v>
      </c>
      <c r="P335">
        <f t="shared" si="21"/>
        <v>47.04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s="5" t="s">
        <v>23</v>
      </c>
      <c r="O336">
        <f t="shared" si="20"/>
        <v>187</v>
      </c>
      <c r="P336">
        <f t="shared" si="21"/>
        <v>111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s="5" t="s">
        <v>23</v>
      </c>
      <c r="O337">
        <f t="shared" si="20"/>
        <v>114</v>
      </c>
      <c r="P337">
        <f t="shared" si="21"/>
        <v>87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s="5" t="s">
        <v>23</v>
      </c>
      <c r="O338">
        <f t="shared" si="20"/>
        <v>97</v>
      </c>
      <c r="P338">
        <f t="shared" si="21"/>
        <v>63.99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s="5" t="s">
        <v>33</v>
      </c>
      <c r="O339">
        <f t="shared" si="20"/>
        <v>123</v>
      </c>
      <c r="P339">
        <f t="shared" si="21"/>
        <v>105.99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s="5" t="s">
        <v>33</v>
      </c>
      <c r="O340">
        <f t="shared" si="20"/>
        <v>179</v>
      </c>
      <c r="P340">
        <f t="shared" si="21"/>
        <v>73.989999999999995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s="5" t="s">
        <v>33</v>
      </c>
      <c r="O341">
        <f t="shared" si="20"/>
        <v>80</v>
      </c>
      <c r="P341">
        <f t="shared" si="21"/>
        <v>84.02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s="5" t="s">
        <v>122</v>
      </c>
      <c r="O342">
        <f t="shared" si="20"/>
        <v>94</v>
      </c>
      <c r="P342">
        <f t="shared" si="21"/>
        <v>88.97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s="5" t="s">
        <v>60</v>
      </c>
      <c r="O343">
        <f t="shared" si="20"/>
        <v>85</v>
      </c>
      <c r="P343">
        <f t="shared" si="21"/>
        <v>76.989999999999995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s="5" t="s">
        <v>33</v>
      </c>
      <c r="O344">
        <f t="shared" si="20"/>
        <v>67</v>
      </c>
      <c r="P344">
        <f t="shared" si="21"/>
        <v>97.15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s="5" t="s">
        <v>33</v>
      </c>
      <c r="O345">
        <f t="shared" si="20"/>
        <v>54</v>
      </c>
      <c r="P345">
        <f t="shared" si="21"/>
        <v>33.01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s="5" t="s">
        <v>89</v>
      </c>
      <c r="O346">
        <f t="shared" si="20"/>
        <v>42</v>
      </c>
      <c r="P346">
        <f t="shared" si="21"/>
        <v>99.95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s="5" t="s">
        <v>53</v>
      </c>
      <c r="O347">
        <f t="shared" si="20"/>
        <v>15</v>
      </c>
      <c r="P347">
        <f t="shared" si="21"/>
        <v>69.97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s="5" t="s">
        <v>60</v>
      </c>
      <c r="O348">
        <f t="shared" si="20"/>
        <v>34</v>
      </c>
      <c r="P348">
        <f t="shared" si="21"/>
        <v>110.32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s="5" t="s">
        <v>28</v>
      </c>
      <c r="O349">
        <f t="shared" si="20"/>
        <v>1401</v>
      </c>
      <c r="P349">
        <f t="shared" si="21"/>
        <v>66.010000000000005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s="5" t="s">
        <v>17</v>
      </c>
      <c r="O350">
        <f t="shared" si="20"/>
        <v>72</v>
      </c>
      <c r="P350">
        <f t="shared" si="21"/>
        <v>41.01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s="5" t="s">
        <v>33</v>
      </c>
      <c r="O351">
        <f t="shared" si="20"/>
        <v>53</v>
      </c>
      <c r="P351">
        <f t="shared" si="21"/>
        <v>103.96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s="5" t="s">
        <v>159</v>
      </c>
      <c r="O352">
        <f t="shared" si="20"/>
        <v>5</v>
      </c>
      <c r="P352">
        <f t="shared" si="21"/>
        <v>5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s="5" t="s">
        <v>23</v>
      </c>
      <c r="O353">
        <f t="shared" si="20"/>
        <v>128</v>
      </c>
      <c r="P353">
        <f t="shared" si="21"/>
        <v>47.01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s="5" t="s">
        <v>33</v>
      </c>
      <c r="O354">
        <f t="shared" si="20"/>
        <v>35</v>
      </c>
      <c r="P354">
        <f t="shared" si="21"/>
        <v>29.61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s="5" t="s">
        <v>33</v>
      </c>
      <c r="O355">
        <f t="shared" si="20"/>
        <v>411</v>
      </c>
      <c r="P355">
        <f t="shared" si="21"/>
        <v>81.010000000000005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s="5" t="s">
        <v>42</v>
      </c>
      <c r="O356">
        <f t="shared" si="20"/>
        <v>124</v>
      </c>
      <c r="P356">
        <f t="shared" si="21"/>
        <v>94.35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s="5" t="s">
        <v>65</v>
      </c>
      <c r="O357">
        <f t="shared" si="20"/>
        <v>59</v>
      </c>
      <c r="P357">
        <f t="shared" si="21"/>
        <v>26.06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s="5" t="s">
        <v>33</v>
      </c>
      <c r="O358">
        <f t="shared" si="20"/>
        <v>37</v>
      </c>
      <c r="P358">
        <f t="shared" si="21"/>
        <v>85.78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s="5" t="s">
        <v>89</v>
      </c>
      <c r="O359">
        <f t="shared" si="20"/>
        <v>185</v>
      </c>
      <c r="P359">
        <f t="shared" si="21"/>
        <v>103.73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s="5" t="s">
        <v>122</v>
      </c>
      <c r="O360">
        <f t="shared" si="20"/>
        <v>12</v>
      </c>
      <c r="P360">
        <f t="shared" si="21"/>
        <v>49.83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s="5" t="s">
        <v>71</v>
      </c>
      <c r="O361">
        <f t="shared" si="20"/>
        <v>299</v>
      </c>
      <c r="P361">
        <f t="shared" si="21"/>
        <v>63.89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s="5" t="s">
        <v>33</v>
      </c>
      <c r="O362">
        <f t="shared" si="20"/>
        <v>226</v>
      </c>
      <c r="P362">
        <f t="shared" si="21"/>
        <v>47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s="5" t="s">
        <v>33</v>
      </c>
      <c r="O363">
        <f t="shared" si="20"/>
        <v>174</v>
      </c>
      <c r="P363">
        <f t="shared" si="21"/>
        <v>108.48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s="5" t="s">
        <v>23</v>
      </c>
      <c r="O364">
        <f t="shared" si="20"/>
        <v>372</v>
      </c>
      <c r="P364">
        <f t="shared" si="21"/>
        <v>72.02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s="5" t="s">
        <v>23</v>
      </c>
      <c r="O365">
        <f t="shared" si="20"/>
        <v>160</v>
      </c>
      <c r="P365">
        <f t="shared" si="21"/>
        <v>59.93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s="5" t="s">
        <v>60</v>
      </c>
      <c r="O366">
        <f t="shared" si="20"/>
        <v>1616</v>
      </c>
      <c r="P366">
        <f t="shared" si="21"/>
        <v>78.209999999999994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s="5" t="s">
        <v>33</v>
      </c>
      <c r="O367">
        <f t="shared" si="20"/>
        <v>733</v>
      </c>
      <c r="P367">
        <f t="shared" si="21"/>
        <v>104.78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s="5" t="s">
        <v>33</v>
      </c>
      <c r="O368">
        <f t="shared" si="20"/>
        <v>592</v>
      </c>
      <c r="P368">
        <f t="shared" si="21"/>
        <v>105.52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s="5" t="s">
        <v>33</v>
      </c>
      <c r="O369">
        <f t="shared" si="20"/>
        <v>19</v>
      </c>
      <c r="P369">
        <f t="shared" si="21"/>
        <v>24.93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s="5" t="s">
        <v>42</v>
      </c>
      <c r="O370">
        <f t="shared" si="20"/>
        <v>277</v>
      </c>
      <c r="P370">
        <f t="shared" si="21"/>
        <v>69.87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s="5" t="s">
        <v>269</v>
      </c>
      <c r="O371">
        <f t="shared" si="20"/>
        <v>273</v>
      </c>
      <c r="P371">
        <f t="shared" si="21"/>
        <v>95.73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s="5" t="s">
        <v>33</v>
      </c>
      <c r="O372">
        <f t="shared" si="20"/>
        <v>159</v>
      </c>
      <c r="P372">
        <f t="shared" si="21"/>
        <v>30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s="5" t="s">
        <v>33</v>
      </c>
      <c r="O373">
        <f t="shared" si="20"/>
        <v>68</v>
      </c>
      <c r="P373">
        <f t="shared" si="21"/>
        <v>59.01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s="5" t="s">
        <v>42</v>
      </c>
      <c r="O374">
        <f t="shared" si="20"/>
        <v>1592</v>
      </c>
      <c r="P374">
        <f t="shared" si="21"/>
        <v>84.76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s="5" t="s">
        <v>33</v>
      </c>
      <c r="O375">
        <f t="shared" si="20"/>
        <v>730</v>
      </c>
      <c r="P375">
        <f t="shared" si="21"/>
        <v>78.010000000000005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s="5" t="s">
        <v>42</v>
      </c>
      <c r="O376">
        <f t="shared" si="20"/>
        <v>13</v>
      </c>
      <c r="P376">
        <f t="shared" si="21"/>
        <v>50.05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s="5" t="s">
        <v>60</v>
      </c>
      <c r="O377">
        <f t="shared" si="20"/>
        <v>55</v>
      </c>
      <c r="P377">
        <f t="shared" si="21"/>
        <v>59.16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s="5" t="s">
        <v>23</v>
      </c>
      <c r="O378">
        <f t="shared" si="20"/>
        <v>361</v>
      </c>
      <c r="P378">
        <f t="shared" si="21"/>
        <v>93.7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s="5" t="s">
        <v>33</v>
      </c>
      <c r="O379">
        <f t="shared" si="20"/>
        <v>10</v>
      </c>
      <c r="P379">
        <f t="shared" si="21"/>
        <v>40.14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s="5" t="s">
        <v>42</v>
      </c>
      <c r="O380">
        <f t="shared" si="20"/>
        <v>14</v>
      </c>
      <c r="P380">
        <f t="shared" si="21"/>
        <v>70.09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s="5" t="s">
        <v>33</v>
      </c>
      <c r="O381">
        <f t="shared" si="20"/>
        <v>40</v>
      </c>
      <c r="P381">
        <f t="shared" si="21"/>
        <v>66.180000000000007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s="5" t="s">
        <v>33</v>
      </c>
      <c r="O382">
        <f t="shared" si="20"/>
        <v>160</v>
      </c>
      <c r="P382">
        <f t="shared" si="21"/>
        <v>47.71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s="5" t="s">
        <v>33</v>
      </c>
      <c r="O383">
        <f t="shared" si="20"/>
        <v>184</v>
      </c>
      <c r="P383">
        <f t="shared" si="21"/>
        <v>62.9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s="5" t="s">
        <v>122</v>
      </c>
      <c r="O384">
        <f t="shared" si="20"/>
        <v>64</v>
      </c>
      <c r="P384">
        <f t="shared" si="21"/>
        <v>86.61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s="5" t="s">
        <v>17</v>
      </c>
      <c r="O385">
        <f t="shared" si="20"/>
        <v>225</v>
      </c>
      <c r="P385">
        <f t="shared" si="21"/>
        <v>75.13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s="5" t="s">
        <v>42</v>
      </c>
      <c r="O386">
        <f t="shared" si="20"/>
        <v>172</v>
      </c>
      <c r="P386">
        <f t="shared" si="21"/>
        <v>41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s="5" t="s">
        <v>68</v>
      </c>
      <c r="O387">
        <f t="shared" ref="O387:O450" si="24">ROUND(E387/D387*100,0)</f>
        <v>146</v>
      </c>
      <c r="P387">
        <f t="shared" ref="P387:P450" si="25">ROUND(IFERROR(E387/G387,0),2)</f>
        <v>50.01</v>
      </c>
      <c r="Q387" t="s">
        <v>2047</v>
      </c>
      <c r="R387" t="s">
        <v>2048</v>
      </c>
      <c r="S387" s="8">
        <f t="shared" ref="S387:S450" si="26">(((J387/60)/60)/24)+DATE(1970,1,1)</f>
        <v>43553.208333333328</v>
      </c>
      <c r="T387" s="8">
        <f t="shared" ref="T387:T450" si="27">(((K387/60)/60)/24)+ 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s="5" t="s">
        <v>33</v>
      </c>
      <c r="O388">
        <f t="shared" si="24"/>
        <v>76</v>
      </c>
      <c r="P388">
        <f t="shared" si="25"/>
        <v>96.96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s="5" t="s">
        <v>65</v>
      </c>
      <c r="O389">
        <f t="shared" si="24"/>
        <v>39</v>
      </c>
      <c r="P389">
        <f t="shared" si="25"/>
        <v>100.93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s="5" t="s">
        <v>60</v>
      </c>
      <c r="O390">
        <f t="shared" si="24"/>
        <v>11</v>
      </c>
      <c r="P390">
        <f t="shared" si="25"/>
        <v>89.23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s="5" t="s">
        <v>33</v>
      </c>
      <c r="O391">
        <f t="shared" si="24"/>
        <v>122</v>
      </c>
      <c r="P391">
        <f t="shared" si="25"/>
        <v>87.98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s="5" t="s">
        <v>122</v>
      </c>
      <c r="O392">
        <f t="shared" si="24"/>
        <v>187</v>
      </c>
      <c r="P392">
        <f t="shared" si="25"/>
        <v>89.54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s="5" t="s">
        <v>68</v>
      </c>
      <c r="O393">
        <f t="shared" si="24"/>
        <v>7</v>
      </c>
      <c r="P393">
        <f t="shared" si="25"/>
        <v>29.09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s="5" t="s">
        <v>65</v>
      </c>
      <c r="O394">
        <f t="shared" si="24"/>
        <v>66</v>
      </c>
      <c r="P394">
        <f t="shared" si="25"/>
        <v>42.01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s="5" t="s">
        <v>159</v>
      </c>
      <c r="O395">
        <f t="shared" si="24"/>
        <v>229</v>
      </c>
      <c r="P395">
        <f t="shared" si="25"/>
        <v>47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s="5" t="s">
        <v>42</v>
      </c>
      <c r="O396">
        <f t="shared" si="24"/>
        <v>469</v>
      </c>
      <c r="P396">
        <f t="shared" si="25"/>
        <v>110.44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s="5" t="s">
        <v>33</v>
      </c>
      <c r="O397">
        <f t="shared" si="24"/>
        <v>130</v>
      </c>
      <c r="P397">
        <f t="shared" si="25"/>
        <v>41.99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s="5" t="s">
        <v>53</v>
      </c>
      <c r="O398">
        <f t="shared" si="24"/>
        <v>167</v>
      </c>
      <c r="P398">
        <f t="shared" si="25"/>
        <v>48.01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s="5" t="s">
        <v>23</v>
      </c>
      <c r="O399">
        <f t="shared" si="24"/>
        <v>174</v>
      </c>
      <c r="P399">
        <f t="shared" si="25"/>
        <v>31.02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s="5" t="s">
        <v>71</v>
      </c>
      <c r="O400">
        <f t="shared" si="24"/>
        <v>718</v>
      </c>
      <c r="P400">
        <f t="shared" si="25"/>
        <v>99.2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s="5" t="s">
        <v>60</v>
      </c>
      <c r="O401">
        <f t="shared" si="24"/>
        <v>64</v>
      </c>
      <c r="P401">
        <f t="shared" si="25"/>
        <v>66.02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s="5" t="s">
        <v>122</v>
      </c>
      <c r="O402">
        <f t="shared" si="24"/>
        <v>2</v>
      </c>
      <c r="P402">
        <f t="shared" si="25"/>
        <v>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s="5" t="s">
        <v>33</v>
      </c>
      <c r="O403">
        <f t="shared" si="24"/>
        <v>1530</v>
      </c>
      <c r="P403">
        <f t="shared" si="25"/>
        <v>46.06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s="5" t="s">
        <v>100</v>
      </c>
      <c r="O404">
        <f t="shared" si="24"/>
        <v>40</v>
      </c>
      <c r="P404">
        <f t="shared" si="25"/>
        <v>73.650000000000006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s="5" t="s">
        <v>33</v>
      </c>
      <c r="O405">
        <f t="shared" si="24"/>
        <v>86</v>
      </c>
      <c r="P405">
        <f t="shared" si="25"/>
        <v>55.99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s="5" t="s">
        <v>33</v>
      </c>
      <c r="O406">
        <f t="shared" si="24"/>
        <v>316</v>
      </c>
      <c r="P406">
        <f t="shared" si="25"/>
        <v>68.989999999999995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s="5" t="s">
        <v>33</v>
      </c>
      <c r="O407">
        <f t="shared" si="24"/>
        <v>90</v>
      </c>
      <c r="P407">
        <f t="shared" si="25"/>
        <v>60.98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s="5" t="s">
        <v>42</v>
      </c>
      <c r="O408">
        <f t="shared" si="24"/>
        <v>182</v>
      </c>
      <c r="P408">
        <f t="shared" si="25"/>
        <v>110.98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s="5" t="s">
        <v>33</v>
      </c>
      <c r="O409">
        <f t="shared" si="24"/>
        <v>356</v>
      </c>
      <c r="P409">
        <f t="shared" si="25"/>
        <v>25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s="5" t="s">
        <v>42</v>
      </c>
      <c r="O410">
        <f t="shared" si="24"/>
        <v>132</v>
      </c>
      <c r="P410">
        <f t="shared" si="25"/>
        <v>78.760000000000005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s="5" t="s">
        <v>23</v>
      </c>
      <c r="O411">
        <f t="shared" si="24"/>
        <v>46</v>
      </c>
      <c r="P411">
        <f t="shared" si="25"/>
        <v>87.96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s="5" t="s">
        <v>292</v>
      </c>
      <c r="O412">
        <f t="shared" si="24"/>
        <v>36</v>
      </c>
      <c r="P412">
        <f t="shared" si="25"/>
        <v>49.99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s="5" t="s">
        <v>33</v>
      </c>
      <c r="O413">
        <f t="shared" si="24"/>
        <v>105</v>
      </c>
      <c r="P413">
        <f t="shared" si="25"/>
        <v>99.52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s="5" t="s">
        <v>119</v>
      </c>
      <c r="O414">
        <f t="shared" si="24"/>
        <v>669</v>
      </c>
      <c r="P414">
        <f t="shared" si="25"/>
        <v>104.82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s="5" t="s">
        <v>71</v>
      </c>
      <c r="O415">
        <f t="shared" si="24"/>
        <v>62</v>
      </c>
      <c r="P415">
        <f t="shared" si="25"/>
        <v>108.01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s="5" t="s">
        <v>17</v>
      </c>
      <c r="O416">
        <f t="shared" si="24"/>
        <v>85</v>
      </c>
      <c r="P416">
        <f t="shared" si="25"/>
        <v>29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s="5" t="s">
        <v>33</v>
      </c>
      <c r="O417">
        <f t="shared" si="24"/>
        <v>11</v>
      </c>
      <c r="P417">
        <f t="shared" si="25"/>
        <v>30.03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s="5" t="s">
        <v>42</v>
      </c>
      <c r="O418">
        <f t="shared" si="24"/>
        <v>44</v>
      </c>
      <c r="P418">
        <f t="shared" si="25"/>
        <v>41.01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s="5" t="s">
        <v>33</v>
      </c>
      <c r="O419">
        <f t="shared" si="24"/>
        <v>55</v>
      </c>
      <c r="P419">
        <f t="shared" si="25"/>
        <v>62.87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s="5" t="s">
        <v>42</v>
      </c>
      <c r="O420">
        <f t="shared" si="24"/>
        <v>57</v>
      </c>
      <c r="P420">
        <f t="shared" si="25"/>
        <v>47.01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s="5" t="s">
        <v>28</v>
      </c>
      <c r="O421">
        <f t="shared" si="24"/>
        <v>123</v>
      </c>
      <c r="P421">
        <f t="shared" si="25"/>
        <v>27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s="5" t="s">
        <v>33</v>
      </c>
      <c r="O422">
        <f t="shared" si="24"/>
        <v>128</v>
      </c>
      <c r="P422">
        <f t="shared" si="25"/>
        <v>68.33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s="5" t="s">
        <v>65</v>
      </c>
      <c r="O423">
        <f t="shared" si="24"/>
        <v>64</v>
      </c>
      <c r="P423">
        <f t="shared" si="25"/>
        <v>50.97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s="5" t="s">
        <v>33</v>
      </c>
      <c r="O424">
        <f t="shared" si="24"/>
        <v>127</v>
      </c>
      <c r="P424">
        <f t="shared" si="25"/>
        <v>54.02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s="5" t="s">
        <v>17</v>
      </c>
      <c r="O425">
        <f t="shared" si="24"/>
        <v>11</v>
      </c>
      <c r="P425">
        <f t="shared" si="25"/>
        <v>97.06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s="5" t="s">
        <v>60</v>
      </c>
      <c r="O426">
        <f t="shared" si="24"/>
        <v>40</v>
      </c>
      <c r="P426">
        <f t="shared" si="25"/>
        <v>24.87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s="5" t="s">
        <v>122</v>
      </c>
      <c r="O427">
        <f t="shared" si="24"/>
        <v>288</v>
      </c>
      <c r="P427">
        <f t="shared" si="25"/>
        <v>84.42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s="5" t="s">
        <v>33</v>
      </c>
      <c r="O428">
        <f t="shared" si="24"/>
        <v>573</v>
      </c>
      <c r="P428">
        <f t="shared" si="25"/>
        <v>47.09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s="5" t="s">
        <v>33</v>
      </c>
      <c r="O429">
        <f t="shared" si="24"/>
        <v>113</v>
      </c>
      <c r="P429">
        <f t="shared" si="25"/>
        <v>78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s="5" t="s">
        <v>71</v>
      </c>
      <c r="O430">
        <f t="shared" si="24"/>
        <v>46</v>
      </c>
      <c r="P430">
        <f t="shared" si="25"/>
        <v>62.97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s="5" t="s">
        <v>122</v>
      </c>
      <c r="O431">
        <f t="shared" si="24"/>
        <v>91</v>
      </c>
      <c r="P431">
        <f t="shared" si="25"/>
        <v>81.010000000000005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s="5" t="s">
        <v>33</v>
      </c>
      <c r="O432">
        <f t="shared" si="24"/>
        <v>68</v>
      </c>
      <c r="P432">
        <f t="shared" si="25"/>
        <v>65.319999999999993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s="5" t="s">
        <v>33</v>
      </c>
      <c r="O433">
        <f t="shared" si="24"/>
        <v>192</v>
      </c>
      <c r="P433">
        <f t="shared" si="25"/>
        <v>104.44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s="5" t="s">
        <v>33</v>
      </c>
      <c r="O434">
        <f t="shared" si="24"/>
        <v>83</v>
      </c>
      <c r="P434">
        <f t="shared" si="25"/>
        <v>69.989999999999995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s="5" t="s">
        <v>42</v>
      </c>
      <c r="O435">
        <f t="shared" si="24"/>
        <v>54</v>
      </c>
      <c r="P435">
        <f t="shared" si="25"/>
        <v>83.02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s="5" t="s">
        <v>33</v>
      </c>
      <c r="O436">
        <f t="shared" si="24"/>
        <v>17</v>
      </c>
      <c r="P436">
        <f t="shared" si="25"/>
        <v>90.3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s="5" t="s">
        <v>33</v>
      </c>
      <c r="O437">
        <f t="shared" si="24"/>
        <v>117</v>
      </c>
      <c r="P437">
        <f t="shared" si="25"/>
        <v>103.98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s="5" t="s">
        <v>159</v>
      </c>
      <c r="O438">
        <f t="shared" si="24"/>
        <v>1052</v>
      </c>
      <c r="P438">
        <f t="shared" si="25"/>
        <v>54.93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s="5" t="s">
        <v>71</v>
      </c>
      <c r="O439">
        <f t="shared" si="24"/>
        <v>123</v>
      </c>
      <c r="P439">
        <f t="shared" si="25"/>
        <v>51.92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s="5" t="s">
        <v>33</v>
      </c>
      <c r="O440">
        <f t="shared" si="24"/>
        <v>179</v>
      </c>
      <c r="P440">
        <f t="shared" si="25"/>
        <v>60.03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s="5" t="s">
        <v>474</v>
      </c>
      <c r="O441">
        <f t="shared" si="24"/>
        <v>355</v>
      </c>
      <c r="P441">
        <f t="shared" si="25"/>
        <v>44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s="5" t="s">
        <v>269</v>
      </c>
      <c r="O442">
        <f t="shared" si="24"/>
        <v>162</v>
      </c>
      <c r="P442">
        <f t="shared" si="25"/>
        <v>53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s="5" t="s">
        <v>65</v>
      </c>
      <c r="O443">
        <f t="shared" si="24"/>
        <v>25</v>
      </c>
      <c r="P443">
        <f t="shared" si="25"/>
        <v>54.5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s="5" t="s">
        <v>33</v>
      </c>
      <c r="O444">
        <f t="shared" si="24"/>
        <v>199</v>
      </c>
      <c r="P444">
        <f t="shared" si="25"/>
        <v>75.040000000000006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s="5" t="s">
        <v>33</v>
      </c>
      <c r="O445">
        <f t="shared" si="24"/>
        <v>35</v>
      </c>
      <c r="P445">
        <f t="shared" si="25"/>
        <v>35.909999999999997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s="5" t="s">
        <v>60</v>
      </c>
      <c r="O446">
        <f t="shared" si="24"/>
        <v>176</v>
      </c>
      <c r="P446">
        <f t="shared" si="25"/>
        <v>36.950000000000003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s="5" t="s">
        <v>33</v>
      </c>
      <c r="O447">
        <f t="shared" si="24"/>
        <v>511</v>
      </c>
      <c r="P447">
        <f t="shared" si="25"/>
        <v>63.17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s="5" t="s">
        <v>65</v>
      </c>
      <c r="O448">
        <f t="shared" si="24"/>
        <v>82</v>
      </c>
      <c r="P448">
        <f t="shared" si="25"/>
        <v>29.99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s="5" t="s">
        <v>269</v>
      </c>
      <c r="O449">
        <f t="shared" si="24"/>
        <v>24</v>
      </c>
      <c r="P449">
        <f t="shared" si="25"/>
        <v>86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s="5" t="s">
        <v>89</v>
      </c>
      <c r="O450">
        <f t="shared" si="24"/>
        <v>50</v>
      </c>
      <c r="P450">
        <f t="shared" si="25"/>
        <v>75.010000000000005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s="5" t="s">
        <v>89</v>
      </c>
      <c r="O451">
        <f t="shared" ref="O451:O514" si="28">ROUND(E451/D451*100,0)</f>
        <v>967</v>
      </c>
      <c r="P451">
        <f t="shared" ref="P451:P514" si="29">ROUND(IFERROR(E451/G451,0),2)</f>
        <v>101.2</v>
      </c>
      <c r="Q451" t="s">
        <v>2050</v>
      </c>
      <c r="R451" t="s">
        <v>2051</v>
      </c>
      <c r="S451" s="8">
        <f t="shared" ref="S451:S514" si="30">(((J451/60)/60)/24)+DATE(1970,1,1)</f>
        <v>43530.25</v>
      </c>
      <c r="T451" s="8">
        <f t="shared" ref="T451:T514" si="31">(((K451/60)/60)/24)+ 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s="5" t="s">
        <v>71</v>
      </c>
      <c r="O452">
        <f t="shared" si="28"/>
        <v>4</v>
      </c>
      <c r="P452">
        <f t="shared" si="29"/>
        <v>4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s="5" t="s">
        <v>23</v>
      </c>
      <c r="O453">
        <f t="shared" si="28"/>
        <v>123</v>
      </c>
      <c r="P453">
        <f t="shared" si="29"/>
        <v>29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s="5" t="s">
        <v>53</v>
      </c>
      <c r="O454">
        <f t="shared" si="28"/>
        <v>63</v>
      </c>
      <c r="P454">
        <f t="shared" si="29"/>
        <v>98.23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s="5" t="s">
        <v>474</v>
      </c>
      <c r="O455">
        <f t="shared" si="28"/>
        <v>56</v>
      </c>
      <c r="P455">
        <f t="shared" si="29"/>
        <v>87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s="5" t="s">
        <v>53</v>
      </c>
      <c r="O456">
        <f t="shared" si="28"/>
        <v>44</v>
      </c>
      <c r="P456">
        <f t="shared" si="29"/>
        <v>45.21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s="5" t="s">
        <v>33</v>
      </c>
      <c r="O457">
        <f t="shared" si="28"/>
        <v>118</v>
      </c>
      <c r="P457">
        <f t="shared" si="29"/>
        <v>37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s="5" t="s">
        <v>60</v>
      </c>
      <c r="O458">
        <f t="shared" si="28"/>
        <v>104</v>
      </c>
      <c r="P458">
        <f t="shared" si="29"/>
        <v>94.98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s="5" t="s">
        <v>33</v>
      </c>
      <c r="O459">
        <f t="shared" si="28"/>
        <v>27</v>
      </c>
      <c r="P459">
        <f t="shared" si="29"/>
        <v>28.96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s="5" t="s">
        <v>33</v>
      </c>
      <c r="O460">
        <f t="shared" si="28"/>
        <v>351</v>
      </c>
      <c r="P460">
        <f t="shared" si="29"/>
        <v>55.99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s="5" t="s">
        <v>42</v>
      </c>
      <c r="O461">
        <f t="shared" si="28"/>
        <v>90</v>
      </c>
      <c r="P461">
        <f t="shared" si="29"/>
        <v>54.04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s="5" t="s">
        <v>33</v>
      </c>
      <c r="O462">
        <f t="shared" si="28"/>
        <v>172</v>
      </c>
      <c r="P462">
        <f t="shared" si="29"/>
        <v>82.38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s="5" t="s">
        <v>53</v>
      </c>
      <c r="O463">
        <f t="shared" si="28"/>
        <v>141</v>
      </c>
      <c r="P463">
        <f t="shared" si="29"/>
        <v>67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s="5" t="s">
        <v>292</v>
      </c>
      <c r="O464">
        <f t="shared" si="28"/>
        <v>31</v>
      </c>
      <c r="P464">
        <f t="shared" si="29"/>
        <v>107.91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s="5" t="s">
        <v>71</v>
      </c>
      <c r="O465">
        <f t="shared" si="28"/>
        <v>108</v>
      </c>
      <c r="P465">
        <f t="shared" si="29"/>
        <v>69.010000000000005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s="5" t="s">
        <v>33</v>
      </c>
      <c r="O466">
        <f t="shared" si="28"/>
        <v>133</v>
      </c>
      <c r="P466">
        <f t="shared" si="29"/>
        <v>39.01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s="5" t="s">
        <v>206</v>
      </c>
      <c r="O467">
        <f t="shared" si="28"/>
        <v>188</v>
      </c>
      <c r="P467">
        <f t="shared" si="29"/>
        <v>110.36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s="5" t="s">
        <v>65</v>
      </c>
      <c r="O468">
        <f t="shared" si="28"/>
        <v>332</v>
      </c>
      <c r="P468">
        <f t="shared" si="29"/>
        <v>94.86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s="5" t="s">
        <v>28</v>
      </c>
      <c r="O469">
        <f t="shared" si="28"/>
        <v>575</v>
      </c>
      <c r="P469">
        <f t="shared" si="29"/>
        <v>57.94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s="5" t="s">
        <v>33</v>
      </c>
      <c r="O470">
        <f t="shared" si="28"/>
        <v>41</v>
      </c>
      <c r="P470">
        <f t="shared" si="29"/>
        <v>101.25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s="5" t="s">
        <v>53</v>
      </c>
      <c r="O471">
        <f t="shared" si="28"/>
        <v>184</v>
      </c>
      <c r="P471">
        <f t="shared" si="29"/>
        <v>64.959999999999994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s="5" t="s">
        <v>65</v>
      </c>
      <c r="O472">
        <f t="shared" si="28"/>
        <v>286</v>
      </c>
      <c r="P472">
        <f t="shared" si="29"/>
        <v>27.01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s="5" t="s">
        <v>17</v>
      </c>
      <c r="O473">
        <f t="shared" si="28"/>
        <v>319</v>
      </c>
      <c r="P473">
        <f t="shared" si="29"/>
        <v>50.97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s="5" t="s">
        <v>23</v>
      </c>
      <c r="O474">
        <f t="shared" si="28"/>
        <v>39</v>
      </c>
      <c r="P474">
        <f t="shared" si="29"/>
        <v>104.94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s="5" t="s">
        <v>50</v>
      </c>
      <c r="O475">
        <f t="shared" si="28"/>
        <v>178</v>
      </c>
      <c r="P475">
        <f t="shared" si="29"/>
        <v>84.03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s="5" t="s">
        <v>269</v>
      </c>
      <c r="O476">
        <f t="shared" si="28"/>
        <v>365</v>
      </c>
      <c r="P476">
        <f t="shared" si="29"/>
        <v>102.86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s="5" t="s">
        <v>206</v>
      </c>
      <c r="O477">
        <f t="shared" si="28"/>
        <v>114</v>
      </c>
      <c r="P477">
        <f t="shared" si="29"/>
        <v>39.96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s="5" t="s">
        <v>119</v>
      </c>
      <c r="O478">
        <f t="shared" si="28"/>
        <v>30</v>
      </c>
      <c r="P478">
        <f t="shared" si="29"/>
        <v>51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s="5" t="s">
        <v>474</v>
      </c>
      <c r="O479">
        <f t="shared" si="28"/>
        <v>54</v>
      </c>
      <c r="P479">
        <f t="shared" si="29"/>
        <v>40.82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s="5" t="s">
        <v>65</v>
      </c>
      <c r="O480">
        <f t="shared" si="28"/>
        <v>236</v>
      </c>
      <c r="P480">
        <f t="shared" si="29"/>
        <v>59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s="5" t="s">
        <v>17</v>
      </c>
      <c r="O481">
        <f t="shared" si="28"/>
        <v>513</v>
      </c>
      <c r="P481">
        <f t="shared" si="29"/>
        <v>71.16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s="5" t="s">
        <v>122</v>
      </c>
      <c r="O482">
        <f t="shared" si="28"/>
        <v>101</v>
      </c>
      <c r="P482">
        <f t="shared" si="29"/>
        <v>99.49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s="5" t="s">
        <v>33</v>
      </c>
      <c r="O483">
        <f t="shared" si="28"/>
        <v>81</v>
      </c>
      <c r="P483">
        <f t="shared" si="29"/>
        <v>103.99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s="5" t="s">
        <v>119</v>
      </c>
      <c r="O484">
        <f t="shared" si="28"/>
        <v>16</v>
      </c>
      <c r="P484">
        <f t="shared" si="29"/>
        <v>76.56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s="5" t="s">
        <v>33</v>
      </c>
      <c r="O485">
        <f t="shared" si="28"/>
        <v>53</v>
      </c>
      <c r="P485">
        <f t="shared" si="29"/>
        <v>87.07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s="5" t="s">
        <v>17</v>
      </c>
      <c r="O486">
        <f t="shared" si="28"/>
        <v>260</v>
      </c>
      <c r="P486">
        <f t="shared" si="29"/>
        <v>49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s="5" t="s">
        <v>33</v>
      </c>
      <c r="O487">
        <f t="shared" si="28"/>
        <v>31</v>
      </c>
      <c r="P487">
        <f t="shared" si="29"/>
        <v>42.97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s="5" t="s">
        <v>206</v>
      </c>
      <c r="O488">
        <f t="shared" si="28"/>
        <v>14</v>
      </c>
      <c r="P488">
        <f t="shared" si="29"/>
        <v>33.43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s="5" t="s">
        <v>33</v>
      </c>
      <c r="O489">
        <f t="shared" si="28"/>
        <v>179</v>
      </c>
      <c r="P489">
        <f t="shared" si="29"/>
        <v>83.98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s="5" t="s">
        <v>33</v>
      </c>
      <c r="O490">
        <f t="shared" si="28"/>
        <v>220</v>
      </c>
      <c r="P490">
        <f t="shared" si="29"/>
        <v>101.42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s="5" t="s">
        <v>65</v>
      </c>
      <c r="O491">
        <f t="shared" si="28"/>
        <v>102</v>
      </c>
      <c r="P491">
        <f t="shared" si="29"/>
        <v>109.87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s="5" t="s">
        <v>1029</v>
      </c>
      <c r="O492">
        <f t="shared" si="28"/>
        <v>192</v>
      </c>
      <c r="P492">
        <f t="shared" si="29"/>
        <v>31.92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s="5" t="s">
        <v>17</v>
      </c>
      <c r="O493">
        <f t="shared" si="28"/>
        <v>305</v>
      </c>
      <c r="P493">
        <f t="shared" si="29"/>
        <v>70.989999999999995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s="5" t="s">
        <v>100</v>
      </c>
      <c r="O494">
        <f t="shared" si="28"/>
        <v>24</v>
      </c>
      <c r="P494">
        <f t="shared" si="29"/>
        <v>77.03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s="5" t="s">
        <v>122</v>
      </c>
      <c r="O495">
        <f t="shared" si="28"/>
        <v>724</v>
      </c>
      <c r="P495">
        <f t="shared" si="29"/>
        <v>101.78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s="5" t="s">
        <v>65</v>
      </c>
      <c r="O496">
        <f t="shared" si="28"/>
        <v>547</v>
      </c>
      <c r="P496">
        <f t="shared" si="29"/>
        <v>51.06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s="5" t="s">
        <v>33</v>
      </c>
      <c r="O497">
        <f t="shared" si="28"/>
        <v>415</v>
      </c>
      <c r="P497">
        <f t="shared" si="29"/>
        <v>68.02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s="5" t="s">
        <v>71</v>
      </c>
      <c r="O498">
        <f t="shared" si="28"/>
        <v>1</v>
      </c>
      <c r="P498">
        <f t="shared" si="29"/>
        <v>30.87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s="5" t="s">
        <v>65</v>
      </c>
      <c r="O499">
        <f t="shared" si="28"/>
        <v>34</v>
      </c>
      <c r="P499">
        <f t="shared" si="29"/>
        <v>27.91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s="5" t="s">
        <v>28</v>
      </c>
      <c r="O500">
        <f t="shared" si="28"/>
        <v>24</v>
      </c>
      <c r="P500">
        <f t="shared" si="29"/>
        <v>79.989999999999995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s="5" t="s">
        <v>42</v>
      </c>
      <c r="O501">
        <f t="shared" si="28"/>
        <v>48</v>
      </c>
      <c r="P501">
        <f t="shared" si="29"/>
        <v>38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s="5" t="s">
        <v>33</v>
      </c>
      <c r="O502">
        <f t="shared" si="28"/>
        <v>0</v>
      </c>
      <c r="P502">
        <f t="shared" si="29"/>
        <v>0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s="5" t="s">
        <v>42</v>
      </c>
      <c r="O503">
        <f t="shared" si="28"/>
        <v>70</v>
      </c>
      <c r="P503">
        <f t="shared" si="29"/>
        <v>59.99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s="5" t="s">
        <v>89</v>
      </c>
      <c r="O504">
        <f t="shared" si="28"/>
        <v>530</v>
      </c>
      <c r="P504">
        <f t="shared" si="29"/>
        <v>37.04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s="5" t="s">
        <v>53</v>
      </c>
      <c r="O505">
        <f t="shared" si="28"/>
        <v>180</v>
      </c>
      <c r="P505">
        <f t="shared" si="29"/>
        <v>99.96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s="5" t="s">
        <v>23</v>
      </c>
      <c r="O506">
        <f t="shared" si="28"/>
        <v>92</v>
      </c>
      <c r="P506">
        <f t="shared" si="29"/>
        <v>111.68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s="5" t="s">
        <v>133</v>
      </c>
      <c r="O507">
        <f t="shared" si="28"/>
        <v>14</v>
      </c>
      <c r="P507">
        <f t="shared" si="29"/>
        <v>36.01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s="5" t="s">
        <v>33</v>
      </c>
      <c r="O508">
        <f t="shared" si="28"/>
        <v>927</v>
      </c>
      <c r="P508">
        <f t="shared" si="29"/>
        <v>66.010000000000005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s="5" t="s">
        <v>28</v>
      </c>
      <c r="O509">
        <f t="shared" si="28"/>
        <v>40</v>
      </c>
      <c r="P509">
        <f t="shared" si="29"/>
        <v>44.05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s="5" t="s">
        <v>33</v>
      </c>
      <c r="O510">
        <f t="shared" si="28"/>
        <v>112</v>
      </c>
      <c r="P510">
        <f t="shared" si="29"/>
        <v>53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s="5" t="s">
        <v>33</v>
      </c>
      <c r="O511">
        <f t="shared" si="28"/>
        <v>71</v>
      </c>
      <c r="P511">
        <f t="shared" si="29"/>
        <v>95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s="5" t="s">
        <v>53</v>
      </c>
      <c r="O512">
        <f t="shared" si="28"/>
        <v>119</v>
      </c>
      <c r="P512">
        <f t="shared" si="29"/>
        <v>70.91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s="5" t="s">
        <v>33</v>
      </c>
      <c r="O513">
        <f t="shared" si="28"/>
        <v>24</v>
      </c>
      <c r="P513">
        <f t="shared" si="29"/>
        <v>98.06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s="5" t="s">
        <v>89</v>
      </c>
      <c r="O514">
        <f t="shared" si="28"/>
        <v>139</v>
      </c>
      <c r="P514">
        <f t="shared" si="29"/>
        <v>53.05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s="5" t="s">
        <v>269</v>
      </c>
      <c r="O515">
        <f t="shared" ref="O515:O578" si="32">ROUND(E515/D515*100,0)</f>
        <v>39</v>
      </c>
      <c r="P515">
        <f t="shared" ref="P515:P578" si="33">ROUND(IFERROR(E515/G515,0),2)</f>
        <v>93.14</v>
      </c>
      <c r="Q515" t="s">
        <v>2041</v>
      </c>
      <c r="R515" t="s">
        <v>2060</v>
      </c>
      <c r="S515" s="8">
        <f t="shared" ref="S515:S578" si="34">(((J515/60)/60)/24)+DATE(1970,1,1)</f>
        <v>40430.208333333336</v>
      </c>
      <c r="T515" s="8">
        <f t="shared" ref="T515:T578" si="35">(((K515/60)/60)/24)+ DATE(1970,1,1)</f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s="5" t="s">
        <v>23</v>
      </c>
      <c r="O516">
        <f t="shared" si="32"/>
        <v>22</v>
      </c>
      <c r="P516">
        <f t="shared" si="33"/>
        <v>58.95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s="5" t="s">
        <v>33</v>
      </c>
      <c r="O517">
        <f t="shared" si="32"/>
        <v>56</v>
      </c>
      <c r="P517">
        <f t="shared" si="33"/>
        <v>36.07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s="5" t="s">
        <v>68</v>
      </c>
      <c r="O518">
        <f t="shared" si="32"/>
        <v>43</v>
      </c>
      <c r="P518">
        <f t="shared" si="33"/>
        <v>63.03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s="5" t="s">
        <v>17</v>
      </c>
      <c r="O519">
        <f t="shared" si="32"/>
        <v>112</v>
      </c>
      <c r="P519">
        <f t="shared" si="33"/>
        <v>84.72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s="5" t="s">
        <v>71</v>
      </c>
      <c r="O520">
        <f t="shared" si="32"/>
        <v>7</v>
      </c>
      <c r="P520">
        <f t="shared" si="33"/>
        <v>62.2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s="5" t="s">
        <v>23</v>
      </c>
      <c r="O521">
        <f t="shared" si="32"/>
        <v>102</v>
      </c>
      <c r="P521">
        <f t="shared" si="33"/>
        <v>101.98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s="5" t="s">
        <v>33</v>
      </c>
      <c r="O522">
        <f t="shared" si="32"/>
        <v>426</v>
      </c>
      <c r="P522">
        <f t="shared" si="33"/>
        <v>106.44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s="5" t="s">
        <v>53</v>
      </c>
      <c r="O523">
        <f t="shared" si="32"/>
        <v>146</v>
      </c>
      <c r="P523">
        <f t="shared" si="33"/>
        <v>29.98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s="5" t="s">
        <v>100</v>
      </c>
      <c r="O524">
        <f t="shared" si="32"/>
        <v>32</v>
      </c>
      <c r="P524">
        <f t="shared" si="33"/>
        <v>85.81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s="5" t="s">
        <v>100</v>
      </c>
      <c r="O525">
        <f t="shared" si="32"/>
        <v>700</v>
      </c>
      <c r="P525">
        <f t="shared" si="33"/>
        <v>70.819999999999993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s="5" t="s">
        <v>33</v>
      </c>
      <c r="O526">
        <f t="shared" si="32"/>
        <v>84</v>
      </c>
      <c r="P526">
        <f t="shared" si="33"/>
        <v>41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s="5" t="s">
        <v>65</v>
      </c>
      <c r="O527">
        <f t="shared" si="32"/>
        <v>84</v>
      </c>
      <c r="P527">
        <f t="shared" si="33"/>
        <v>28.06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s="5" t="s">
        <v>33</v>
      </c>
      <c r="O528">
        <f t="shared" si="32"/>
        <v>156</v>
      </c>
      <c r="P528">
        <f t="shared" si="33"/>
        <v>88.05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s="5" t="s">
        <v>71</v>
      </c>
      <c r="O529">
        <f t="shared" si="32"/>
        <v>100</v>
      </c>
      <c r="P529">
        <f t="shared" si="33"/>
        <v>31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s="5" t="s">
        <v>60</v>
      </c>
      <c r="O530">
        <f t="shared" si="32"/>
        <v>80</v>
      </c>
      <c r="P530">
        <f t="shared" si="33"/>
        <v>90.34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s="5" t="s">
        <v>89</v>
      </c>
      <c r="O531">
        <f t="shared" si="32"/>
        <v>11</v>
      </c>
      <c r="P531">
        <f t="shared" si="33"/>
        <v>63.78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s="5" t="s">
        <v>119</v>
      </c>
      <c r="O532">
        <f t="shared" si="32"/>
        <v>92</v>
      </c>
      <c r="P532">
        <f t="shared" si="33"/>
        <v>54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s="5" t="s">
        <v>89</v>
      </c>
      <c r="O533">
        <f t="shared" si="32"/>
        <v>96</v>
      </c>
      <c r="P533">
        <f t="shared" si="33"/>
        <v>48.99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s="5" t="s">
        <v>33</v>
      </c>
      <c r="O534">
        <f t="shared" si="32"/>
        <v>503</v>
      </c>
      <c r="P534">
        <f t="shared" si="33"/>
        <v>63.86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s="5" t="s">
        <v>60</v>
      </c>
      <c r="O535">
        <f t="shared" si="32"/>
        <v>159</v>
      </c>
      <c r="P535">
        <f t="shared" si="33"/>
        <v>83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s="5" t="s">
        <v>53</v>
      </c>
      <c r="O536">
        <f t="shared" si="32"/>
        <v>15</v>
      </c>
      <c r="P536">
        <f t="shared" si="33"/>
        <v>55.08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s="5" t="s">
        <v>33</v>
      </c>
      <c r="O537">
        <f t="shared" si="32"/>
        <v>482</v>
      </c>
      <c r="P537">
        <f t="shared" si="33"/>
        <v>62.04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s="5" t="s">
        <v>119</v>
      </c>
      <c r="O538">
        <f t="shared" si="32"/>
        <v>150</v>
      </c>
      <c r="P538">
        <f t="shared" si="33"/>
        <v>104.98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s="5" t="s">
        <v>42</v>
      </c>
      <c r="O539">
        <f t="shared" si="32"/>
        <v>117</v>
      </c>
      <c r="P539">
        <f t="shared" si="33"/>
        <v>94.04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s="5" t="s">
        <v>292</v>
      </c>
      <c r="O540">
        <f t="shared" si="32"/>
        <v>38</v>
      </c>
      <c r="P540">
        <f t="shared" si="33"/>
        <v>44.01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s="5" t="s">
        <v>17</v>
      </c>
      <c r="O541">
        <f t="shared" si="32"/>
        <v>73</v>
      </c>
      <c r="P541">
        <f t="shared" si="33"/>
        <v>92.47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s="5" t="s">
        <v>122</v>
      </c>
      <c r="O542">
        <f t="shared" si="32"/>
        <v>266</v>
      </c>
      <c r="P542">
        <f t="shared" si="33"/>
        <v>57.07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s="5" t="s">
        <v>292</v>
      </c>
      <c r="O543">
        <f t="shared" si="32"/>
        <v>24</v>
      </c>
      <c r="P543">
        <f t="shared" si="33"/>
        <v>109.08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s="5" t="s">
        <v>60</v>
      </c>
      <c r="O544">
        <f t="shared" si="32"/>
        <v>3</v>
      </c>
      <c r="P544">
        <f t="shared" si="33"/>
        <v>39.39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s="5" t="s">
        <v>89</v>
      </c>
      <c r="O545">
        <f t="shared" si="32"/>
        <v>16</v>
      </c>
      <c r="P545">
        <f t="shared" si="33"/>
        <v>77.02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s="5" t="s">
        <v>23</v>
      </c>
      <c r="O546">
        <f t="shared" si="32"/>
        <v>277</v>
      </c>
      <c r="P546">
        <f t="shared" si="33"/>
        <v>92.17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s="5" t="s">
        <v>33</v>
      </c>
      <c r="O547">
        <f t="shared" si="32"/>
        <v>89</v>
      </c>
      <c r="P547">
        <f t="shared" si="33"/>
        <v>61.01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s="5" t="s">
        <v>33</v>
      </c>
      <c r="O548">
        <f t="shared" si="32"/>
        <v>164</v>
      </c>
      <c r="P548">
        <f t="shared" si="33"/>
        <v>78.069999999999993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s="5" t="s">
        <v>53</v>
      </c>
      <c r="O549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s="5" t="s">
        <v>33</v>
      </c>
      <c r="O550">
        <f t="shared" si="32"/>
        <v>271</v>
      </c>
      <c r="P550">
        <f t="shared" si="33"/>
        <v>59.99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s="5" t="s">
        <v>65</v>
      </c>
      <c r="O551">
        <f t="shared" si="32"/>
        <v>284</v>
      </c>
      <c r="P551">
        <f t="shared" si="33"/>
        <v>110.03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s="5" t="s">
        <v>60</v>
      </c>
      <c r="O552">
        <f t="shared" si="32"/>
        <v>4</v>
      </c>
      <c r="P552">
        <f t="shared" si="33"/>
        <v>4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s="5" t="s">
        <v>28</v>
      </c>
      <c r="O553">
        <f t="shared" si="32"/>
        <v>59</v>
      </c>
      <c r="P553">
        <f t="shared" si="33"/>
        <v>38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s="5" t="s">
        <v>33</v>
      </c>
      <c r="O554">
        <f t="shared" si="32"/>
        <v>99</v>
      </c>
      <c r="P554">
        <f t="shared" si="33"/>
        <v>96.37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s="5" t="s">
        <v>23</v>
      </c>
      <c r="O555">
        <f t="shared" si="32"/>
        <v>44</v>
      </c>
      <c r="P555">
        <f t="shared" si="33"/>
        <v>72.98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s="5" t="s">
        <v>60</v>
      </c>
      <c r="O556">
        <f t="shared" si="32"/>
        <v>152</v>
      </c>
      <c r="P556">
        <f t="shared" si="33"/>
        <v>26.01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s="5" t="s">
        <v>23</v>
      </c>
      <c r="O557">
        <f t="shared" si="32"/>
        <v>224</v>
      </c>
      <c r="P557">
        <f t="shared" si="33"/>
        <v>104.36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s="5" t="s">
        <v>206</v>
      </c>
      <c r="O558">
        <f t="shared" si="32"/>
        <v>240</v>
      </c>
      <c r="P558">
        <f t="shared" si="33"/>
        <v>102.19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s="5" t="s">
        <v>474</v>
      </c>
      <c r="O559">
        <f t="shared" si="32"/>
        <v>199</v>
      </c>
      <c r="P559">
        <f t="shared" si="33"/>
        <v>54.12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s="5" t="s">
        <v>33</v>
      </c>
      <c r="O560">
        <f t="shared" si="32"/>
        <v>137</v>
      </c>
      <c r="P560">
        <f t="shared" si="33"/>
        <v>63.22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s="5" t="s">
        <v>33</v>
      </c>
      <c r="O561">
        <f t="shared" si="32"/>
        <v>101</v>
      </c>
      <c r="P561">
        <f t="shared" si="33"/>
        <v>104.03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s="5" t="s">
        <v>71</v>
      </c>
      <c r="O562">
        <f t="shared" si="32"/>
        <v>794</v>
      </c>
      <c r="P562">
        <f t="shared" si="33"/>
        <v>49.99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s="5" t="s">
        <v>33</v>
      </c>
      <c r="O563">
        <f t="shared" si="32"/>
        <v>370</v>
      </c>
      <c r="P563">
        <f t="shared" si="33"/>
        <v>56.02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s="5" t="s">
        <v>23</v>
      </c>
      <c r="O564">
        <f t="shared" si="32"/>
        <v>13</v>
      </c>
      <c r="P564">
        <f t="shared" si="33"/>
        <v>48.81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s="5" t="s">
        <v>42</v>
      </c>
      <c r="O565">
        <f t="shared" si="32"/>
        <v>138</v>
      </c>
      <c r="P565">
        <f t="shared" si="33"/>
        <v>60.08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s="5" t="s">
        <v>33</v>
      </c>
      <c r="O566">
        <f t="shared" si="32"/>
        <v>84</v>
      </c>
      <c r="P566">
        <f t="shared" si="33"/>
        <v>78.989999999999995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s="5" t="s">
        <v>33</v>
      </c>
      <c r="O567">
        <f t="shared" si="32"/>
        <v>205</v>
      </c>
      <c r="P567">
        <f t="shared" si="33"/>
        <v>53.99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s="5" t="s">
        <v>50</v>
      </c>
      <c r="O568">
        <f t="shared" si="32"/>
        <v>44</v>
      </c>
      <c r="P568">
        <f t="shared" si="33"/>
        <v>111.46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s="5" t="s">
        <v>23</v>
      </c>
      <c r="O569">
        <f t="shared" si="32"/>
        <v>219</v>
      </c>
      <c r="P569">
        <f t="shared" si="33"/>
        <v>60.92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s="5" t="s">
        <v>33</v>
      </c>
      <c r="O570">
        <f t="shared" si="32"/>
        <v>186</v>
      </c>
      <c r="P570">
        <f t="shared" si="33"/>
        <v>26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s="5" t="s">
        <v>71</v>
      </c>
      <c r="O571">
        <f t="shared" si="32"/>
        <v>237</v>
      </c>
      <c r="P571">
        <f t="shared" si="33"/>
        <v>80.989999999999995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s="5" t="s">
        <v>23</v>
      </c>
      <c r="O572">
        <f t="shared" si="32"/>
        <v>306</v>
      </c>
      <c r="P572">
        <f t="shared" si="33"/>
        <v>35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s="5" t="s">
        <v>100</v>
      </c>
      <c r="O573">
        <f t="shared" si="32"/>
        <v>94</v>
      </c>
      <c r="P573">
        <f t="shared" si="33"/>
        <v>94.14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s="5" t="s">
        <v>23</v>
      </c>
      <c r="O574">
        <f t="shared" si="32"/>
        <v>54</v>
      </c>
      <c r="P574">
        <f t="shared" si="33"/>
        <v>52.09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s="5" t="s">
        <v>1029</v>
      </c>
      <c r="O575">
        <f t="shared" si="32"/>
        <v>112</v>
      </c>
      <c r="P575">
        <f t="shared" si="33"/>
        <v>24.99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s="5" t="s">
        <v>17</v>
      </c>
      <c r="O576">
        <f t="shared" si="32"/>
        <v>369</v>
      </c>
      <c r="P576">
        <f t="shared" si="33"/>
        <v>69.22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s="5" t="s">
        <v>33</v>
      </c>
      <c r="O577">
        <f t="shared" si="32"/>
        <v>63</v>
      </c>
      <c r="P577">
        <f t="shared" si="33"/>
        <v>93.94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s="5" t="s">
        <v>33</v>
      </c>
      <c r="O578">
        <f t="shared" si="32"/>
        <v>65</v>
      </c>
      <c r="P578">
        <f t="shared" si="33"/>
        <v>98.41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s="5" t="s">
        <v>159</v>
      </c>
      <c r="O579">
        <f t="shared" ref="O579:O642" si="36">ROUND(E579/D579*100,0)</f>
        <v>19</v>
      </c>
      <c r="P579">
        <f t="shared" ref="P579:P642" si="37">ROUND(IFERROR(E579/G579,0),2)</f>
        <v>41.78</v>
      </c>
      <c r="Q579" t="s">
        <v>2035</v>
      </c>
      <c r="R579" t="s">
        <v>2058</v>
      </c>
      <c r="S579" s="8">
        <f t="shared" ref="S579:S642" si="38">(((J579/60)/60)/24)+DATE(1970,1,1)</f>
        <v>40613.25</v>
      </c>
      <c r="T579" s="8">
        <f t="shared" ref="T579:T642" si="39">(((K579/60)/60)/24)+ 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s="5" t="s">
        <v>474</v>
      </c>
      <c r="O580">
        <f t="shared" si="36"/>
        <v>17</v>
      </c>
      <c r="P580">
        <f t="shared" si="37"/>
        <v>65.989999999999995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s="5" t="s">
        <v>159</v>
      </c>
      <c r="O581">
        <f t="shared" si="36"/>
        <v>101</v>
      </c>
      <c r="P581">
        <f t="shared" si="37"/>
        <v>72.06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s="5" t="s">
        <v>33</v>
      </c>
      <c r="O582">
        <f t="shared" si="36"/>
        <v>342</v>
      </c>
      <c r="P582">
        <f t="shared" si="37"/>
        <v>48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s="5" t="s">
        <v>28</v>
      </c>
      <c r="O583">
        <f t="shared" si="36"/>
        <v>64</v>
      </c>
      <c r="P583">
        <f t="shared" si="37"/>
        <v>54.1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s="5" t="s">
        <v>89</v>
      </c>
      <c r="O584">
        <f t="shared" si="36"/>
        <v>52</v>
      </c>
      <c r="P584">
        <f t="shared" si="37"/>
        <v>107.88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s="5" t="s">
        <v>42</v>
      </c>
      <c r="O585">
        <f t="shared" si="36"/>
        <v>322</v>
      </c>
      <c r="P585">
        <f t="shared" si="37"/>
        <v>67.03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s="5" t="s">
        <v>28</v>
      </c>
      <c r="O586">
        <f t="shared" si="36"/>
        <v>120</v>
      </c>
      <c r="P586">
        <f t="shared" si="37"/>
        <v>64.010000000000005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s="5" t="s">
        <v>206</v>
      </c>
      <c r="O587">
        <f t="shared" si="36"/>
        <v>147</v>
      </c>
      <c r="P587">
        <f t="shared" si="37"/>
        <v>96.07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s="5" t="s">
        <v>23</v>
      </c>
      <c r="O588">
        <f t="shared" si="36"/>
        <v>951</v>
      </c>
      <c r="P588">
        <f t="shared" si="37"/>
        <v>51.18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s="5" t="s">
        <v>17</v>
      </c>
      <c r="O589">
        <f t="shared" si="36"/>
        <v>73</v>
      </c>
      <c r="P589">
        <f t="shared" si="37"/>
        <v>43.92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s="5" t="s">
        <v>33</v>
      </c>
      <c r="O590">
        <f t="shared" si="36"/>
        <v>79</v>
      </c>
      <c r="P590">
        <f t="shared" si="37"/>
        <v>91.02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s="5" t="s">
        <v>42</v>
      </c>
      <c r="O591">
        <f t="shared" si="36"/>
        <v>65</v>
      </c>
      <c r="P591">
        <f t="shared" si="37"/>
        <v>50.13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s="5" t="s">
        <v>133</v>
      </c>
      <c r="O592">
        <f t="shared" si="36"/>
        <v>82</v>
      </c>
      <c r="P592">
        <f t="shared" si="37"/>
        <v>67.72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s="5" t="s">
        <v>89</v>
      </c>
      <c r="O593">
        <f t="shared" si="36"/>
        <v>1038</v>
      </c>
      <c r="P593">
        <f t="shared" si="37"/>
        <v>61.04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s="5" t="s">
        <v>33</v>
      </c>
      <c r="O594">
        <f t="shared" si="36"/>
        <v>13</v>
      </c>
      <c r="P594">
        <f t="shared" si="37"/>
        <v>80.010000000000005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s="5" t="s">
        <v>71</v>
      </c>
      <c r="O595">
        <f t="shared" si="36"/>
        <v>155</v>
      </c>
      <c r="P595">
        <f t="shared" si="37"/>
        <v>47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s="5" t="s">
        <v>33</v>
      </c>
      <c r="O596">
        <f t="shared" si="36"/>
        <v>7</v>
      </c>
      <c r="P596">
        <f t="shared" si="37"/>
        <v>71.13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s="5" t="s">
        <v>33</v>
      </c>
      <c r="O597">
        <f t="shared" si="36"/>
        <v>209</v>
      </c>
      <c r="P597">
        <f t="shared" si="37"/>
        <v>89.99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s="5" t="s">
        <v>53</v>
      </c>
      <c r="O598">
        <f t="shared" si="36"/>
        <v>100</v>
      </c>
      <c r="P598">
        <f t="shared" si="37"/>
        <v>43.03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s="5" t="s">
        <v>33</v>
      </c>
      <c r="O599">
        <f t="shared" si="36"/>
        <v>202</v>
      </c>
      <c r="P599">
        <f t="shared" si="37"/>
        <v>68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s="5" t="s">
        <v>23</v>
      </c>
      <c r="O600">
        <f t="shared" si="36"/>
        <v>162</v>
      </c>
      <c r="P600">
        <f t="shared" si="37"/>
        <v>73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s="5" t="s">
        <v>42</v>
      </c>
      <c r="O601">
        <f t="shared" si="36"/>
        <v>4</v>
      </c>
      <c r="P601">
        <f t="shared" si="37"/>
        <v>62.34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s="5" t="s">
        <v>17</v>
      </c>
      <c r="O602">
        <f t="shared" si="36"/>
        <v>5</v>
      </c>
      <c r="P602">
        <f t="shared" si="37"/>
        <v>5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s="5" t="s">
        <v>65</v>
      </c>
      <c r="O603">
        <f t="shared" si="36"/>
        <v>207</v>
      </c>
      <c r="P603">
        <f t="shared" si="37"/>
        <v>67.099999999999994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s="5" t="s">
        <v>33</v>
      </c>
      <c r="O604">
        <f t="shared" si="36"/>
        <v>128</v>
      </c>
      <c r="P604">
        <f t="shared" si="37"/>
        <v>79.98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s="5" t="s">
        <v>33</v>
      </c>
      <c r="O605">
        <f t="shared" si="36"/>
        <v>120</v>
      </c>
      <c r="P605">
        <f t="shared" si="37"/>
        <v>62.18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s="5" t="s">
        <v>33</v>
      </c>
      <c r="O606">
        <f t="shared" si="36"/>
        <v>171</v>
      </c>
      <c r="P606">
        <f t="shared" si="37"/>
        <v>53.01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s="5" t="s">
        <v>68</v>
      </c>
      <c r="O607">
        <f t="shared" si="36"/>
        <v>187</v>
      </c>
      <c r="P607">
        <f t="shared" si="37"/>
        <v>57.74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s="5" t="s">
        <v>23</v>
      </c>
      <c r="O608">
        <f t="shared" si="36"/>
        <v>188</v>
      </c>
      <c r="P608">
        <f t="shared" si="37"/>
        <v>40.03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s="5" t="s">
        <v>17</v>
      </c>
      <c r="O609">
        <f t="shared" si="36"/>
        <v>131</v>
      </c>
      <c r="P609">
        <f t="shared" si="37"/>
        <v>81.02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s="5" t="s">
        <v>159</v>
      </c>
      <c r="O610">
        <f t="shared" si="36"/>
        <v>284</v>
      </c>
      <c r="P610">
        <f t="shared" si="37"/>
        <v>35.049999999999997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s="5" t="s">
        <v>474</v>
      </c>
      <c r="O611">
        <f t="shared" si="36"/>
        <v>120</v>
      </c>
      <c r="P611">
        <f t="shared" si="37"/>
        <v>102.92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s="5" t="s">
        <v>33</v>
      </c>
      <c r="O612">
        <f t="shared" si="36"/>
        <v>419</v>
      </c>
      <c r="P612">
        <f t="shared" si="37"/>
        <v>28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s="5" t="s">
        <v>33</v>
      </c>
      <c r="O613">
        <f t="shared" si="36"/>
        <v>14</v>
      </c>
      <c r="P613">
        <f t="shared" si="37"/>
        <v>75.73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s="5" t="s">
        <v>50</v>
      </c>
      <c r="O614">
        <f t="shared" si="36"/>
        <v>139</v>
      </c>
      <c r="P614">
        <f t="shared" si="37"/>
        <v>45.03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s="5" t="s">
        <v>33</v>
      </c>
      <c r="O615">
        <f t="shared" si="36"/>
        <v>174</v>
      </c>
      <c r="P615">
        <f t="shared" si="37"/>
        <v>73.62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s="5" t="s">
        <v>33</v>
      </c>
      <c r="O616">
        <f t="shared" si="36"/>
        <v>155</v>
      </c>
      <c r="P616">
        <f t="shared" si="37"/>
        <v>56.99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s="5" t="s">
        <v>33</v>
      </c>
      <c r="O617">
        <f t="shared" si="36"/>
        <v>170</v>
      </c>
      <c r="P617">
        <f t="shared" si="37"/>
        <v>85.22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s="5" t="s">
        <v>60</v>
      </c>
      <c r="O618">
        <f t="shared" si="36"/>
        <v>190</v>
      </c>
      <c r="P618">
        <f t="shared" si="37"/>
        <v>50.96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s="5" t="s">
        <v>33</v>
      </c>
      <c r="O619">
        <f t="shared" si="36"/>
        <v>250</v>
      </c>
      <c r="P619">
        <f t="shared" si="37"/>
        <v>63.56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s="5" t="s">
        <v>68</v>
      </c>
      <c r="O620">
        <f t="shared" si="36"/>
        <v>49</v>
      </c>
      <c r="P620">
        <f t="shared" si="37"/>
        <v>81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s="5" t="s">
        <v>33</v>
      </c>
      <c r="O621">
        <f t="shared" si="36"/>
        <v>28</v>
      </c>
      <c r="P621">
        <f t="shared" si="37"/>
        <v>86.04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s="5" t="s">
        <v>122</v>
      </c>
      <c r="O622">
        <f t="shared" si="36"/>
        <v>268</v>
      </c>
      <c r="P622">
        <f t="shared" si="37"/>
        <v>90.04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s="5" t="s">
        <v>33</v>
      </c>
      <c r="O623">
        <f t="shared" si="36"/>
        <v>620</v>
      </c>
      <c r="P623">
        <f t="shared" si="37"/>
        <v>74.010000000000005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s="5" t="s">
        <v>60</v>
      </c>
      <c r="O624">
        <f t="shared" si="36"/>
        <v>3</v>
      </c>
      <c r="P624">
        <f t="shared" si="37"/>
        <v>92.44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s="5" t="s">
        <v>33</v>
      </c>
      <c r="O625">
        <f t="shared" si="36"/>
        <v>160</v>
      </c>
      <c r="P625">
        <f t="shared" si="37"/>
        <v>56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s="5" t="s">
        <v>122</v>
      </c>
      <c r="O626">
        <f t="shared" si="36"/>
        <v>279</v>
      </c>
      <c r="P626">
        <f t="shared" si="37"/>
        <v>32.979999999999997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s="5" t="s">
        <v>33</v>
      </c>
      <c r="O627">
        <f t="shared" si="36"/>
        <v>77</v>
      </c>
      <c r="P627">
        <f t="shared" si="37"/>
        <v>93.6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s="5" t="s">
        <v>33</v>
      </c>
      <c r="O628">
        <f t="shared" si="36"/>
        <v>206</v>
      </c>
      <c r="P628">
        <f t="shared" si="37"/>
        <v>69.87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s="5" t="s">
        <v>17</v>
      </c>
      <c r="O629">
        <f t="shared" si="36"/>
        <v>694</v>
      </c>
      <c r="P629">
        <f t="shared" si="37"/>
        <v>72.13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s="5" t="s">
        <v>60</v>
      </c>
      <c r="O630">
        <f t="shared" si="36"/>
        <v>152</v>
      </c>
      <c r="P630">
        <f t="shared" si="37"/>
        <v>30.04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s="5" t="s">
        <v>33</v>
      </c>
      <c r="O631">
        <f t="shared" si="36"/>
        <v>65</v>
      </c>
      <c r="P631">
        <f t="shared" si="37"/>
        <v>73.97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s="5" t="s">
        <v>33</v>
      </c>
      <c r="O632">
        <f t="shared" si="36"/>
        <v>63</v>
      </c>
      <c r="P632">
        <f t="shared" si="37"/>
        <v>68.66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s="5" t="s">
        <v>33</v>
      </c>
      <c r="O633">
        <f t="shared" si="36"/>
        <v>310</v>
      </c>
      <c r="P633">
        <f t="shared" si="37"/>
        <v>59.99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s="5" t="s">
        <v>33</v>
      </c>
      <c r="O634">
        <f t="shared" si="36"/>
        <v>43</v>
      </c>
      <c r="P634">
        <f t="shared" si="37"/>
        <v>111.16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s="5" t="s">
        <v>71</v>
      </c>
      <c r="O635">
        <f t="shared" si="36"/>
        <v>83</v>
      </c>
      <c r="P635">
        <f t="shared" si="37"/>
        <v>53.04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s="5" t="s">
        <v>269</v>
      </c>
      <c r="O636">
        <f t="shared" si="36"/>
        <v>79</v>
      </c>
      <c r="P636">
        <f t="shared" si="37"/>
        <v>55.99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s="5" t="s">
        <v>269</v>
      </c>
      <c r="O637">
        <f t="shared" si="36"/>
        <v>114</v>
      </c>
      <c r="P637">
        <f t="shared" si="37"/>
        <v>69.989999999999995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s="5" t="s">
        <v>71</v>
      </c>
      <c r="O638">
        <f t="shared" si="36"/>
        <v>65</v>
      </c>
      <c r="P638">
        <f t="shared" si="37"/>
        <v>49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s="5" t="s">
        <v>33</v>
      </c>
      <c r="O639">
        <f t="shared" si="36"/>
        <v>79</v>
      </c>
      <c r="P639">
        <f t="shared" si="37"/>
        <v>103.85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s="5" t="s">
        <v>33</v>
      </c>
      <c r="O640">
        <f t="shared" si="36"/>
        <v>11</v>
      </c>
      <c r="P640">
        <f t="shared" si="37"/>
        <v>99.13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s="5" t="s">
        <v>53</v>
      </c>
      <c r="O641">
        <f t="shared" si="36"/>
        <v>56</v>
      </c>
      <c r="P641">
        <f t="shared" si="37"/>
        <v>107.38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s="5" t="s">
        <v>33</v>
      </c>
      <c r="O642">
        <f t="shared" si="36"/>
        <v>17</v>
      </c>
      <c r="P642">
        <f t="shared" si="37"/>
        <v>76.92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s="5" t="s">
        <v>33</v>
      </c>
      <c r="O643">
        <f t="shared" ref="O643:O706" si="40">ROUND(E643/D643*100,0)</f>
        <v>120</v>
      </c>
      <c r="P643">
        <f t="shared" ref="P643:P706" si="41">ROUND(IFERROR(E643/G643,0),2)</f>
        <v>58.13</v>
      </c>
      <c r="Q643" t="s">
        <v>2039</v>
      </c>
      <c r="R643" t="s">
        <v>2040</v>
      </c>
      <c r="S643" s="8">
        <f t="shared" ref="S643:S706" si="42">(((J643/60)/60)/24)+DATE(1970,1,1)</f>
        <v>42786.25</v>
      </c>
      <c r="T643" s="8">
        <f t="shared" ref="T643:T706" si="43">(((K643/60)/60)/24)+ DATE(1970,1,1)</f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s="5" t="s">
        <v>65</v>
      </c>
      <c r="O644">
        <f t="shared" si="40"/>
        <v>145</v>
      </c>
      <c r="P644">
        <f t="shared" si="41"/>
        <v>103.74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s="5" t="s">
        <v>33</v>
      </c>
      <c r="O645">
        <f t="shared" si="40"/>
        <v>221</v>
      </c>
      <c r="P645">
        <f t="shared" si="41"/>
        <v>87.96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s="5" t="s">
        <v>33</v>
      </c>
      <c r="O646">
        <f t="shared" si="40"/>
        <v>48</v>
      </c>
      <c r="P646">
        <f t="shared" si="41"/>
        <v>28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s="5" t="s">
        <v>23</v>
      </c>
      <c r="O647">
        <f t="shared" si="40"/>
        <v>93</v>
      </c>
      <c r="P647">
        <f t="shared" si="41"/>
        <v>38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s="5" t="s">
        <v>89</v>
      </c>
      <c r="O648">
        <f t="shared" si="40"/>
        <v>89</v>
      </c>
      <c r="P648">
        <f t="shared" si="41"/>
        <v>30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s="5" t="s">
        <v>206</v>
      </c>
      <c r="O649">
        <f t="shared" si="40"/>
        <v>41</v>
      </c>
      <c r="P649">
        <f t="shared" si="41"/>
        <v>103.5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s="5" t="s">
        <v>17</v>
      </c>
      <c r="O650">
        <f t="shared" si="40"/>
        <v>63</v>
      </c>
      <c r="P650">
        <f t="shared" si="41"/>
        <v>85.99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s="5" t="s">
        <v>33</v>
      </c>
      <c r="O651">
        <f t="shared" si="40"/>
        <v>48</v>
      </c>
      <c r="P651">
        <f t="shared" si="41"/>
        <v>98.01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s="5" t="s">
        <v>159</v>
      </c>
      <c r="O652">
        <f t="shared" si="40"/>
        <v>2</v>
      </c>
      <c r="P652">
        <f t="shared" si="41"/>
        <v>2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s="5" t="s">
        <v>100</v>
      </c>
      <c r="O653">
        <f t="shared" si="40"/>
        <v>88</v>
      </c>
      <c r="P653">
        <f t="shared" si="41"/>
        <v>44.99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s="5" t="s">
        <v>28</v>
      </c>
      <c r="O654">
        <f t="shared" si="40"/>
        <v>127</v>
      </c>
      <c r="P654">
        <f t="shared" si="41"/>
        <v>31.01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s="5" t="s">
        <v>28</v>
      </c>
      <c r="O655">
        <f t="shared" si="40"/>
        <v>2339</v>
      </c>
      <c r="P655">
        <f t="shared" si="41"/>
        <v>59.97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s="5" t="s">
        <v>148</v>
      </c>
      <c r="O656">
        <f t="shared" si="40"/>
        <v>508</v>
      </c>
      <c r="P656">
        <f t="shared" si="41"/>
        <v>59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s="5" t="s">
        <v>122</v>
      </c>
      <c r="O657">
        <f t="shared" si="40"/>
        <v>191</v>
      </c>
      <c r="P657">
        <f t="shared" si="41"/>
        <v>50.05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s="5" t="s">
        <v>17</v>
      </c>
      <c r="O658">
        <f t="shared" si="40"/>
        <v>42</v>
      </c>
      <c r="P658">
        <f t="shared" si="41"/>
        <v>98.97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s="5" t="s">
        <v>474</v>
      </c>
      <c r="O659">
        <f t="shared" si="40"/>
        <v>8</v>
      </c>
      <c r="P659">
        <f t="shared" si="41"/>
        <v>58.86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s="5" t="s">
        <v>23</v>
      </c>
      <c r="O660">
        <f t="shared" si="40"/>
        <v>60</v>
      </c>
      <c r="P660">
        <f t="shared" si="41"/>
        <v>81.010000000000005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s="5" t="s">
        <v>42</v>
      </c>
      <c r="O661">
        <f t="shared" si="40"/>
        <v>47</v>
      </c>
      <c r="P661">
        <f t="shared" si="41"/>
        <v>76.010000000000005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s="5" t="s">
        <v>33</v>
      </c>
      <c r="O662">
        <f t="shared" si="40"/>
        <v>82</v>
      </c>
      <c r="P662">
        <f t="shared" si="41"/>
        <v>96.6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s="5" t="s">
        <v>159</v>
      </c>
      <c r="O663">
        <f t="shared" si="40"/>
        <v>54</v>
      </c>
      <c r="P663">
        <f t="shared" si="41"/>
        <v>76.959999999999994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s="5" t="s">
        <v>33</v>
      </c>
      <c r="O664">
        <f t="shared" si="40"/>
        <v>98</v>
      </c>
      <c r="P664">
        <f t="shared" si="41"/>
        <v>67.98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s="5" t="s">
        <v>33</v>
      </c>
      <c r="O665">
        <f t="shared" si="40"/>
        <v>77</v>
      </c>
      <c r="P665">
        <f t="shared" si="41"/>
        <v>88.78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s="5" t="s">
        <v>159</v>
      </c>
      <c r="O666">
        <f t="shared" si="40"/>
        <v>33</v>
      </c>
      <c r="P666">
        <f t="shared" si="41"/>
        <v>25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s="5" t="s">
        <v>42</v>
      </c>
      <c r="O667">
        <f t="shared" si="40"/>
        <v>240</v>
      </c>
      <c r="P667">
        <f t="shared" si="41"/>
        <v>44.92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s="5" t="s">
        <v>33</v>
      </c>
      <c r="O668">
        <f t="shared" si="40"/>
        <v>64</v>
      </c>
      <c r="P668">
        <f t="shared" si="41"/>
        <v>79.400000000000006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s="5" t="s">
        <v>1029</v>
      </c>
      <c r="O669">
        <f t="shared" si="40"/>
        <v>176</v>
      </c>
      <c r="P669">
        <f t="shared" si="41"/>
        <v>29.01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s="5" t="s">
        <v>33</v>
      </c>
      <c r="O670">
        <f t="shared" si="40"/>
        <v>20</v>
      </c>
      <c r="P670">
        <f t="shared" si="41"/>
        <v>73.59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s="5" t="s">
        <v>33</v>
      </c>
      <c r="O671">
        <f t="shared" si="40"/>
        <v>359</v>
      </c>
      <c r="P671">
        <f t="shared" si="41"/>
        <v>107.97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s="5" t="s">
        <v>60</v>
      </c>
      <c r="O672">
        <f t="shared" si="40"/>
        <v>469</v>
      </c>
      <c r="P672">
        <f t="shared" si="41"/>
        <v>68.989999999999995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s="5" t="s">
        <v>33</v>
      </c>
      <c r="O673">
        <f t="shared" si="40"/>
        <v>122</v>
      </c>
      <c r="P673">
        <f t="shared" si="41"/>
        <v>111.02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s="5" t="s">
        <v>33</v>
      </c>
      <c r="O674">
        <f t="shared" si="40"/>
        <v>56</v>
      </c>
      <c r="P674">
        <f t="shared" si="41"/>
        <v>25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s="5" t="s">
        <v>60</v>
      </c>
      <c r="O675">
        <f t="shared" si="40"/>
        <v>44</v>
      </c>
      <c r="P675">
        <f t="shared" si="41"/>
        <v>42.16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s="5" t="s">
        <v>122</v>
      </c>
      <c r="O676">
        <f t="shared" si="40"/>
        <v>34</v>
      </c>
      <c r="P676">
        <f t="shared" si="41"/>
        <v>47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s="5" t="s">
        <v>1029</v>
      </c>
      <c r="O677">
        <f t="shared" si="40"/>
        <v>123</v>
      </c>
      <c r="P677">
        <f t="shared" si="41"/>
        <v>36.04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s="5" t="s">
        <v>122</v>
      </c>
      <c r="O678">
        <f t="shared" si="40"/>
        <v>190</v>
      </c>
      <c r="P678">
        <f t="shared" si="41"/>
        <v>101.04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s="5" t="s">
        <v>119</v>
      </c>
      <c r="O679">
        <f t="shared" si="40"/>
        <v>84</v>
      </c>
      <c r="P679">
        <f t="shared" si="41"/>
        <v>39.93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s="5" t="s">
        <v>53</v>
      </c>
      <c r="O680">
        <f t="shared" si="40"/>
        <v>18</v>
      </c>
      <c r="P680">
        <f t="shared" si="41"/>
        <v>83.16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s="5" t="s">
        <v>17</v>
      </c>
      <c r="O681">
        <f t="shared" si="40"/>
        <v>1037</v>
      </c>
      <c r="P681">
        <f t="shared" si="41"/>
        <v>39.979999999999997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s="5" t="s">
        <v>292</v>
      </c>
      <c r="O682">
        <f t="shared" si="40"/>
        <v>97</v>
      </c>
      <c r="P682">
        <f t="shared" si="41"/>
        <v>47.99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s="5" t="s">
        <v>33</v>
      </c>
      <c r="O683">
        <f t="shared" si="40"/>
        <v>86</v>
      </c>
      <c r="P683">
        <f t="shared" si="41"/>
        <v>95.98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s="5" t="s">
        <v>33</v>
      </c>
      <c r="O684">
        <f t="shared" si="40"/>
        <v>150</v>
      </c>
      <c r="P684">
        <f t="shared" si="41"/>
        <v>78.73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s="5" t="s">
        <v>33</v>
      </c>
      <c r="O685">
        <f t="shared" si="40"/>
        <v>358</v>
      </c>
      <c r="P685">
        <f t="shared" si="41"/>
        <v>56.08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s="5" t="s">
        <v>68</v>
      </c>
      <c r="O686">
        <f t="shared" si="40"/>
        <v>543</v>
      </c>
      <c r="P686">
        <f t="shared" si="41"/>
        <v>69.09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s="5" t="s">
        <v>33</v>
      </c>
      <c r="O687">
        <f t="shared" si="40"/>
        <v>68</v>
      </c>
      <c r="P687">
        <f t="shared" si="41"/>
        <v>102.05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s="5" t="s">
        <v>65</v>
      </c>
      <c r="O688">
        <f t="shared" si="40"/>
        <v>192</v>
      </c>
      <c r="P688">
        <f t="shared" si="41"/>
        <v>107.32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s="5" t="s">
        <v>33</v>
      </c>
      <c r="O689">
        <f t="shared" si="40"/>
        <v>932</v>
      </c>
      <c r="P689">
        <f t="shared" si="41"/>
        <v>51.97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s="5" t="s">
        <v>269</v>
      </c>
      <c r="O690">
        <f t="shared" si="40"/>
        <v>429</v>
      </c>
      <c r="P690">
        <f t="shared" si="41"/>
        <v>71.14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s="5" t="s">
        <v>28</v>
      </c>
      <c r="O691">
        <f t="shared" si="40"/>
        <v>101</v>
      </c>
      <c r="P691">
        <f t="shared" si="41"/>
        <v>106.49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s="5" t="s">
        <v>42</v>
      </c>
      <c r="O692">
        <f t="shared" si="40"/>
        <v>227</v>
      </c>
      <c r="P692">
        <f t="shared" si="41"/>
        <v>42.94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s="5" t="s">
        <v>42</v>
      </c>
      <c r="O693">
        <f t="shared" si="40"/>
        <v>142</v>
      </c>
      <c r="P693">
        <f t="shared" si="41"/>
        <v>30.04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s="5" t="s">
        <v>23</v>
      </c>
      <c r="O694">
        <f t="shared" si="40"/>
        <v>91</v>
      </c>
      <c r="P694">
        <f t="shared" si="41"/>
        <v>70.62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s="5" t="s">
        <v>33</v>
      </c>
      <c r="O695">
        <f t="shared" si="40"/>
        <v>64</v>
      </c>
      <c r="P695">
        <f t="shared" si="41"/>
        <v>66.02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s="5" t="s">
        <v>33</v>
      </c>
      <c r="O696">
        <f t="shared" si="40"/>
        <v>84</v>
      </c>
      <c r="P696">
        <f t="shared" si="41"/>
        <v>96.91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s="5" t="s">
        <v>23</v>
      </c>
      <c r="O697">
        <f t="shared" si="40"/>
        <v>134</v>
      </c>
      <c r="P697">
        <f t="shared" si="41"/>
        <v>62.87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s="5" t="s">
        <v>33</v>
      </c>
      <c r="O698">
        <f t="shared" si="40"/>
        <v>59</v>
      </c>
      <c r="P698">
        <f t="shared" si="41"/>
        <v>108.99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s="5" t="s">
        <v>50</v>
      </c>
      <c r="O699">
        <f t="shared" si="40"/>
        <v>153</v>
      </c>
      <c r="P699">
        <f t="shared" si="41"/>
        <v>27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s="5" t="s">
        <v>65</v>
      </c>
      <c r="O700">
        <f t="shared" si="40"/>
        <v>447</v>
      </c>
      <c r="P700">
        <f t="shared" si="41"/>
        <v>65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s="5" t="s">
        <v>53</v>
      </c>
      <c r="O701">
        <f t="shared" si="40"/>
        <v>84</v>
      </c>
      <c r="P701">
        <f t="shared" si="41"/>
        <v>111.52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s="5" t="s">
        <v>65</v>
      </c>
      <c r="O702">
        <f t="shared" si="40"/>
        <v>3</v>
      </c>
      <c r="P702">
        <f t="shared" si="41"/>
        <v>3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s="5" t="s">
        <v>33</v>
      </c>
      <c r="O703">
        <f t="shared" si="40"/>
        <v>175</v>
      </c>
      <c r="P703">
        <f t="shared" si="41"/>
        <v>110.99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s="5" t="s">
        <v>65</v>
      </c>
      <c r="O704">
        <f t="shared" si="40"/>
        <v>54</v>
      </c>
      <c r="P704">
        <f t="shared" si="41"/>
        <v>56.75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s="5" t="s">
        <v>206</v>
      </c>
      <c r="O705">
        <f t="shared" si="40"/>
        <v>312</v>
      </c>
      <c r="P705">
        <f t="shared" si="41"/>
        <v>97.02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s="5" t="s">
        <v>71</v>
      </c>
      <c r="O706">
        <f t="shared" si="40"/>
        <v>123</v>
      </c>
      <c r="P706">
        <f t="shared" si="41"/>
        <v>92.09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s="5" t="s">
        <v>68</v>
      </c>
      <c r="O707">
        <f t="shared" ref="O707:O770" si="44">ROUND(E707/D707*100,0)</f>
        <v>99</v>
      </c>
      <c r="P707">
        <f t="shared" ref="P707:P770" si="45">ROUND(IFERROR(E707/G707,0),2)</f>
        <v>82.99</v>
      </c>
      <c r="Q707" t="s">
        <v>2047</v>
      </c>
      <c r="R707" t="s">
        <v>2048</v>
      </c>
      <c r="S707" s="8">
        <f t="shared" ref="S707:S770" si="46">(((J707/60)/60)/24)+DATE(1970,1,1)</f>
        <v>41619.25</v>
      </c>
      <c r="T707" s="8">
        <f t="shared" ref="T707:T770" si="47">(((K707/60)/60)/24)+ DATE(1970,1,1)</f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s="5" t="s">
        <v>28</v>
      </c>
      <c r="O708">
        <f t="shared" si="44"/>
        <v>128</v>
      </c>
      <c r="P708">
        <f t="shared" si="45"/>
        <v>103.04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s="5" t="s">
        <v>53</v>
      </c>
      <c r="O709">
        <f t="shared" si="44"/>
        <v>159</v>
      </c>
      <c r="P709">
        <f t="shared" si="45"/>
        <v>68.92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s="5" t="s">
        <v>33</v>
      </c>
      <c r="O710">
        <f t="shared" si="44"/>
        <v>707</v>
      </c>
      <c r="P710">
        <f t="shared" si="45"/>
        <v>87.74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s="5" t="s">
        <v>33</v>
      </c>
      <c r="O711">
        <f t="shared" si="44"/>
        <v>142</v>
      </c>
      <c r="P711">
        <f t="shared" si="45"/>
        <v>75.02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s="5" t="s">
        <v>33</v>
      </c>
      <c r="O712">
        <f t="shared" si="44"/>
        <v>148</v>
      </c>
      <c r="P712">
        <f t="shared" si="45"/>
        <v>50.86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s="5" t="s">
        <v>33</v>
      </c>
      <c r="O713">
        <f t="shared" si="44"/>
        <v>20</v>
      </c>
      <c r="P713">
        <f t="shared" si="45"/>
        <v>90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s="5" t="s">
        <v>33</v>
      </c>
      <c r="O714">
        <f t="shared" si="44"/>
        <v>1841</v>
      </c>
      <c r="P714">
        <f t="shared" si="45"/>
        <v>72.900000000000006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s="5" t="s">
        <v>133</v>
      </c>
      <c r="O715">
        <f t="shared" si="44"/>
        <v>162</v>
      </c>
      <c r="P715">
        <f t="shared" si="45"/>
        <v>108.49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s="5" t="s">
        <v>23</v>
      </c>
      <c r="O716">
        <f t="shared" si="44"/>
        <v>473</v>
      </c>
      <c r="P716">
        <f t="shared" si="45"/>
        <v>101.98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s="5" t="s">
        <v>292</v>
      </c>
      <c r="O717">
        <f t="shared" si="44"/>
        <v>24</v>
      </c>
      <c r="P717">
        <f t="shared" si="45"/>
        <v>44.01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s="5" t="s">
        <v>33</v>
      </c>
      <c r="O718">
        <f t="shared" si="44"/>
        <v>518</v>
      </c>
      <c r="P718">
        <f t="shared" si="45"/>
        <v>65.94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s="5" t="s">
        <v>42</v>
      </c>
      <c r="O719">
        <f t="shared" si="44"/>
        <v>248</v>
      </c>
      <c r="P719">
        <f t="shared" si="45"/>
        <v>24.99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s="5" t="s">
        <v>65</v>
      </c>
      <c r="O720">
        <f t="shared" si="44"/>
        <v>100</v>
      </c>
      <c r="P720">
        <f t="shared" si="45"/>
        <v>28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s="5" t="s">
        <v>119</v>
      </c>
      <c r="O721">
        <f t="shared" si="44"/>
        <v>153</v>
      </c>
      <c r="P721">
        <f t="shared" si="45"/>
        <v>85.83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s="5" t="s">
        <v>33</v>
      </c>
      <c r="O722">
        <f t="shared" si="44"/>
        <v>37</v>
      </c>
      <c r="P722">
        <f t="shared" si="45"/>
        <v>84.92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s="5" t="s">
        <v>23</v>
      </c>
      <c r="O723">
        <f t="shared" si="44"/>
        <v>4</v>
      </c>
      <c r="P723">
        <f t="shared" si="45"/>
        <v>90.48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s="5" t="s">
        <v>42</v>
      </c>
      <c r="O724">
        <f t="shared" si="44"/>
        <v>157</v>
      </c>
      <c r="P724">
        <f t="shared" si="45"/>
        <v>25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s="5" t="s">
        <v>33</v>
      </c>
      <c r="O725">
        <f t="shared" si="44"/>
        <v>270</v>
      </c>
      <c r="P725">
        <f t="shared" si="45"/>
        <v>92.01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s="5" t="s">
        <v>33</v>
      </c>
      <c r="O726">
        <f t="shared" si="44"/>
        <v>134</v>
      </c>
      <c r="P726">
        <f t="shared" si="45"/>
        <v>93.07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s="5" t="s">
        <v>292</v>
      </c>
      <c r="O727">
        <f t="shared" si="44"/>
        <v>50</v>
      </c>
      <c r="P727">
        <f t="shared" si="45"/>
        <v>61.01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s="5" t="s">
        <v>33</v>
      </c>
      <c r="O728">
        <f t="shared" si="44"/>
        <v>89</v>
      </c>
      <c r="P728">
        <f t="shared" si="45"/>
        <v>92.04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s="5" t="s">
        <v>28</v>
      </c>
      <c r="O729">
        <f t="shared" si="44"/>
        <v>165</v>
      </c>
      <c r="P729">
        <f t="shared" si="45"/>
        <v>81.13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s="5" t="s">
        <v>33</v>
      </c>
      <c r="O730">
        <f t="shared" si="44"/>
        <v>18</v>
      </c>
      <c r="P730">
        <f t="shared" si="45"/>
        <v>73.5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s="5" t="s">
        <v>53</v>
      </c>
      <c r="O731">
        <f t="shared" si="44"/>
        <v>186</v>
      </c>
      <c r="P731">
        <f t="shared" si="45"/>
        <v>85.22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s="5" t="s">
        <v>65</v>
      </c>
      <c r="O732">
        <f t="shared" si="44"/>
        <v>413</v>
      </c>
      <c r="P732">
        <f t="shared" si="45"/>
        <v>110.97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s="5" t="s">
        <v>28</v>
      </c>
      <c r="O733">
        <f t="shared" si="44"/>
        <v>90</v>
      </c>
      <c r="P733">
        <f t="shared" si="45"/>
        <v>32.97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s="5" t="s">
        <v>23</v>
      </c>
      <c r="O734">
        <f t="shared" si="44"/>
        <v>92</v>
      </c>
      <c r="P734">
        <f t="shared" si="45"/>
        <v>96.01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s="5" t="s">
        <v>148</v>
      </c>
      <c r="O735">
        <f t="shared" si="44"/>
        <v>527</v>
      </c>
      <c r="P735">
        <f t="shared" si="45"/>
        <v>84.97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s="5" t="s">
        <v>33</v>
      </c>
      <c r="O736">
        <f t="shared" si="44"/>
        <v>319</v>
      </c>
      <c r="P736">
        <f t="shared" si="45"/>
        <v>25.01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s="5" t="s">
        <v>122</v>
      </c>
      <c r="O737">
        <f t="shared" si="44"/>
        <v>354</v>
      </c>
      <c r="P737">
        <f t="shared" si="45"/>
        <v>66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s="5" t="s">
        <v>68</v>
      </c>
      <c r="O738">
        <f t="shared" si="44"/>
        <v>33</v>
      </c>
      <c r="P738">
        <f t="shared" si="45"/>
        <v>87.34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s="5" t="s">
        <v>60</v>
      </c>
      <c r="O739">
        <f t="shared" si="44"/>
        <v>136</v>
      </c>
      <c r="P739">
        <f t="shared" si="45"/>
        <v>27.93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s="5" t="s">
        <v>33</v>
      </c>
      <c r="O740">
        <f t="shared" si="44"/>
        <v>2</v>
      </c>
      <c r="P740">
        <f t="shared" si="45"/>
        <v>103.8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s="5" t="s">
        <v>60</v>
      </c>
      <c r="O741">
        <f t="shared" si="44"/>
        <v>61</v>
      </c>
      <c r="P741">
        <f t="shared" si="45"/>
        <v>31.94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s="5" t="s">
        <v>33</v>
      </c>
      <c r="O742">
        <f t="shared" si="44"/>
        <v>30</v>
      </c>
      <c r="P742">
        <f t="shared" si="45"/>
        <v>99.5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s="5" t="s">
        <v>33</v>
      </c>
      <c r="O743">
        <f t="shared" si="44"/>
        <v>1179</v>
      </c>
      <c r="P743">
        <f t="shared" si="45"/>
        <v>108.85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s="5" t="s">
        <v>50</v>
      </c>
      <c r="O744">
        <f t="shared" si="44"/>
        <v>1126</v>
      </c>
      <c r="P744">
        <f t="shared" si="45"/>
        <v>110.76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s="5" t="s">
        <v>33</v>
      </c>
      <c r="O745">
        <f t="shared" si="44"/>
        <v>13</v>
      </c>
      <c r="P745">
        <f t="shared" si="45"/>
        <v>29.65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s="5" t="s">
        <v>33</v>
      </c>
      <c r="O746">
        <f t="shared" si="44"/>
        <v>712</v>
      </c>
      <c r="P746">
        <f t="shared" si="45"/>
        <v>101.71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s="5" t="s">
        <v>65</v>
      </c>
      <c r="O747">
        <f t="shared" si="44"/>
        <v>30</v>
      </c>
      <c r="P747">
        <f t="shared" si="45"/>
        <v>61.5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s="5" t="s">
        <v>28</v>
      </c>
      <c r="O748">
        <f t="shared" si="44"/>
        <v>213</v>
      </c>
      <c r="P748">
        <f t="shared" si="45"/>
        <v>35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s="5" t="s">
        <v>33</v>
      </c>
      <c r="O749">
        <f t="shared" si="44"/>
        <v>229</v>
      </c>
      <c r="P749">
        <f t="shared" si="45"/>
        <v>40.049999999999997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s="5" t="s">
        <v>71</v>
      </c>
      <c r="O750">
        <f t="shared" si="44"/>
        <v>35</v>
      </c>
      <c r="P750">
        <f t="shared" si="45"/>
        <v>110.97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s="5" t="s">
        <v>65</v>
      </c>
      <c r="O751">
        <f t="shared" si="44"/>
        <v>157</v>
      </c>
      <c r="P751">
        <f t="shared" si="45"/>
        <v>36.96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s="5" t="s">
        <v>50</v>
      </c>
      <c r="O752">
        <f t="shared" si="44"/>
        <v>1</v>
      </c>
      <c r="P752">
        <f t="shared" si="45"/>
        <v>1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s="5" t="s">
        <v>68</v>
      </c>
      <c r="O753">
        <f t="shared" si="44"/>
        <v>232</v>
      </c>
      <c r="P753">
        <f t="shared" si="45"/>
        <v>30.97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s="5" t="s">
        <v>33</v>
      </c>
      <c r="O754">
        <f t="shared" si="44"/>
        <v>92</v>
      </c>
      <c r="P754">
        <f t="shared" si="45"/>
        <v>47.04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s="5" t="s">
        <v>122</v>
      </c>
      <c r="O755">
        <f t="shared" si="44"/>
        <v>257</v>
      </c>
      <c r="P755">
        <f t="shared" si="45"/>
        <v>88.07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s="5" t="s">
        <v>33</v>
      </c>
      <c r="O756">
        <f t="shared" si="44"/>
        <v>168</v>
      </c>
      <c r="P756">
        <f t="shared" si="45"/>
        <v>37.01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s="5" t="s">
        <v>33</v>
      </c>
      <c r="O757">
        <f t="shared" si="44"/>
        <v>167</v>
      </c>
      <c r="P757">
        <f t="shared" si="45"/>
        <v>26.03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s="5" t="s">
        <v>33</v>
      </c>
      <c r="O758">
        <f t="shared" si="44"/>
        <v>772</v>
      </c>
      <c r="P758">
        <f t="shared" si="45"/>
        <v>67.819999999999993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s="5" t="s">
        <v>53</v>
      </c>
      <c r="O759">
        <f t="shared" si="44"/>
        <v>407</v>
      </c>
      <c r="P759">
        <f t="shared" si="45"/>
        <v>49.96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s="5" t="s">
        <v>23</v>
      </c>
      <c r="O760">
        <f t="shared" si="44"/>
        <v>564</v>
      </c>
      <c r="P760">
        <f t="shared" si="45"/>
        <v>110.02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s="5" t="s">
        <v>50</v>
      </c>
      <c r="O761">
        <f t="shared" si="44"/>
        <v>68</v>
      </c>
      <c r="P761">
        <f t="shared" si="45"/>
        <v>89.96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s="5" t="s">
        <v>89</v>
      </c>
      <c r="O762">
        <f t="shared" si="44"/>
        <v>34</v>
      </c>
      <c r="P762">
        <f t="shared" si="45"/>
        <v>79.010000000000005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s="5" t="s">
        <v>23</v>
      </c>
      <c r="O763">
        <f t="shared" si="44"/>
        <v>655</v>
      </c>
      <c r="P763">
        <f t="shared" si="45"/>
        <v>86.87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s="5" t="s">
        <v>159</v>
      </c>
      <c r="O764">
        <f t="shared" si="44"/>
        <v>177</v>
      </c>
      <c r="P764">
        <f t="shared" si="45"/>
        <v>62.04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s="5" t="s">
        <v>33</v>
      </c>
      <c r="O765">
        <f t="shared" si="44"/>
        <v>113</v>
      </c>
      <c r="P765">
        <f t="shared" si="45"/>
        <v>26.97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s="5" t="s">
        <v>23</v>
      </c>
      <c r="O766">
        <f t="shared" si="44"/>
        <v>728</v>
      </c>
      <c r="P766">
        <f t="shared" si="45"/>
        <v>54.12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s="5" t="s">
        <v>60</v>
      </c>
      <c r="O767">
        <f t="shared" si="44"/>
        <v>208</v>
      </c>
      <c r="P767">
        <f t="shared" si="45"/>
        <v>41.04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s="5" t="s">
        <v>474</v>
      </c>
      <c r="O768">
        <f t="shared" si="44"/>
        <v>31</v>
      </c>
      <c r="P768">
        <f t="shared" si="45"/>
        <v>55.05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s="5" t="s">
        <v>206</v>
      </c>
      <c r="O769">
        <f t="shared" si="44"/>
        <v>57</v>
      </c>
      <c r="P769">
        <f t="shared" si="45"/>
        <v>107.94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s="5" t="s">
        <v>33</v>
      </c>
      <c r="O770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s="5" t="s">
        <v>89</v>
      </c>
      <c r="O771">
        <f t="shared" ref="O771:O834" si="48">ROUND(E771/D771*100,0)</f>
        <v>87</v>
      </c>
      <c r="P771">
        <f t="shared" ref="P771:P834" si="49">ROUND(IFERROR(E771/G771,0),2)</f>
        <v>32</v>
      </c>
      <c r="Q771" t="s">
        <v>2050</v>
      </c>
      <c r="R771" t="s">
        <v>2051</v>
      </c>
      <c r="S771" s="8">
        <f t="shared" ref="S771:S834" si="50">(((J771/60)/60)/24)+DATE(1970,1,1)</f>
        <v>41501.208333333336</v>
      </c>
      <c r="T771" s="8">
        <f t="shared" ref="T771:T834" si="51">(((K771/60)/60)/24)+ DATE(1970,1,1)</f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s="5" t="s">
        <v>33</v>
      </c>
      <c r="O772">
        <f t="shared" si="48"/>
        <v>271</v>
      </c>
      <c r="P772">
        <f t="shared" si="49"/>
        <v>53.9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s="5" t="s">
        <v>33</v>
      </c>
      <c r="O773">
        <f t="shared" si="48"/>
        <v>49</v>
      </c>
      <c r="P773">
        <f t="shared" si="49"/>
        <v>106.5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s="5" t="s">
        <v>60</v>
      </c>
      <c r="O774">
        <f t="shared" si="48"/>
        <v>113</v>
      </c>
      <c r="P774">
        <f t="shared" si="49"/>
        <v>33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s="5" t="s">
        <v>33</v>
      </c>
      <c r="O775">
        <f t="shared" si="48"/>
        <v>191</v>
      </c>
      <c r="P775">
        <f t="shared" si="49"/>
        <v>43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s="5" t="s">
        <v>28</v>
      </c>
      <c r="O776">
        <f t="shared" si="48"/>
        <v>136</v>
      </c>
      <c r="P776">
        <f t="shared" si="49"/>
        <v>86.86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s="5" t="s">
        <v>23</v>
      </c>
      <c r="O777">
        <f t="shared" si="48"/>
        <v>10</v>
      </c>
      <c r="P777">
        <f t="shared" si="49"/>
        <v>96.8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s="5" t="s">
        <v>33</v>
      </c>
      <c r="O778">
        <f t="shared" si="48"/>
        <v>66</v>
      </c>
      <c r="P778">
        <f t="shared" si="49"/>
        <v>33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s="5" t="s">
        <v>33</v>
      </c>
      <c r="O779">
        <f t="shared" si="48"/>
        <v>49</v>
      </c>
      <c r="P779">
        <f t="shared" si="49"/>
        <v>68.03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s="5" t="s">
        <v>71</v>
      </c>
      <c r="O780">
        <f t="shared" si="48"/>
        <v>788</v>
      </c>
      <c r="P780">
        <f t="shared" si="49"/>
        <v>58.87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s="5" t="s">
        <v>33</v>
      </c>
      <c r="O781">
        <f t="shared" si="48"/>
        <v>80</v>
      </c>
      <c r="P781">
        <f t="shared" si="49"/>
        <v>105.05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s="5" t="s">
        <v>53</v>
      </c>
      <c r="O782">
        <f t="shared" si="48"/>
        <v>106</v>
      </c>
      <c r="P782">
        <f t="shared" si="49"/>
        <v>33.049999999999997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s="5" t="s">
        <v>33</v>
      </c>
      <c r="O783">
        <f t="shared" si="48"/>
        <v>51</v>
      </c>
      <c r="P783">
        <f t="shared" si="49"/>
        <v>78.819999999999993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s="5" t="s">
        <v>71</v>
      </c>
      <c r="O784">
        <f t="shared" si="48"/>
        <v>215</v>
      </c>
      <c r="P784">
        <f t="shared" si="49"/>
        <v>68.2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s="5" t="s">
        <v>23</v>
      </c>
      <c r="O785">
        <f t="shared" si="48"/>
        <v>141</v>
      </c>
      <c r="P785">
        <f t="shared" si="49"/>
        <v>75.73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s="5" t="s">
        <v>28</v>
      </c>
      <c r="O786">
        <f t="shared" si="48"/>
        <v>115</v>
      </c>
      <c r="P786">
        <f t="shared" si="49"/>
        <v>31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s="5" t="s">
        <v>71</v>
      </c>
      <c r="O787">
        <f t="shared" si="48"/>
        <v>193</v>
      </c>
      <c r="P787">
        <f t="shared" si="49"/>
        <v>101.88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s="5" t="s">
        <v>159</v>
      </c>
      <c r="O788">
        <f t="shared" si="48"/>
        <v>730</v>
      </c>
      <c r="P788">
        <f t="shared" si="49"/>
        <v>52.88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s="5" t="s">
        <v>23</v>
      </c>
      <c r="O789">
        <f t="shared" si="48"/>
        <v>100</v>
      </c>
      <c r="P789">
        <f t="shared" si="49"/>
        <v>71.010000000000005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s="5" t="s">
        <v>71</v>
      </c>
      <c r="O790">
        <f t="shared" si="48"/>
        <v>88</v>
      </c>
      <c r="P790">
        <f t="shared" si="49"/>
        <v>102.39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s="5" t="s">
        <v>33</v>
      </c>
      <c r="O791">
        <f t="shared" si="48"/>
        <v>37</v>
      </c>
      <c r="P791">
        <f t="shared" si="49"/>
        <v>74.47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s="5" t="s">
        <v>33</v>
      </c>
      <c r="O792">
        <f t="shared" si="48"/>
        <v>31</v>
      </c>
      <c r="P792">
        <f t="shared" si="49"/>
        <v>51.01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s="5" t="s">
        <v>17</v>
      </c>
      <c r="O793">
        <f t="shared" si="48"/>
        <v>26</v>
      </c>
      <c r="P793">
        <f t="shared" si="49"/>
        <v>90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s="5" t="s">
        <v>33</v>
      </c>
      <c r="O794">
        <f t="shared" si="48"/>
        <v>34</v>
      </c>
      <c r="P794">
        <f t="shared" si="49"/>
        <v>97.14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s="5" t="s">
        <v>68</v>
      </c>
      <c r="O795">
        <f t="shared" si="48"/>
        <v>1186</v>
      </c>
      <c r="P795">
        <f t="shared" si="49"/>
        <v>72.069999999999993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s="5" t="s">
        <v>23</v>
      </c>
      <c r="O796">
        <f t="shared" si="48"/>
        <v>125</v>
      </c>
      <c r="P796">
        <f t="shared" si="49"/>
        <v>75.239999999999995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s="5" t="s">
        <v>53</v>
      </c>
      <c r="O797">
        <f t="shared" si="48"/>
        <v>14</v>
      </c>
      <c r="P797">
        <f t="shared" si="49"/>
        <v>32.97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s="5" t="s">
        <v>292</v>
      </c>
      <c r="O798">
        <f t="shared" si="48"/>
        <v>55</v>
      </c>
      <c r="P798">
        <f t="shared" si="49"/>
        <v>54.81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s="5" t="s">
        <v>28</v>
      </c>
      <c r="O799">
        <f t="shared" si="48"/>
        <v>110</v>
      </c>
      <c r="P799">
        <f t="shared" si="49"/>
        <v>45.04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s="5" t="s">
        <v>33</v>
      </c>
      <c r="O800">
        <f t="shared" si="48"/>
        <v>188</v>
      </c>
      <c r="P800">
        <f t="shared" si="49"/>
        <v>52.96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s="5" t="s">
        <v>33</v>
      </c>
      <c r="O801">
        <f t="shared" si="48"/>
        <v>87</v>
      </c>
      <c r="P801">
        <f t="shared" si="49"/>
        <v>60.02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s="5" t="s">
        <v>23</v>
      </c>
      <c r="O802">
        <f t="shared" si="48"/>
        <v>1</v>
      </c>
      <c r="P802">
        <f t="shared" si="49"/>
        <v>1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s="5" t="s">
        <v>122</v>
      </c>
      <c r="O803">
        <f t="shared" si="48"/>
        <v>203</v>
      </c>
      <c r="P803">
        <f t="shared" si="49"/>
        <v>44.03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s="5" t="s">
        <v>122</v>
      </c>
      <c r="O804">
        <f t="shared" si="48"/>
        <v>197</v>
      </c>
      <c r="P804">
        <f t="shared" si="49"/>
        <v>86.03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s="5" t="s">
        <v>33</v>
      </c>
      <c r="O805">
        <f t="shared" si="48"/>
        <v>107</v>
      </c>
      <c r="P805">
        <f t="shared" si="49"/>
        <v>28.01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s="5" t="s">
        <v>23</v>
      </c>
      <c r="O806">
        <f t="shared" si="48"/>
        <v>269</v>
      </c>
      <c r="P806">
        <f t="shared" si="49"/>
        <v>32.049999999999997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s="5" t="s">
        <v>42</v>
      </c>
      <c r="O807">
        <f t="shared" si="48"/>
        <v>51</v>
      </c>
      <c r="P807">
        <f t="shared" si="49"/>
        <v>73.61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s="5" t="s">
        <v>53</v>
      </c>
      <c r="O808">
        <f t="shared" si="48"/>
        <v>1180</v>
      </c>
      <c r="P808">
        <f t="shared" si="49"/>
        <v>108.71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s="5" t="s">
        <v>33</v>
      </c>
      <c r="O809">
        <f t="shared" si="48"/>
        <v>264</v>
      </c>
      <c r="P809">
        <f t="shared" si="49"/>
        <v>42.98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s="5" t="s">
        <v>17</v>
      </c>
      <c r="O810">
        <f t="shared" si="48"/>
        <v>30</v>
      </c>
      <c r="P810">
        <f t="shared" si="49"/>
        <v>83.32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s="5" t="s">
        <v>42</v>
      </c>
      <c r="O811">
        <f t="shared" si="48"/>
        <v>63</v>
      </c>
      <c r="P811">
        <f t="shared" si="49"/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s="5" t="s">
        <v>33</v>
      </c>
      <c r="O812">
        <f t="shared" si="48"/>
        <v>193</v>
      </c>
      <c r="P812">
        <f t="shared" si="49"/>
        <v>55.93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s="5" t="s">
        <v>89</v>
      </c>
      <c r="O813">
        <f t="shared" si="48"/>
        <v>77</v>
      </c>
      <c r="P813">
        <f t="shared" si="49"/>
        <v>105.04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s="5" t="s">
        <v>68</v>
      </c>
      <c r="O814">
        <f t="shared" si="48"/>
        <v>226</v>
      </c>
      <c r="P814">
        <f t="shared" si="49"/>
        <v>48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s="5" t="s">
        <v>89</v>
      </c>
      <c r="O815">
        <f t="shared" si="48"/>
        <v>239</v>
      </c>
      <c r="P815">
        <f t="shared" si="49"/>
        <v>112.66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s="5" t="s">
        <v>23</v>
      </c>
      <c r="O816">
        <f t="shared" si="48"/>
        <v>92</v>
      </c>
      <c r="P816">
        <f t="shared" si="49"/>
        <v>81.94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s="5" t="s">
        <v>23</v>
      </c>
      <c r="O817">
        <f t="shared" si="48"/>
        <v>130</v>
      </c>
      <c r="P817">
        <f t="shared" si="49"/>
        <v>64.05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s="5" t="s">
        <v>33</v>
      </c>
      <c r="O818">
        <f t="shared" si="48"/>
        <v>615</v>
      </c>
      <c r="P818">
        <f t="shared" si="49"/>
        <v>106.39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s="5" t="s">
        <v>68</v>
      </c>
      <c r="O819">
        <f t="shared" si="48"/>
        <v>369</v>
      </c>
      <c r="P819">
        <f t="shared" si="49"/>
        <v>76.010000000000005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s="5" t="s">
        <v>33</v>
      </c>
      <c r="O820">
        <f t="shared" si="48"/>
        <v>1095</v>
      </c>
      <c r="P820">
        <f t="shared" si="49"/>
        <v>111.07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s="5" t="s">
        <v>89</v>
      </c>
      <c r="O821">
        <f t="shared" si="48"/>
        <v>51</v>
      </c>
      <c r="P821">
        <f t="shared" si="49"/>
        <v>95.94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s="5" t="s">
        <v>23</v>
      </c>
      <c r="O822">
        <f t="shared" si="48"/>
        <v>801</v>
      </c>
      <c r="P822">
        <f t="shared" si="49"/>
        <v>43.04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s="5" t="s">
        <v>42</v>
      </c>
      <c r="O823">
        <f t="shared" si="48"/>
        <v>291</v>
      </c>
      <c r="P823">
        <f t="shared" si="49"/>
        <v>67.97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s="5" t="s">
        <v>23</v>
      </c>
      <c r="O824">
        <f t="shared" si="48"/>
        <v>350</v>
      </c>
      <c r="P824">
        <f t="shared" si="49"/>
        <v>89.99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s="5" t="s">
        <v>23</v>
      </c>
      <c r="O825">
        <f t="shared" si="48"/>
        <v>357</v>
      </c>
      <c r="P825">
        <f t="shared" si="49"/>
        <v>58.1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s="5" t="s">
        <v>68</v>
      </c>
      <c r="O826">
        <f t="shared" si="48"/>
        <v>126</v>
      </c>
      <c r="P826">
        <f t="shared" si="49"/>
        <v>84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s="5" t="s">
        <v>100</v>
      </c>
      <c r="O827">
        <f t="shared" si="48"/>
        <v>388</v>
      </c>
      <c r="P827">
        <f t="shared" si="49"/>
        <v>88.85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s="5" t="s">
        <v>33</v>
      </c>
      <c r="O828">
        <f t="shared" si="48"/>
        <v>457</v>
      </c>
      <c r="P828">
        <f t="shared" si="49"/>
        <v>65.959999999999994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s="5" t="s">
        <v>53</v>
      </c>
      <c r="O829">
        <f t="shared" si="48"/>
        <v>267</v>
      </c>
      <c r="P829">
        <f t="shared" si="49"/>
        <v>74.8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s="5" t="s">
        <v>33</v>
      </c>
      <c r="O830">
        <f t="shared" si="48"/>
        <v>69</v>
      </c>
      <c r="P830">
        <f t="shared" si="49"/>
        <v>69.989999999999995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s="5" t="s">
        <v>33</v>
      </c>
      <c r="O831">
        <f t="shared" si="48"/>
        <v>51</v>
      </c>
      <c r="P831">
        <f t="shared" si="49"/>
        <v>32.01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s="5" t="s">
        <v>33</v>
      </c>
      <c r="O832">
        <f t="shared" si="48"/>
        <v>1</v>
      </c>
      <c r="P832">
        <f t="shared" si="49"/>
        <v>64.73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s="5" t="s">
        <v>122</v>
      </c>
      <c r="O833">
        <f t="shared" si="48"/>
        <v>109</v>
      </c>
      <c r="P833">
        <f t="shared" si="49"/>
        <v>25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s="5" t="s">
        <v>206</v>
      </c>
      <c r="O834">
        <f t="shared" si="48"/>
        <v>315</v>
      </c>
      <c r="P834">
        <f t="shared" si="49"/>
        <v>104.98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s="5" t="s">
        <v>206</v>
      </c>
      <c r="O835">
        <f t="shared" ref="O835:O898" si="52">ROUND(E835/D835*100,0)</f>
        <v>158</v>
      </c>
      <c r="P835">
        <f t="shared" ref="P835:P898" si="53">ROUND(IFERROR(E835/G835,0),2)</f>
        <v>64.989999999999995</v>
      </c>
      <c r="Q835" t="s">
        <v>2047</v>
      </c>
      <c r="R835" t="s">
        <v>2059</v>
      </c>
      <c r="S835" s="8">
        <f t="shared" ref="S835:S898" si="54">(((J835/60)/60)/24)+DATE(1970,1,1)</f>
        <v>40588.25</v>
      </c>
      <c r="T835" s="8">
        <f t="shared" ref="T835:T898" si="55">(((K835/60)/60)/24)+ DATE(1970,1,1)</f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s="5" t="s">
        <v>33</v>
      </c>
      <c r="O836">
        <f t="shared" si="52"/>
        <v>154</v>
      </c>
      <c r="P836">
        <f t="shared" si="53"/>
        <v>94.35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s="5" t="s">
        <v>28</v>
      </c>
      <c r="O837">
        <f t="shared" si="52"/>
        <v>90</v>
      </c>
      <c r="P837">
        <f t="shared" si="53"/>
        <v>44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s="5" t="s">
        <v>60</v>
      </c>
      <c r="O838">
        <f t="shared" si="52"/>
        <v>75</v>
      </c>
      <c r="P838">
        <f t="shared" si="53"/>
        <v>64.739999999999995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s="5" t="s">
        <v>159</v>
      </c>
      <c r="O839">
        <f t="shared" si="52"/>
        <v>853</v>
      </c>
      <c r="P839">
        <f t="shared" si="53"/>
        <v>84.01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s="5" t="s">
        <v>33</v>
      </c>
      <c r="O840">
        <f t="shared" si="52"/>
        <v>139</v>
      </c>
      <c r="P840">
        <f t="shared" si="53"/>
        <v>34.06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s="5" t="s">
        <v>42</v>
      </c>
      <c r="O841">
        <f t="shared" si="52"/>
        <v>190</v>
      </c>
      <c r="P841">
        <f t="shared" si="53"/>
        <v>93.27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s="5" t="s">
        <v>33</v>
      </c>
      <c r="O842">
        <f t="shared" si="52"/>
        <v>100</v>
      </c>
      <c r="P842">
        <f t="shared" si="53"/>
        <v>33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s="5" t="s">
        <v>28</v>
      </c>
      <c r="O843">
        <f t="shared" si="52"/>
        <v>143</v>
      </c>
      <c r="P843">
        <f t="shared" si="53"/>
        <v>83.81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s="5" t="s">
        <v>65</v>
      </c>
      <c r="O844">
        <f t="shared" si="52"/>
        <v>563</v>
      </c>
      <c r="P844">
        <f t="shared" si="53"/>
        <v>63.99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s="5" t="s">
        <v>122</v>
      </c>
      <c r="O845">
        <f t="shared" si="52"/>
        <v>31</v>
      </c>
      <c r="P845">
        <f t="shared" si="53"/>
        <v>81.91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s="5" t="s">
        <v>42</v>
      </c>
      <c r="O846">
        <f t="shared" si="52"/>
        <v>99</v>
      </c>
      <c r="P846">
        <f t="shared" si="53"/>
        <v>93.05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s="5" t="s">
        <v>28</v>
      </c>
      <c r="O847">
        <f t="shared" si="52"/>
        <v>198</v>
      </c>
      <c r="P847">
        <f t="shared" si="53"/>
        <v>101.98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s="5" t="s">
        <v>28</v>
      </c>
      <c r="O848">
        <f t="shared" si="52"/>
        <v>509</v>
      </c>
      <c r="P848">
        <f t="shared" si="53"/>
        <v>105.94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s="5" t="s">
        <v>17</v>
      </c>
      <c r="O849">
        <f t="shared" si="52"/>
        <v>238</v>
      </c>
      <c r="P849">
        <f t="shared" si="53"/>
        <v>101.58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s="5" t="s">
        <v>53</v>
      </c>
      <c r="O850">
        <f t="shared" si="52"/>
        <v>338</v>
      </c>
      <c r="P850">
        <f t="shared" si="53"/>
        <v>62.97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s="5" t="s">
        <v>60</v>
      </c>
      <c r="O851">
        <f t="shared" si="52"/>
        <v>133</v>
      </c>
      <c r="P851">
        <f t="shared" si="53"/>
        <v>29.05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s="5" t="s">
        <v>23</v>
      </c>
      <c r="O852">
        <f t="shared" si="52"/>
        <v>1</v>
      </c>
      <c r="P852">
        <f t="shared" si="53"/>
        <v>1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s="5" t="s">
        <v>50</v>
      </c>
      <c r="O853">
        <f t="shared" si="52"/>
        <v>208</v>
      </c>
      <c r="P853">
        <f t="shared" si="53"/>
        <v>77.930000000000007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s="5" t="s">
        <v>89</v>
      </c>
      <c r="O854">
        <f t="shared" si="52"/>
        <v>51</v>
      </c>
      <c r="P854">
        <f t="shared" si="53"/>
        <v>80.81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s="5" t="s">
        <v>60</v>
      </c>
      <c r="O855">
        <f t="shared" si="52"/>
        <v>652</v>
      </c>
      <c r="P855">
        <f t="shared" si="53"/>
        <v>76.010000000000005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s="5" t="s">
        <v>119</v>
      </c>
      <c r="O856">
        <f t="shared" si="52"/>
        <v>114</v>
      </c>
      <c r="P856">
        <f t="shared" si="53"/>
        <v>72.989999999999995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s="5" t="s">
        <v>33</v>
      </c>
      <c r="O857">
        <f t="shared" si="52"/>
        <v>102</v>
      </c>
      <c r="P857">
        <f t="shared" si="53"/>
        <v>53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s="5" t="s">
        <v>17</v>
      </c>
      <c r="O858">
        <f t="shared" si="52"/>
        <v>357</v>
      </c>
      <c r="P858">
        <f t="shared" si="53"/>
        <v>54.16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s="5" t="s">
        <v>100</v>
      </c>
      <c r="O859">
        <f t="shared" si="52"/>
        <v>140</v>
      </c>
      <c r="P859">
        <f t="shared" si="53"/>
        <v>32.950000000000003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s="5" t="s">
        <v>17</v>
      </c>
      <c r="O860">
        <f t="shared" si="52"/>
        <v>69</v>
      </c>
      <c r="P860">
        <f t="shared" si="53"/>
        <v>79.37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s="5" t="s">
        <v>33</v>
      </c>
      <c r="O861">
        <f t="shared" si="52"/>
        <v>36</v>
      </c>
      <c r="P861">
        <f t="shared" si="53"/>
        <v>41.17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s="5" t="s">
        <v>65</v>
      </c>
      <c r="O862">
        <f t="shared" si="52"/>
        <v>252</v>
      </c>
      <c r="P862">
        <f t="shared" si="53"/>
        <v>77.430000000000007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s="5" t="s">
        <v>33</v>
      </c>
      <c r="O863">
        <f t="shared" si="52"/>
        <v>106</v>
      </c>
      <c r="P863">
        <f t="shared" si="53"/>
        <v>57.16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s="5" t="s">
        <v>33</v>
      </c>
      <c r="O864">
        <f t="shared" si="52"/>
        <v>187</v>
      </c>
      <c r="P864">
        <f t="shared" si="53"/>
        <v>77.180000000000007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s="5" t="s">
        <v>269</v>
      </c>
      <c r="O865">
        <f t="shared" si="52"/>
        <v>387</v>
      </c>
      <c r="P865">
        <f t="shared" si="53"/>
        <v>24.95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s="5" t="s">
        <v>100</v>
      </c>
      <c r="O866">
        <f t="shared" si="52"/>
        <v>347</v>
      </c>
      <c r="P866">
        <f t="shared" si="53"/>
        <v>97.18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s="5" t="s">
        <v>33</v>
      </c>
      <c r="O867">
        <f t="shared" si="52"/>
        <v>186</v>
      </c>
      <c r="P867">
        <f t="shared" si="53"/>
        <v>46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s="5" t="s">
        <v>122</v>
      </c>
      <c r="O868">
        <f t="shared" si="52"/>
        <v>43</v>
      </c>
      <c r="P868">
        <f t="shared" si="53"/>
        <v>88.02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s="5" t="s">
        <v>17</v>
      </c>
      <c r="O869">
        <f t="shared" si="52"/>
        <v>162</v>
      </c>
      <c r="P869">
        <f t="shared" si="53"/>
        <v>25.99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s="5" t="s">
        <v>33</v>
      </c>
      <c r="O870">
        <f t="shared" si="52"/>
        <v>185</v>
      </c>
      <c r="P870">
        <f t="shared" si="53"/>
        <v>102.69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s="5" t="s">
        <v>53</v>
      </c>
      <c r="O871">
        <f t="shared" si="52"/>
        <v>24</v>
      </c>
      <c r="P871">
        <f t="shared" si="53"/>
        <v>72.959999999999994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s="5" t="s">
        <v>33</v>
      </c>
      <c r="O872">
        <f t="shared" si="52"/>
        <v>90</v>
      </c>
      <c r="P872">
        <f t="shared" si="53"/>
        <v>57.19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s="5" t="s">
        <v>33</v>
      </c>
      <c r="O873">
        <f t="shared" si="52"/>
        <v>273</v>
      </c>
      <c r="P873">
        <f t="shared" si="53"/>
        <v>84.01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s="5" t="s">
        <v>474</v>
      </c>
      <c r="O874">
        <f t="shared" si="52"/>
        <v>170</v>
      </c>
      <c r="P874">
        <f t="shared" si="53"/>
        <v>98.67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s="5" t="s">
        <v>122</v>
      </c>
      <c r="O875">
        <f t="shared" si="52"/>
        <v>188</v>
      </c>
      <c r="P875">
        <f t="shared" si="53"/>
        <v>42.01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s="5" t="s">
        <v>122</v>
      </c>
      <c r="O876">
        <f t="shared" si="52"/>
        <v>347</v>
      </c>
      <c r="P876">
        <f t="shared" si="53"/>
        <v>32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s="5" t="s">
        <v>23</v>
      </c>
      <c r="O877">
        <f t="shared" si="52"/>
        <v>69</v>
      </c>
      <c r="P877">
        <f t="shared" si="53"/>
        <v>81.569999999999993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s="5" t="s">
        <v>122</v>
      </c>
      <c r="O878">
        <f t="shared" si="52"/>
        <v>25</v>
      </c>
      <c r="P878">
        <f t="shared" si="53"/>
        <v>37.04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s="5" t="s">
        <v>17</v>
      </c>
      <c r="O879">
        <f t="shared" si="52"/>
        <v>77</v>
      </c>
      <c r="P879">
        <f t="shared" si="53"/>
        <v>103.03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s="5" t="s">
        <v>148</v>
      </c>
      <c r="O880">
        <f t="shared" si="52"/>
        <v>37</v>
      </c>
      <c r="P880">
        <f t="shared" si="53"/>
        <v>84.33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s="5" t="s">
        <v>68</v>
      </c>
      <c r="O881">
        <f t="shared" si="52"/>
        <v>544</v>
      </c>
      <c r="P881">
        <f t="shared" si="53"/>
        <v>102.6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s="5" t="s">
        <v>50</v>
      </c>
      <c r="O882">
        <f t="shared" si="52"/>
        <v>229</v>
      </c>
      <c r="P882">
        <f t="shared" si="53"/>
        <v>79.989999999999995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s="5" t="s">
        <v>33</v>
      </c>
      <c r="O883">
        <f t="shared" si="52"/>
        <v>39</v>
      </c>
      <c r="P883">
        <f t="shared" si="53"/>
        <v>70.06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s="5" t="s">
        <v>33</v>
      </c>
      <c r="O884">
        <f t="shared" si="52"/>
        <v>370</v>
      </c>
      <c r="P884">
        <f t="shared" si="53"/>
        <v>37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s="5" t="s">
        <v>100</v>
      </c>
      <c r="O885">
        <f t="shared" si="52"/>
        <v>238</v>
      </c>
      <c r="P885">
        <f t="shared" si="53"/>
        <v>41.91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s="5" t="s">
        <v>33</v>
      </c>
      <c r="O886">
        <f t="shared" si="52"/>
        <v>64</v>
      </c>
      <c r="P886">
        <f t="shared" si="53"/>
        <v>57.99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s="5" t="s">
        <v>33</v>
      </c>
      <c r="O887">
        <f t="shared" si="52"/>
        <v>118</v>
      </c>
      <c r="P887">
        <f t="shared" si="53"/>
        <v>40.94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s="5" t="s">
        <v>60</v>
      </c>
      <c r="O888">
        <f t="shared" si="52"/>
        <v>85</v>
      </c>
      <c r="P888">
        <f t="shared" si="53"/>
        <v>70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s="5" t="s">
        <v>33</v>
      </c>
      <c r="O889">
        <f t="shared" si="52"/>
        <v>29</v>
      </c>
      <c r="P889">
        <f t="shared" si="53"/>
        <v>73.84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s="5" t="s">
        <v>33</v>
      </c>
      <c r="O890">
        <f t="shared" si="52"/>
        <v>210</v>
      </c>
      <c r="P890">
        <f t="shared" si="53"/>
        <v>41.98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s="5" t="s">
        <v>50</v>
      </c>
      <c r="O891">
        <f t="shared" si="52"/>
        <v>170</v>
      </c>
      <c r="P891">
        <f t="shared" si="53"/>
        <v>77.930000000000007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s="5" t="s">
        <v>60</v>
      </c>
      <c r="O892">
        <f t="shared" si="52"/>
        <v>116</v>
      </c>
      <c r="P892">
        <f t="shared" si="53"/>
        <v>106.02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s="5" t="s">
        <v>42</v>
      </c>
      <c r="O893">
        <f t="shared" si="52"/>
        <v>259</v>
      </c>
      <c r="P893">
        <f t="shared" si="53"/>
        <v>47.02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s="5" t="s">
        <v>206</v>
      </c>
      <c r="O894">
        <f t="shared" si="52"/>
        <v>231</v>
      </c>
      <c r="P894">
        <f t="shared" si="53"/>
        <v>76.02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s="5" t="s">
        <v>42</v>
      </c>
      <c r="O895">
        <f t="shared" si="52"/>
        <v>128</v>
      </c>
      <c r="P895">
        <f t="shared" si="53"/>
        <v>54.12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s="5" t="s">
        <v>269</v>
      </c>
      <c r="O896">
        <f t="shared" si="52"/>
        <v>189</v>
      </c>
      <c r="P896">
        <f t="shared" si="53"/>
        <v>57.29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s="5" t="s">
        <v>33</v>
      </c>
      <c r="O897">
        <f t="shared" si="52"/>
        <v>7</v>
      </c>
      <c r="P897">
        <f t="shared" si="53"/>
        <v>103.81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s="5" t="s">
        <v>17</v>
      </c>
      <c r="O898">
        <f t="shared" si="52"/>
        <v>774</v>
      </c>
      <c r="P898">
        <f t="shared" si="53"/>
        <v>105.03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s="5" t="s">
        <v>33</v>
      </c>
      <c r="O899">
        <f t="shared" ref="O899:O962" si="56">ROUND(E899/D899*100,0)</f>
        <v>28</v>
      </c>
      <c r="P899">
        <f t="shared" ref="P899:P962" si="57">ROUND(IFERROR(E899/G899,0),2)</f>
        <v>90.26</v>
      </c>
      <c r="Q899" t="s">
        <v>2039</v>
      </c>
      <c r="R899" t="s">
        <v>2040</v>
      </c>
      <c r="S899" s="8">
        <f t="shared" ref="S899:S962" si="58">(((J899/60)/60)/24)+DATE(1970,1,1)</f>
        <v>43583.208333333328</v>
      </c>
      <c r="T899" s="8">
        <f t="shared" ref="T899:T962" si="59">(((K899/60)/60)/24)+ 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s="5" t="s">
        <v>42</v>
      </c>
      <c r="O900">
        <f t="shared" si="56"/>
        <v>52</v>
      </c>
      <c r="P900">
        <f t="shared" si="57"/>
        <v>76.98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s="5" t="s">
        <v>159</v>
      </c>
      <c r="O901">
        <f t="shared" si="56"/>
        <v>407</v>
      </c>
      <c r="P901">
        <f t="shared" si="57"/>
        <v>102.6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s="5" t="s">
        <v>28</v>
      </c>
      <c r="O902">
        <f t="shared" si="56"/>
        <v>2</v>
      </c>
      <c r="P902">
        <f t="shared" si="57"/>
        <v>2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s="5" t="s">
        <v>23</v>
      </c>
      <c r="O903">
        <f t="shared" si="56"/>
        <v>156</v>
      </c>
      <c r="P903">
        <f t="shared" si="57"/>
        <v>55.01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s="5" t="s">
        <v>28</v>
      </c>
      <c r="O904">
        <f t="shared" si="56"/>
        <v>252</v>
      </c>
      <c r="P904">
        <f t="shared" si="57"/>
        <v>32.130000000000003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s="5" t="s">
        <v>68</v>
      </c>
      <c r="O905">
        <f t="shared" si="56"/>
        <v>2</v>
      </c>
      <c r="P905">
        <f t="shared" si="57"/>
        <v>50.64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s="5" t="s">
        <v>133</v>
      </c>
      <c r="O906">
        <f t="shared" si="56"/>
        <v>12</v>
      </c>
      <c r="P906">
        <f t="shared" si="57"/>
        <v>49.69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s="5" t="s">
        <v>33</v>
      </c>
      <c r="O907">
        <f t="shared" si="56"/>
        <v>164</v>
      </c>
      <c r="P907">
        <f t="shared" si="57"/>
        <v>54.89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s="5" t="s">
        <v>42</v>
      </c>
      <c r="O908">
        <f t="shared" si="56"/>
        <v>163</v>
      </c>
      <c r="P908">
        <f t="shared" si="57"/>
        <v>46.93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s="5" t="s">
        <v>33</v>
      </c>
      <c r="O909">
        <f t="shared" si="56"/>
        <v>20</v>
      </c>
      <c r="P909">
        <f t="shared" si="57"/>
        <v>44.95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s="5" t="s">
        <v>89</v>
      </c>
      <c r="O910">
        <f t="shared" si="56"/>
        <v>319</v>
      </c>
      <c r="P910">
        <f t="shared" si="57"/>
        <v>31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s="5" t="s">
        <v>33</v>
      </c>
      <c r="O911">
        <f t="shared" si="56"/>
        <v>479</v>
      </c>
      <c r="P911">
        <f t="shared" si="57"/>
        <v>107.76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s="5" t="s">
        <v>33</v>
      </c>
      <c r="O912">
        <f t="shared" si="56"/>
        <v>20</v>
      </c>
      <c r="P912">
        <f t="shared" si="57"/>
        <v>102.08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s="5" t="s">
        <v>28</v>
      </c>
      <c r="O913">
        <f t="shared" si="56"/>
        <v>199</v>
      </c>
      <c r="P913">
        <f t="shared" si="57"/>
        <v>24.98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s="5" t="s">
        <v>53</v>
      </c>
      <c r="O914">
        <f t="shared" si="56"/>
        <v>795</v>
      </c>
      <c r="P914">
        <f t="shared" si="57"/>
        <v>79.94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s="5" t="s">
        <v>53</v>
      </c>
      <c r="O915">
        <f t="shared" si="56"/>
        <v>51</v>
      </c>
      <c r="P915">
        <f t="shared" si="57"/>
        <v>67.95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s="5" t="s">
        <v>33</v>
      </c>
      <c r="O916">
        <f t="shared" si="56"/>
        <v>57</v>
      </c>
      <c r="P916">
        <f t="shared" si="57"/>
        <v>26.07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s="5" t="s">
        <v>269</v>
      </c>
      <c r="O917">
        <f t="shared" si="56"/>
        <v>156</v>
      </c>
      <c r="P917">
        <f t="shared" si="57"/>
        <v>105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s="5" t="s">
        <v>122</v>
      </c>
      <c r="O918">
        <f t="shared" si="56"/>
        <v>36</v>
      </c>
      <c r="P918">
        <f t="shared" si="57"/>
        <v>25.83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s="5" t="s">
        <v>100</v>
      </c>
      <c r="O919">
        <f t="shared" si="56"/>
        <v>58</v>
      </c>
      <c r="P919">
        <f t="shared" si="57"/>
        <v>77.67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s="5" t="s">
        <v>133</v>
      </c>
      <c r="O920">
        <f t="shared" si="56"/>
        <v>237</v>
      </c>
      <c r="P920">
        <f t="shared" si="57"/>
        <v>57.83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s="5" t="s">
        <v>33</v>
      </c>
      <c r="O921">
        <f t="shared" si="56"/>
        <v>59</v>
      </c>
      <c r="P921">
        <f t="shared" si="57"/>
        <v>92.96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s="5" t="s">
        <v>71</v>
      </c>
      <c r="O922">
        <f t="shared" si="56"/>
        <v>183</v>
      </c>
      <c r="P922">
        <f t="shared" si="57"/>
        <v>37.950000000000003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s="5" t="s">
        <v>28</v>
      </c>
      <c r="O923">
        <f t="shared" si="56"/>
        <v>1</v>
      </c>
      <c r="P923">
        <f t="shared" si="57"/>
        <v>31.84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s="5" t="s">
        <v>319</v>
      </c>
      <c r="O924">
        <f t="shared" si="56"/>
        <v>176</v>
      </c>
      <c r="P924">
        <f t="shared" si="57"/>
        <v>40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s="5" t="s">
        <v>33</v>
      </c>
      <c r="O925">
        <f t="shared" si="56"/>
        <v>238</v>
      </c>
      <c r="P925">
        <f t="shared" si="57"/>
        <v>101.1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s="5" t="s">
        <v>33</v>
      </c>
      <c r="O926">
        <f t="shared" si="56"/>
        <v>488</v>
      </c>
      <c r="P926">
        <f t="shared" si="57"/>
        <v>84.01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s="5" t="s">
        <v>33</v>
      </c>
      <c r="O927">
        <f t="shared" si="56"/>
        <v>224</v>
      </c>
      <c r="P927">
        <f t="shared" si="57"/>
        <v>103.42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s="5" t="s">
        <v>17</v>
      </c>
      <c r="O928">
        <f t="shared" si="56"/>
        <v>18</v>
      </c>
      <c r="P928">
        <f t="shared" si="57"/>
        <v>105.13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s="5" t="s">
        <v>33</v>
      </c>
      <c r="O929">
        <f t="shared" si="56"/>
        <v>46</v>
      </c>
      <c r="P929">
        <f t="shared" si="57"/>
        <v>89.22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s="5" t="s">
        <v>28</v>
      </c>
      <c r="O930">
        <f t="shared" si="56"/>
        <v>117</v>
      </c>
      <c r="P930">
        <f t="shared" si="57"/>
        <v>52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s="5" t="s">
        <v>33</v>
      </c>
      <c r="O931">
        <f t="shared" si="56"/>
        <v>217</v>
      </c>
      <c r="P931">
        <f t="shared" si="57"/>
        <v>64.959999999999994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s="5" t="s">
        <v>33</v>
      </c>
      <c r="O932">
        <f t="shared" si="56"/>
        <v>112</v>
      </c>
      <c r="P932">
        <f t="shared" si="57"/>
        <v>46.24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s="5" t="s">
        <v>33</v>
      </c>
      <c r="O933">
        <f t="shared" si="56"/>
        <v>73</v>
      </c>
      <c r="P933">
        <f t="shared" si="57"/>
        <v>51.15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s="5" t="s">
        <v>23</v>
      </c>
      <c r="O934">
        <f t="shared" si="56"/>
        <v>212</v>
      </c>
      <c r="P934">
        <f t="shared" si="57"/>
        <v>33.909999999999997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s="5" t="s">
        <v>33</v>
      </c>
      <c r="O935">
        <f t="shared" si="56"/>
        <v>240</v>
      </c>
      <c r="P935">
        <f t="shared" si="57"/>
        <v>92.02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s="5" t="s">
        <v>33</v>
      </c>
      <c r="O936">
        <f t="shared" si="56"/>
        <v>182</v>
      </c>
      <c r="P936">
        <f t="shared" si="57"/>
        <v>107.43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s="5" t="s">
        <v>33</v>
      </c>
      <c r="O937">
        <f t="shared" si="56"/>
        <v>164</v>
      </c>
      <c r="P937">
        <f t="shared" si="57"/>
        <v>75.849999999999994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s="5" t="s">
        <v>33</v>
      </c>
      <c r="O938">
        <f t="shared" si="56"/>
        <v>2</v>
      </c>
      <c r="P938">
        <f t="shared" si="57"/>
        <v>80.48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s="5" t="s">
        <v>42</v>
      </c>
      <c r="O939">
        <f t="shared" si="56"/>
        <v>50</v>
      </c>
      <c r="P939">
        <f t="shared" si="57"/>
        <v>86.98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s="5" t="s">
        <v>119</v>
      </c>
      <c r="O940">
        <f t="shared" si="56"/>
        <v>110</v>
      </c>
      <c r="P940">
        <f t="shared" si="57"/>
        <v>105.14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s="5" t="s">
        <v>89</v>
      </c>
      <c r="O941">
        <f t="shared" si="56"/>
        <v>49</v>
      </c>
      <c r="P941">
        <f t="shared" si="57"/>
        <v>57.3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s="5" t="s">
        <v>28</v>
      </c>
      <c r="O942">
        <f t="shared" si="56"/>
        <v>62</v>
      </c>
      <c r="P942">
        <f t="shared" si="57"/>
        <v>93.35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s="5" t="s">
        <v>33</v>
      </c>
      <c r="O943">
        <f t="shared" si="56"/>
        <v>13</v>
      </c>
      <c r="P943">
        <f t="shared" si="57"/>
        <v>71.989999999999995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s="5" t="s">
        <v>33</v>
      </c>
      <c r="O944">
        <f t="shared" si="56"/>
        <v>65</v>
      </c>
      <c r="P944">
        <f t="shared" si="57"/>
        <v>92.61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s="5" t="s">
        <v>17</v>
      </c>
      <c r="O945">
        <f t="shared" si="56"/>
        <v>160</v>
      </c>
      <c r="P945">
        <f t="shared" si="57"/>
        <v>104.99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s="5" t="s">
        <v>122</v>
      </c>
      <c r="O946">
        <f t="shared" si="56"/>
        <v>81</v>
      </c>
      <c r="P946">
        <f t="shared" si="57"/>
        <v>30.96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s="5" t="s">
        <v>122</v>
      </c>
      <c r="O947">
        <f t="shared" si="56"/>
        <v>32</v>
      </c>
      <c r="P947">
        <f t="shared" si="57"/>
        <v>33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s="5" t="s">
        <v>33</v>
      </c>
      <c r="O948">
        <f t="shared" si="56"/>
        <v>10</v>
      </c>
      <c r="P948">
        <f t="shared" si="57"/>
        <v>84.19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s="5" t="s">
        <v>33</v>
      </c>
      <c r="O949">
        <f t="shared" si="56"/>
        <v>27</v>
      </c>
      <c r="P949">
        <f t="shared" si="57"/>
        <v>73.92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s="5" t="s">
        <v>42</v>
      </c>
      <c r="O950">
        <f t="shared" si="56"/>
        <v>63</v>
      </c>
      <c r="P950">
        <f t="shared" si="57"/>
        <v>36.99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s="5" t="s">
        <v>28</v>
      </c>
      <c r="O951">
        <f t="shared" si="56"/>
        <v>161</v>
      </c>
      <c r="P951">
        <f t="shared" si="57"/>
        <v>46.9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s="5" t="s">
        <v>33</v>
      </c>
      <c r="O952">
        <f t="shared" si="56"/>
        <v>5</v>
      </c>
      <c r="P952">
        <f t="shared" si="57"/>
        <v>5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s="5" t="s">
        <v>23</v>
      </c>
      <c r="O953">
        <f t="shared" si="56"/>
        <v>1097</v>
      </c>
      <c r="P953">
        <f t="shared" si="57"/>
        <v>102.02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s="5" t="s">
        <v>42</v>
      </c>
      <c r="O954">
        <f t="shared" si="56"/>
        <v>70</v>
      </c>
      <c r="P954">
        <f t="shared" si="57"/>
        <v>45.01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s="5" t="s">
        <v>474</v>
      </c>
      <c r="O955">
        <f t="shared" si="56"/>
        <v>60</v>
      </c>
      <c r="P955">
        <f t="shared" si="57"/>
        <v>94.29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s="5" t="s">
        <v>28</v>
      </c>
      <c r="O956">
        <f t="shared" si="56"/>
        <v>367</v>
      </c>
      <c r="P956">
        <f t="shared" si="57"/>
        <v>101.02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s="5" t="s">
        <v>33</v>
      </c>
      <c r="O957">
        <f t="shared" si="56"/>
        <v>1109</v>
      </c>
      <c r="P957">
        <f t="shared" si="57"/>
        <v>97.04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s="5" t="s">
        <v>474</v>
      </c>
      <c r="O958">
        <f t="shared" si="56"/>
        <v>19</v>
      </c>
      <c r="P958">
        <f t="shared" si="57"/>
        <v>43.01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s="5" t="s">
        <v>33</v>
      </c>
      <c r="O959">
        <f t="shared" si="56"/>
        <v>127</v>
      </c>
      <c r="P959">
        <f t="shared" si="57"/>
        <v>94.92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s="5" t="s">
        <v>71</v>
      </c>
      <c r="O960">
        <f t="shared" si="56"/>
        <v>735</v>
      </c>
      <c r="P960">
        <f t="shared" si="57"/>
        <v>72.150000000000006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s="5" t="s">
        <v>206</v>
      </c>
      <c r="O961">
        <f t="shared" si="56"/>
        <v>5</v>
      </c>
      <c r="P961">
        <f t="shared" si="57"/>
        <v>51.01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s="5" t="s">
        <v>28</v>
      </c>
      <c r="O962">
        <f t="shared" si="56"/>
        <v>85</v>
      </c>
      <c r="P962">
        <f t="shared" si="57"/>
        <v>85.05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s="5" t="s">
        <v>206</v>
      </c>
      <c r="O963">
        <f t="shared" ref="O963:O1001" si="60">ROUND(E963/D963*100,0)</f>
        <v>119</v>
      </c>
      <c r="P963">
        <f t="shared" ref="P963:P1001" si="61">ROUND(IFERROR(E963/G963,0),2)</f>
        <v>43.87</v>
      </c>
      <c r="Q963" t="s">
        <v>2047</v>
      </c>
      <c r="R963" t="s">
        <v>2059</v>
      </c>
      <c r="S963" s="8">
        <f t="shared" ref="S963:S1001" si="62">(((J963/60)/60)/24)+DATE(1970,1,1)</f>
        <v>40591.25</v>
      </c>
      <c r="T963" s="8">
        <f t="shared" ref="T963:T1001" si="63">(((K963/60)/60)/24)+ DATE(1970,1,1)</f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s="5" t="s">
        <v>17</v>
      </c>
      <c r="O964">
        <f t="shared" si="60"/>
        <v>296</v>
      </c>
      <c r="P964">
        <f t="shared" si="61"/>
        <v>40.06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s="5" t="s">
        <v>122</v>
      </c>
      <c r="O965">
        <f t="shared" si="60"/>
        <v>85</v>
      </c>
      <c r="P965">
        <f t="shared" si="61"/>
        <v>43.83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s="5" t="s">
        <v>33</v>
      </c>
      <c r="O966">
        <f t="shared" si="60"/>
        <v>356</v>
      </c>
      <c r="P966">
        <f t="shared" si="61"/>
        <v>84.93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s="5" t="s">
        <v>23</v>
      </c>
      <c r="O967">
        <f t="shared" si="60"/>
        <v>386</v>
      </c>
      <c r="P967">
        <f t="shared" si="61"/>
        <v>41.07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s="5" t="s">
        <v>33</v>
      </c>
      <c r="O968">
        <f t="shared" si="60"/>
        <v>792</v>
      </c>
      <c r="P968">
        <f t="shared" si="61"/>
        <v>54.97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s="5" t="s">
        <v>319</v>
      </c>
      <c r="O969">
        <f t="shared" si="60"/>
        <v>137</v>
      </c>
      <c r="P969">
        <f t="shared" si="61"/>
        <v>77.010000000000005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s="5" t="s">
        <v>17</v>
      </c>
      <c r="O970">
        <f t="shared" si="60"/>
        <v>338</v>
      </c>
      <c r="P970">
        <f t="shared" si="61"/>
        <v>71.2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s="5" t="s">
        <v>33</v>
      </c>
      <c r="O971">
        <f t="shared" si="60"/>
        <v>108</v>
      </c>
      <c r="P971">
        <f t="shared" si="61"/>
        <v>91.94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s="5" t="s">
        <v>33</v>
      </c>
      <c r="O972">
        <f t="shared" si="60"/>
        <v>61</v>
      </c>
      <c r="P972">
        <f t="shared" si="61"/>
        <v>97.07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s="5" t="s">
        <v>269</v>
      </c>
      <c r="O973">
        <f t="shared" si="60"/>
        <v>28</v>
      </c>
      <c r="P973">
        <f t="shared" si="61"/>
        <v>58.92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s="5" t="s">
        <v>28</v>
      </c>
      <c r="O974">
        <f t="shared" si="60"/>
        <v>228</v>
      </c>
      <c r="P974">
        <f t="shared" si="61"/>
        <v>58.02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s="5" t="s">
        <v>33</v>
      </c>
      <c r="O975">
        <f t="shared" si="60"/>
        <v>22</v>
      </c>
      <c r="P975">
        <f t="shared" si="61"/>
        <v>103.87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s="5" t="s">
        <v>60</v>
      </c>
      <c r="O976">
        <f t="shared" si="60"/>
        <v>374</v>
      </c>
      <c r="P976">
        <f t="shared" si="61"/>
        <v>93.47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s="5" t="s">
        <v>33</v>
      </c>
      <c r="O977">
        <f t="shared" si="60"/>
        <v>155</v>
      </c>
      <c r="P977">
        <f t="shared" si="61"/>
        <v>61.97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s="5" t="s">
        <v>33</v>
      </c>
      <c r="O978">
        <f t="shared" si="60"/>
        <v>322</v>
      </c>
      <c r="P978">
        <f t="shared" si="61"/>
        <v>92.04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s="5" t="s">
        <v>17</v>
      </c>
      <c r="O979">
        <f t="shared" si="60"/>
        <v>74</v>
      </c>
      <c r="P979">
        <f t="shared" si="61"/>
        <v>77.27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s="5" t="s">
        <v>89</v>
      </c>
      <c r="O980">
        <f t="shared" si="60"/>
        <v>864</v>
      </c>
      <c r="P980">
        <f t="shared" si="61"/>
        <v>93.92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s="5" t="s">
        <v>33</v>
      </c>
      <c r="O981">
        <f t="shared" si="60"/>
        <v>143</v>
      </c>
      <c r="P981">
        <f t="shared" si="61"/>
        <v>84.97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s="5" t="s">
        <v>68</v>
      </c>
      <c r="O982">
        <f t="shared" si="60"/>
        <v>40</v>
      </c>
      <c r="P982">
        <f t="shared" si="61"/>
        <v>105.97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s="5" t="s">
        <v>28</v>
      </c>
      <c r="O983">
        <f t="shared" si="60"/>
        <v>178</v>
      </c>
      <c r="P983">
        <f t="shared" si="61"/>
        <v>36.97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s="5" t="s">
        <v>42</v>
      </c>
      <c r="O984">
        <f t="shared" si="60"/>
        <v>85</v>
      </c>
      <c r="P984">
        <f t="shared" si="61"/>
        <v>81.53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s="5" t="s">
        <v>42</v>
      </c>
      <c r="O985">
        <f t="shared" si="60"/>
        <v>146</v>
      </c>
      <c r="P985">
        <f t="shared" si="61"/>
        <v>81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s="5" t="s">
        <v>33</v>
      </c>
      <c r="O986">
        <f t="shared" si="60"/>
        <v>152</v>
      </c>
      <c r="P986">
        <f t="shared" si="61"/>
        <v>26.01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s="5" t="s">
        <v>23</v>
      </c>
      <c r="O987">
        <f t="shared" si="60"/>
        <v>67</v>
      </c>
      <c r="P987">
        <f t="shared" si="61"/>
        <v>26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s="5" t="s">
        <v>23</v>
      </c>
      <c r="O988">
        <f t="shared" si="60"/>
        <v>40</v>
      </c>
      <c r="P988">
        <f t="shared" si="61"/>
        <v>34.17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s="5" t="s">
        <v>42</v>
      </c>
      <c r="O989">
        <f t="shared" si="60"/>
        <v>217</v>
      </c>
      <c r="P989">
        <f t="shared" si="61"/>
        <v>28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s="5" t="s">
        <v>133</v>
      </c>
      <c r="O990">
        <f t="shared" si="60"/>
        <v>52</v>
      </c>
      <c r="P990">
        <f t="shared" si="61"/>
        <v>76.55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s="5" t="s">
        <v>206</v>
      </c>
      <c r="O991">
        <f t="shared" si="60"/>
        <v>500</v>
      </c>
      <c r="P991">
        <f t="shared" si="61"/>
        <v>53.05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s="5" t="s">
        <v>53</v>
      </c>
      <c r="O992">
        <f t="shared" si="60"/>
        <v>88</v>
      </c>
      <c r="P992">
        <f t="shared" si="61"/>
        <v>106.86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s="5" t="s">
        <v>23</v>
      </c>
      <c r="O993">
        <f t="shared" si="60"/>
        <v>113</v>
      </c>
      <c r="P993">
        <f t="shared" si="61"/>
        <v>46.02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s="5" t="s">
        <v>53</v>
      </c>
      <c r="O994">
        <f t="shared" si="60"/>
        <v>427</v>
      </c>
      <c r="P994">
        <f t="shared" si="61"/>
        <v>100.17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s="5" t="s">
        <v>122</v>
      </c>
      <c r="O995">
        <f t="shared" si="60"/>
        <v>78</v>
      </c>
      <c r="P995">
        <f t="shared" si="61"/>
        <v>101.44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s="5" t="s">
        <v>206</v>
      </c>
      <c r="O996">
        <f t="shared" si="60"/>
        <v>52</v>
      </c>
      <c r="P996">
        <f t="shared" si="61"/>
        <v>87.97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s="5" t="s">
        <v>17</v>
      </c>
      <c r="O997">
        <f t="shared" si="60"/>
        <v>157</v>
      </c>
      <c r="P997">
        <f t="shared" si="61"/>
        <v>75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s="5" t="s">
        <v>33</v>
      </c>
      <c r="O998">
        <f t="shared" si="60"/>
        <v>73</v>
      </c>
      <c r="P998">
        <f t="shared" si="61"/>
        <v>42.98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s="5" t="s">
        <v>33</v>
      </c>
      <c r="O999">
        <f t="shared" si="60"/>
        <v>61</v>
      </c>
      <c r="P999">
        <f t="shared" si="61"/>
        <v>33.119999999999997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s="5" t="s">
        <v>60</v>
      </c>
      <c r="O1000">
        <f t="shared" si="60"/>
        <v>57</v>
      </c>
      <c r="P1000">
        <f t="shared" si="61"/>
        <v>101.13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s="5" t="s">
        <v>17</v>
      </c>
      <c r="O1001">
        <f t="shared" si="60"/>
        <v>57</v>
      </c>
      <c r="P1001">
        <f t="shared" si="61"/>
        <v>55.99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  <row r="1002" spans="1:20" x14ac:dyDescent="0.35">
      <c r="S1002" s="8"/>
    </row>
    <row r="1003" spans="1:20" x14ac:dyDescent="0.35">
      <c r="S1003" s="8"/>
    </row>
  </sheetData>
  <autoFilter ref="A1:T1001" xr:uid="{4F086C50-D4A1-49B6-BFC4-E91DC46011FC}">
    <filterColumn colId="5">
      <filters>
        <filter val="failed"/>
      </filters>
    </filterColumn>
  </autoFilter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67AD-B45A-4DBD-B74B-59E73590A819}">
  <dimension ref="A1:H566"/>
  <sheetViews>
    <sheetView tabSelected="1" topLeftCell="A35" workbookViewId="0">
      <selection activeCell="G12" sqref="G12:H18"/>
    </sheetView>
  </sheetViews>
  <sheetFormatPr defaultRowHeight="15.5" x14ac:dyDescent="0.35"/>
  <cols>
    <col min="1" max="1" width="17.33203125" customWidth="1"/>
    <col min="2" max="2" width="13.5" customWidth="1"/>
    <col min="3" max="3" width="18.4140625" customWidth="1"/>
    <col min="4" max="4" width="22.33203125" customWidth="1"/>
    <col min="5" max="5" width="13" customWidth="1"/>
    <col min="7" max="7" width="17.75" customWidth="1"/>
  </cols>
  <sheetData>
    <row r="1" spans="1:8" x14ac:dyDescent="0.35">
      <c r="A1" s="13" t="s">
        <v>2106</v>
      </c>
      <c r="B1" s="1" t="s">
        <v>2108</v>
      </c>
      <c r="C1" s="1" t="s">
        <v>2107</v>
      </c>
      <c r="D1" s="1" t="s">
        <v>2109</v>
      </c>
      <c r="G1" t="s">
        <v>2116</v>
      </c>
    </row>
    <row r="2" spans="1:8" x14ac:dyDescent="0.35">
      <c r="A2" t="s">
        <v>20</v>
      </c>
      <c r="B2">
        <v>158</v>
      </c>
      <c r="C2" t="s">
        <v>14</v>
      </c>
      <c r="D2">
        <v>0</v>
      </c>
      <c r="G2" t="s">
        <v>2110</v>
      </c>
      <c r="H2">
        <f>AVERAGE(B2:B566)</f>
        <v>851.14690265486729</v>
      </c>
    </row>
    <row r="3" spans="1:8" x14ac:dyDescent="0.35">
      <c r="A3" t="s">
        <v>20</v>
      </c>
      <c r="B3">
        <v>1425</v>
      </c>
      <c r="C3" t="s">
        <v>14</v>
      </c>
      <c r="D3">
        <v>24</v>
      </c>
      <c r="G3" t="s">
        <v>2111</v>
      </c>
      <c r="H3">
        <f>MEDIAN(B:B)</f>
        <v>201</v>
      </c>
    </row>
    <row r="4" spans="1:8" x14ac:dyDescent="0.35">
      <c r="A4" t="s">
        <v>20</v>
      </c>
      <c r="B4">
        <v>174</v>
      </c>
      <c r="C4" t="s">
        <v>14</v>
      </c>
      <c r="D4">
        <v>53</v>
      </c>
      <c r="G4" t="s">
        <v>2112</v>
      </c>
      <c r="H4">
        <f>MIN(B:B)</f>
        <v>16</v>
      </c>
    </row>
    <row r="5" spans="1:8" x14ac:dyDescent="0.35">
      <c r="A5" t="s">
        <v>20</v>
      </c>
      <c r="B5">
        <v>227</v>
      </c>
      <c r="C5" t="s">
        <v>14</v>
      </c>
      <c r="D5">
        <v>18</v>
      </c>
      <c r="G5" t="s">
        <v>2113</v>
      </c>
      <c r="H5">
        <f>MAX(B:B)</f>
        <v>7295</v>
      </c>
    </row>
    <row r="6" spans="1:8" x14ac:dyDescent="0.35">
      <c r="A6" t="s">
        <v>20</v>
      </c>
      <c r="B6">
        <v>220</v>
      </c>
      <c r="C6" t="s">
        <v>14</v>
      </c>
      <c r="D6">
        <v>44</v>
      </c>
      <c r="G6" t="s">
        <v>2114</v>
      </c>
      <c r="H6">
        <f>VAR(B:B)</f>
        <v>1606216.5936295739</v>
      </c>
    </row>
    <row r="7" spans="1:8" x14ac:dyDescent="0.35">
      <c r="A7" t="s">
        <v>20</v>
      </c>
      <c r="B7">
        <v>98</v>
      </c>
      <c r="C7" t="s">
        <v>14</v>
      </c>
      <c r="D7">
        <v>27</v>
      </c>
      <c r="G7" t="s">
        <v>2115</v>
      </c>
      <c r="H7">
        <f>STDEV(B:B)</f>
        <v>1267.366006183523</v>
      </c>
    </row>
    <row r="8" spans="1:8" x14ac:dyDescent="0.35">
      <c r="A8" t="s">
        <v>20</v>
      </c>
      <c r="B8">
        <v>100</v>
      </c>
      <c r="C8" t="s">
        <v>14</v>
      </c>
      <c r="D8">
        <v>55</v>
      </c>
    </row>
    <row r="9" spans="1:8" x14ac:dyDescent="0.35">
      <c r="A9" t="s">
        <v>20</v>
      </c>
      <c r="B9">
        <v>1249</v>
      </c>
      <c r="C9" t="s">
        <v>14</v>
      </c>
      <c r="D9">
        <v>200</v>
      </c>
    </row>
    <row r="10" spans="1:8" x14ac:dyDescent="0.35">
      <c r="A10" t="s">
        <v>20</v>
      </c>
      <c r="B10">
        <v>1396</v>
      </c>
      <c r="C10" t="s">
        <v>14</v>
      </c>
      <c r="D10">
        <v>452</v>
      </c>
    </row>
    <row r="11" spans="1:8" x14ac:dyDescent="0.35">
      <c r="A11" t="s">
        <v>20</v>
      </c>
      <c r="B11">
        <v>890</v>
      </c>
      <c r="C11" t="s">
        <v>14</v>
      </c>
      <c r="D11">
        <v>674</v>
      </c>
    </row>
    <row r="12" spans="1:8" x14ac:dyDescent="0.35">
      <c r="A12" t="s">
        <v>20</v>
      </c>
      <c r="B12">
        <v>142</v>
      </c>
      <c r="C12" t="s">
        <v>14</v>
      </c>
      <c r="D12">
        <v>558</v>
      </c>
      <c r="G12" t="s">
        <v>2117</v>
      </c>
    </row>
    <row r="13" spans="1:8" x14ac:dyDescent="0.35">
      <c r="A13" t="s">
        <v>20</v>
      </c>
      <c r="B13">
        <v>2673</v>
      </c>
      <c r="C13" t="s">
        <v>14</v>
      </c>
      <c r="D13">
        <v>15</v>
      </c>
      <c r="G13" t="s">
        <v>2110</v>
      </c>
      <c r="H13">
        <f>AVERAGE(D:D)</f>
        <v>585.61538461538464</v>
      </c>
    </row>
    <row r="14" spans="1:8" x14ac:dyDescent="0.35">
      <c r="A14" t="s">
        <v>20</v>
      </c>
      <c r="B14">
        <v>163</v>
      </c>
      <c r="C14" t="s">
        <v>14</v>
      </c>
      <c r="D14">
        <v>2307</v>
      </c>
      <c r="G14" t="s">
        <v>2111</v>
      </c>
      <c r="H14">
        <f>MEDIAN(D:D)</f>
        <v>114.5</v>
      </c>
    </row>
    <row r="15" spans="1:8" x14ac:dyDescent="0.35">
      <c r="A15" t="s">
        <v>20</v>
      </c>
      <c r="B15">
        <v>2220</v>
      </c>
      <c r="C15" t="s">
        <v>14</v>
      </c>
      <c r="D15">
        <v>88</v>
      </c>
      <c r="G15" t="s">
        <v>2112</v>
      </c>
      <c r="H15">
        <f>MIN(D:D)</f>
        <v>0</v>
      </c>
    </row>
    <row r="16" spans="1:8" x14ac:dyDescent="0.35">
      <c r="A16" t="s">
        <v>20</v>
      </c>
      <c r="B16">
        <v>1606</v>
      </c>
      <c r="C16" t="s">
        <v>14</v>
      </c>
      <c r="D16">
        <v>48</v>
      </c>
      <c r="G16" t="s">
        <v>2113</v>
      </c>
      <c r="H16">
        <f>MAX(D:D)</f>
        <v>6080</v>
      </c>
    </row>
    <row r="17" spans="1:8" x14ac:dyDescent="0.35">
      <c r="A17" t="s">
        <v>20</v>
      </c>
      <c r="B17">
        <v>129</v>
      </c>
      <c r="C17" t="s">
        <v>14</v>
      </c>
      <c r="D17">
        <v>1</v>
      </c>
      <c r="G17" t="s">
        <v>2114</v>
      </c>
      <c r="H17">
        <f>VAR(D:D)</f>
        <v>924113.45496927318</v>
      </c>
    </row>
    <row r="18" spans="1:8" x14ac:dyDescent="0.35">
      <c r="A18" t="s">
        <v>20</v>
      </c>
      <c r="B18">
        <v>226</v>
      </c>
      <c r="C18" t="s">
        <v>14</v>
      </c>
      <c r="D18">
        <v>1467</v>
      </c>
      <c r="G18" t="s">
        <v>2115</v>
      </c>
      <c r="H18">
        <f>STDEV(D:D)</f>
        <v>961.30819978260524</v>
      </c>
    </row>
    <row r="19" spans="1:8" x14ac:dyDescent="0.35">
      <c r="A19" t="s">
        <v>20</v>
      </c>
      <c r="B19">
        <v>5419</v>
      </c>
      <c r="C19" t="s">
        <v>14</v>
      </c>
      <c r="D19">
        <v>75</v>
      </c>
    </row>
    <row r="20" spans="1:8" x14ac:dyDescent="0.35">
      <c r="A20" t="s">
        <v>20</v>
      </c>
      <c r="B20">
        <v>165</v>
      </c>
      <c r="C20" t="s">
        <v>14</v>
      </c>
      <c r="D20">
        <v>120</v>
      </c>
    </row>
    <row r="21" spans="1:8" x14ac:dyDescent="0.35">
      <c r="A21" t="s">
        <v>20</v>
      </c>
      <c r="B21">
        <v>1965</v>
      </c>
      <c r="C21" t="s">
        <v>14</v>
      </c>
      <c r="D21">
        <v>2253</v>
      </c>
    </row>
    <row r="22" spans="1:8" x14ac:dyDescent="0.35">
      <c r="A22" t="s">
        <v>20</v>
      </c>
      <c r="B22">
        <v>16</v>
      </c>
      <c r="C22" t="s">
        <v>14</v>
      </c>
      <c r="D22">
        <v>5</v>
      </c>
    </row>
    <row r="23" spans="1:8" x14ac:dyDescent="0.35">
      <c r="A23" t="s">
        <v>20</v>
      </c>
      <c r="B23">
        <v>107</v>
      </c>
      <c r="C23" t="s">
        <v>14</v>
      </c>
      <c r="D23">
        <v>38</v>
      </c>
    </row>
    <row r="24" spans="1:8" x14ac:dyDescent="0.35">
      <c r="A24" t="s">
        <v>20</v>
      </c>
      <c r="B24">
        <v>134</v>
      </c>
      <c r="C24" t="s">
        <v>14</v>
      </c>
      <c r="D24">
        <v>12</v>
      </c>
    </row>
    <row r="25" spans="1:8" x14ac:dyDescent="0.35">
      <c r="A25" t="s">
        <v>20</v>
      </c>
      <c r="B25">
        <v>198</v>
      </c>
      <c r="C25" t="s">
        <v>14</v>
      </c>
      <c r="D25">
        <v>1684</v>
      </c>
    </row>
    <row r="26" spans="1:8" x14ac:dyDescent="0.35">
      <c r="A26" t="s">
        <v>20</v>
      </c>
      <c r="B26">
        <v>111</v>
      </c>
      <c r="C26" t="s">
        <v>14</v>
      </c>
      <c r="D26">
        <v>56</v>
      </c>
    </row>
    <row r="27" spans="1:8" x14ac:dyDescent="0.35">
      <c r="A27" t="s">
        <v>20</v>
      </c>
      <c r="B27">
        <v>222</v>
      </c>
      <c r="C27" t="s">
        <v>14</v>
      </c>
      <c r="D27">
        <v>838</v>
      </c>
    </row>
    <row r="28" spans="1:8" x14ac:dyDescent="0.35">
      <c r="A28" t="s">
        <v>20</v>
      </c>
      <c r="B28">
        <v>6212</v>
      </c>
      <c r="C28" t="s">
        <v>14</v>
      </c>
      <c r="D28">
        <v>1000</v>
      </c>
    </row>
    <row r="29" spans="1:8" x14ac:dyDescent="0.35">
      <c r="A29" t="s">
        <v>20</v>
      </c>
      <c r="B29">
        <v>98</v>
      </c>
      <c r="C29" t="s">
        <v>14</v>
      </c>
      <c r="D29">
        <v>1482</v>
      </c>
    </row>
    <row r="30" spans="1:8" x14ac:dyDescent="0.35">
      <c r="A30" t="s">
        <v>20</v>
      </c>
      <c r="B30">
        <v>92</v>
      </c>
      <c r="C30" t="s">
        <v>14</v>
      </c>
      <c r="D30">
        <v>106</v>
      </c>
    </row>
    <row r="31" spans="1:8" x14ac:dyDescent="0.35">
      <c r="A31" t="s">
        <v>20</v>
      </c>
      <c r="B31">
        <v>149</v>
      </c>
      <c r="C31" t="s">
        <v>14</v>
      </c>
      <c r="D31">
        <v>679</v>
      </c>
    </row>
    <row r="32" spans="1:8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failed">
      <formula>NOT(ISERROR(SEARCH("failed",C1)))</formula>
    </cfRule>
    <cfRule type="containsText" dxfId="0" priority="4" operator="containsText" text="successful">
      <formula>NOT(ISERROR(SEARCH("successful",C1)))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CategoryStats</vt:lpstr>
      <vt:lpstr>SubcategoryStats</vt:lpstr>
      <vt:lpstr>LaunchDateOutcomes</vt:lpstr>
      <vt:lpstr>GoalOutcomes</vt:lpstr>
      <vt:lpstr>Crowdfunding</vt:lpstr>
      <vt:lpstr>FunctionAcrossSheet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Sridevi</cp:lastModifiedBy>
  <dcterms:created xsi:type="dcterms:W3CDTF">2021-09-29T18:52:28Z</dcterms:created>
  <dcterms:modified xsi:type="dcterms:W3CDTF">2022-09-17T15:44:32Z</dcterms:modified>
</cp:coreProperties>
</file>