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A596C43B-35C4-4989-A9EF-27BD84C39EC2}" xr6:coauthVersionLast="45" xr6:coauthVersionMax="45" xr10:uidLastSave="{00000000-0000-0000-0000-000000000000}"/>
  <bookViews>
    <workbookView xWindow="-120" yWindow="-120" windowWidth="20730" windowHeight="11160" tabRatio="777" xr2:uid="{00000000-000D-0000-FFFF-FFFF00000000}"/>
  </bookViews>
  <sheets>
    <sheet name="Dashboard" sheetId="3" r:id="rId1"/>
    <sheet name="Forecast" sheetId="9" state="hidden" r:id="rId2"/>
    <sheet name="Pivot" sheetId="1" state="hidden" r:id="rId3"/>
    <sheet name="Data" sheetId="2" state="hidden" r:id="rId4"/>
    <sheet name="Forecast(Amount)" sheetId="7" state="hidden" r:id="rId5"/>
    <sheet name="Forecast(Cooler)" sheetId="8" state="hidden" r:id="rId6"/>
    <sheet name="Forecast(Fan)" sheetId="11" state="hidden" r:id="rId7"/>
    <sheet name="Forecast(Lamps)" sheetId="12" state="hidden" r:id="rId8"/>
    <sheet name="data_forecast" sheetId="6" state="hidden" r:id="rId9"/>
  </sheets>
  <definedNames>
    <definedName name="_xlnm._FilterDatabase" localSheetId="3" hidden="1">Data!$A$1:$O$145</definedName>
    <definedName name="Slicer_Delivery">#N/A</definedName>
    <definedName name="Slicer_Month">#N/A</definedName>
    <definedName name="Slicer_Payment">#N/A</definedName>
  </definedNames>
  <calcPr calcId="191029"/>
  <pivotCaches>
    <pivotCache cacheId="5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12" l="1"/>
  <c r="C72" i="12"/>
  <c r="C80" i="12"/>
  <c r="C88" i="12"/>
  <c r="D64" i="12"/>
  <c r="D72" i="12"/>
  <c r="D80" i="12"/>
  <c r="D88" i="12"/>
  <c r="C66" i="12"/>
  <c r="C82" i="12"/>
  <c r="C90" i="12"/>
  <c r="D74" i="12"/>
  <c r="D90" i="12"/>
  <c r="D86" i="12"/>
  <c r="C87" i="12"/>
  <c r="D87" i="12"/>
  <c r="C65" i="12"/>
  <c r="C73" i="12"/>
  <c r="C81" i="12"/>
  <c r="C89" i="12"/>
  <c r="D65" i="12"/>
  <c r="D73" i="12"/>
  <c r="D81" i="12"/>
  <c r="D89" i="12"/>
  <c r="C74" i="12"/>
  <c r="D66" i="12"/>
  <c r="D82" i="12"/>
  <c r="D84" i="12"/>
  <c r="C63" i="12"/>
  <c r="D63" i="12"/>
  <c r="C67" i="12"/>
  <c r="C75" i="12"/>
  <c r="C83" i="12"/>
  <c r="C91" i="12"/>
  <c r="D67" i="12"/>
  <c r="D75" i="12"/>
  <c r="D83" i="12"/>
  <c r="D91" i="12"/>
  <c r="C68" i="12"/>
  <c r="C76" i="12"/>
  <c r="C84" i="12"/>
  <c r="C92" i="12"/>
  <c r="D68" i="12"/>
  <c r="D76" i="12"/>
  <c r="D92" i="12"/>
  <c r="C71" i="12"/>
  <c r="D71" i="12"/>
  <c r="C69" i="12"/>
  <c r="C77" i="12"/>
  <c r="C85" i="12"/>
  <c r="C93" i="12"/>
  <c r="D69" i="12"/>
  <c r="D77" i="12"/>
  <c r="D85" i="12"/>
  <c r="D93" i="12"/>
  <c r="C62" i="12"/>
  <c r="C70" i="12"/>
  <c r="C78" i="12"/>
  <c r="C86" i="12"/>
  <c r="D62" i="12"/>
  <c r="D70" i="12"/>
  <c r="D78" i="12"/>
  <c r="C79" i="12"/>
  <c r="D79" i="12"/>
  <c r="C65" i="11"/>
  <c r="C73" i="11"/>
  <c r="D66" i="11"/>
  <c r="D74" i="11"/>
  <c r="C67" i="11"/>
  <c r="D76" i="11"/>
  <c r="C76" i="11"/>
  <c r="D72" i="11"/>
  <c r="D65" i="11"/>
  <c r="C66" i="11"/>
  <c r="C74" i="11"/>
  <c r="D67" i="11"/>
  <c r="D75" i="11"/>
  <c r="C75" i="11"/>
  <c r="D68" i="11"/>
  <c r="C68" i="11"/>
  <c r="D69" i="11"/>
  <c r="D64" i="11"/>
  <c r="C72" i="11"/>
  <c r="C69" i="11"/>
  <c r="D62" i="11"/>
  <c r="D70" i="11"/>
  <c r="C62" i="11"/>
  <c r="C70" i="11"/>
  <c r="D63" i="11"/>
  <c r="D71" i="11"/>
  <c r="C63" i="11"/>
  <c r="C71" i="11"/>
  <c r="C64" i="11"/>
  <c r="D73" i="11"/>
  <c r="C68" i="8"/>
  <c r="C76" i="8"/>
  <c r="C70" i="8"/>
  <c r="C63" i="8"/>
  <c r="C64" i="8"/>
  <c r="C73" i="8"/>
  <c r="C74" i="8"/>
  <c r="C67" i="8"/>
  <c r="C69" i="8"/>
  <c r="C62" i="8"/>
  <c r="C71" i="8"/>
  <c r="C72" i="8"/>
  <c r="C65" i="8"/>
  <c r="C66" i="8"/>
  <c r="C75" i="8"/>
  <c r="C65" i="7"/>
  <c r="C73" i="7"/>
  <c r="C67" i="7"/>
  <c r="C68" i="7"/>
  <c r="C71" i="7"/>
  <c r="C64" i="7"/>
  <c r="C66" i="7"/>
  <c r="C74" i="7"/>
  <c r="C75" i="7"/>
  <c r="C76" i="7"/>
  <c r="C69" i="7"/>
  <c r="C62" i="7"/>
  <c r="C70" i="7"/>
  <c r="C63" i="7"/>
  <c r="C72" i="7"/>
  <c r="C2" i="1" l="1"/>
  <c r="B2" i="1"/>
  <c r="A2" i="1"/>
  <c r="E65" i="8"/>
  <c r="D69" i="8"/>
  <c r="E64" i="8"/>
  <c r="E68" i="8"/>
  <c r="D65" i="8"/>
  <c r="E69" i="8"/>
  <c r="D64" i="8"/>
  <c r="D68" i="8"/>
  <c r="E72" i="8"/>
  <c r="E67" i="8"/>
  <c r="D63" i="8"/>
  <c r="E62" i="8"/>
  <c r="E73" i="8"/>
  <c r="E66" i="8"/>
  <c r="D76" i="8"/>
  <c r="D72" i="8"/>
  <c r="D67" i="8"/>
  <c r="E63" i="8"/>
  <c r="D75" i="8"/>
  <c r="E71" i="8"/>
  <c r="E74" i="8"/>
  <c r="E70" i="8"/>
  <c r="E75" i="8"/>
  <c r="D71" i="8"/>
  <c r="D74" i="8"/>
  <c r="D70" i="8"/>
  <c r="D66" i="8"/>
  <c r="E76" i="8"/>
  <c r="D62" i="8"/>
  <c r="D73" i="8"/>
  <c r="D72" i="7"/>
  <c r="E69" i="7"/>
  <c r="E66" i="7"/>
  <c r="D67" i="7"/>
  <c r="E71" i="7"/>
  <c r="E68" i="7"/>
  <c r="E63" i="7"/>
  <c r="E76" i="7"/>
  <c r="E64" i="7"/>
  <c r="D73" i="7"/>
  <c r="E70" i="7"/>
  <c r="E74" i="7"/>
  <c r="D66" i="7"/>
  <c r="D63" i="7"/>
  <c r="D76" i="7"/>
  <c r="D64" i="7"/>
  <c r="E73" i="7"/>
  <c r="E75" i="7"/>
  <c r="E65" i="7"/>
  <c r="E67" i="7"/>
  <c r="D70" i="7"/>
  <c r="D75" i="7"/>
  <c r="D71" i="7"/>
  <c r="D65" i="7"/>
  <c r="D68" i="7"/>
  <c r="E72" i="7"/>
  <c r="E62" i="7"/>
  <c r="D74" i="7"/>
  <c r="D62" i="7"/>
  <c r="D69" i="7"/>
</calcChain>
</file>

<file path=xl/sharedStrings.xml><?xml version="1.0" encoding="utf-8"?>
<sst xmlns="http://schemas.openxmlformats.org/spreadsheetml/2006/main" count="996" uniqueCount="58">
  <si>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</si>
  <si>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</si>
  <si>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</si>
  <si>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</si>
  <si>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</si>
  <si>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</si>
  <si>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</si>
  <si>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</si>
  <si>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</si>
  <si>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</si>
  <si>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</si>
  <si>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</si>
  <si>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</si>
  <si>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</si>
  <si>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</si>
  <si>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</si>
  <si>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</si>
  <si>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</si>
  <si>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</si>
  <si>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</si>
  <si>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</si>
  <si>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</si>
  <si>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</si>
  <si>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</si>
  <si>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</si>
  <si>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</si>
  <si>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</si>
  <si>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</si>
  <si>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</si>
  <si>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</si>
  <si>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</si>
  <si>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Shipped</t>
  </si>
  <si>
    <t>Not Shipped</t>
  </si>
  <si>
    <t>State</t>
  </si>
  <si>
    <t>City</t>
  </si>
  <si>
    <t>Isaac</t>
  </si>
  <si>
    <t>Values</t>
  </si>
  <si>
    <t>Column Labels</t>
  </si>
  <si>
    <t>Average of Amount</t>
  </si>
  <si>
    <t xml:space="preserve">Average of Fan </t>
  </si>
  <si>
    <t>Average of Lamps</t>
  </si>
  <si>
    <t>Average of Cooler</t>
  </si>
  <si>
    <t>Maharashtra</t>
  </si>
  <si>
    <t>Mumbai</t>
  </si>
  <si>
    <t>Anil Agarwal</t>
  </si>
  <si>
    <t xml:space="preserve">Delivery </t>
  </si>
  <si>
    <t>Payment</t>
  </si>
  <si>
    <t>Forecast(Amount)</t>
  </si>
  <si>
    <t>Lower Confidence Bound(Amount)</t>
  </si>
  <si>
    <t>Upper Confidence Bound(Amount)</t>
  </si>
  <si>
    <t>Forecast(Cooler)</t>
  </si>
  <si>
    <t>Lower Confidence Bound(Cooler)</t>
  </si>
  <si>
    <t>Upper Confidence Bound(Cooler)</t>
  </si>
  <si>
    <t>Forecast(Fan )</t>
  </si>
  <si>
    <t>Confidence Interval(Fan )</t>
  </si>
  <si>
    <t>Forecast(Lamps)</t>
  </si>
  <si>
    <t>Confidence Interval(Lamps)</t>
  </si>
  <si>
    <t>Mumbai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</si>
</sst>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2" fontId="0" fillId="0" borderId="0" xfId="0" applyNumberForma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7">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4" formatCode="&quot;₹&quot;\ #,##0.00"/>
    </dxf>
    <dxf>
      <alignment vertical="center"/>
    </dxf>
    <dxf>
      <alignment vertical="center"/>
    </dxf>
    <dxf>
      <alignment vertical="center"/>
    </dxf>
    <dxf>
      <alignment horizontal="center"/>
    </dxf>
    <dxf>
      <alignment horizontal="center"/>
    </dxf>
    <dxf>
      <alignment horizontal="center"/>
    </dxf>
    <dxf>
      <numFmt numFmtId="164" formatCode="&quot;₹&quot;\ #,##0.00"/>
    </dxf>
    <dxf>
      <alignment vertical="center"/>
    </dxf>
    <dxf>
      <alignment vertical="center"/>
    </dxf>
    <dxf>
      <alignment vertical="center"/>
    </dxf>
    <dxf>
      <alignment horizontal="center"/>
    </dxf>
    <dxf>
      <alignment horizontal="center"/>
    </dxf>
    <dxf>
      <alignment horizontal="center"/>
    </dxf>
    <dxf>
      <numFmt numFmtId="1" formatCode="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262121.29999999996</c:v>
                </c:pt>
                <c:pt idx="1">
                  <c:v>301413.53333333333</c:v>
                </c:pt>
                <c:pt idx="2">
                  <c:v>175450.23333333331</c:v>
                </c:pt>
                <c:pt idx="3">
                  <c:v>181214.99999999997</c:v>
                </c:pt>
                <c:pt idx="4">
                  <c:v>78662.399999999994</c:v>
                </c:pt>
                <c:pt idx="5">
                  <c:v>181214.03333333335</c:v>
                </c:pt>
                <c:pt idx="6">
                  <c:v>169799</c:v>
                </c:pt>
                <c:pt idx="7">
                  <c:v>111996.40000000001</c:v>
                </c:pt>
                <c:pt idx="8">
                  <c:v>188807.19999999998</c:v>
                </c:pt>
                <c:pt idx="9">
                  <c:v>174676.76666666669</c:v>
                </c:pt>
                <c:pt idx="10">
                  <c:v>167325.29999999999</c:v>
                </c:pt>
                <c:pt idx="11">
                  <c:v>192045.63333333333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1">
                <a:solidFill>
                  <a:schemeClr val="accent3"/>
                </a:solidFill>
              </a:rPr>
              <a:t>Forecast(No of Coolers)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31750"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B101-4CDA-BACD-20ABF07C93A7}"/>
            </c:ext>
          </c:extLst>
        </c:ser>
        <c:ser>
          <c:idx val="1"/>
          <c:order val="1"/>
          <c:tx>
            <c:strRef>
              <c:f>'Forecast(Cooler)'!$C$1</c:f>
              <c:strCache>
                <c:ptCount val="1"/>
                <c:pt idx="0">
                  <c:v>Forecast(Cooler)</c:v>
                </c:pt>
              </c:strCache>
            </c:strRef>
          </c:tx>
          <c:spPr>
            <a:ln w="3175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B101-4CDA-BACD-20ABF07C93A7}"/>
            </c:ext>
          </c:extLst>
        </c:ser>
        <c:ser>
          <c:idx val="2"/>
          <c:order val="2"/>
          <c:tx>
            <c:strRef>
              <c:f>'Forecast(Cooler)'!$D$1</c:f>
              <c:strCache>
                <c:ptCount val="1"/>
                <c:pt idx="0">
                  <c:v>Lower Confidence Bound(Cooler)</c:v>
                </c:pt>
              </c:strCache>
            </c:strRef>
          </c:tx>
          <c:spPr>
            <a:ln w="31750" cap="rnd">
              <a:solidFill>
                <a:schemeClr val="accent3"/>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B101-4CDA-BACD-20ABF07C93A7}"/>
            </c:ext>
          </c:extLst>
        </c:ser>
        <c:ser>
          <c:idx val="3"/>
          <c:order val="3"/>
          <c:tx>
            <c:strRef>
              <c:f>'Forecast(Cooler)'!$E$1</c:f>
              <c:strCache>
                <c:ptCount val="1"/>
                <c:pt idx="0">
                  <c:v>Upper Confidence Bound(Cooler)</c:v>
                </c:pt>
              </c:strCache>
            </c:strRef>
          </c:tx>
          <c:spPr>
            <a:ln w="31750" cap="rnd">
              <a:solidFill>
                <a:schemeClr val="accent4"/>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B101-4CDA-BACD-20ABF07C93A7}"/>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out"/>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Forecast(No of Fans)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D868-46BF-A627-B5AAC2BBAD1E}"/>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D868-46BF-A627-B5AAC2BBAD1E}"/>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Forecast(No of 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DF2D-44BA-9DBB-DB3134E8C1A3}"/>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DF2D-44BA-9DBB-DB3134E8C1A3}"/>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000"/>
              <a:t>Forecast(Amount)</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A1F0-468C-B940-43E443CC4F9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A1F0-468C-B940-43E443CC4F9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A1F0-468C-B940-43E443CC4F9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A1F0-468C-B940-43E443CC4F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0" i="0" u="none" strike="noStrike" baseline="0">
                <a:effectLst/>
              </a:rPr>
              <a:t>Forecast(Cooler)</a:t>
            </a:r>
            <a:r>
              <a:rPr lang="en-IN" sz="1050" b="0" i="0" u="none" strike="noStrike" baseline="0"/>
              <a:t> </a:t>
            </a:r>
            <a:endParaRPr lang="en-IN" sz="105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28575"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59F1-4870-81FC-FA265FA5495F}"/>
            </c:ext>
          </c:extLst>
        </c:ser>
        <c:ser>
          <c:idx val="1"/>
          <c:order val="1"/>
          <c:tx>
            <c:strRef>
              <c:f>'Forecast(Cooler)'!$C$1</c:f>
              <c:strCache>
                <c:ptCount val="1"/>
                <c:pt idx="0">
                  <c:v>Forecast(Cooler)</c:v>
                </c:pt>
              </c:strCache>
            </c:strRef>
          </c:tx>
          <c:spPr>
            <a:ln w="2540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59F1-4870-81FC-FA265FA5495F}"/>
            </c:ext>
          </c:extLst>
        </c:ser>
        <c:ser>
          <c:idx val="2"/>
          <c:order val="2"/>
          <c:tx>
            <c:strRef>
              <c:f>'Forecast(Cooler)'!$D$1</c:f>
              <c:strCache>
                <c:ptCount val="1"/>
                <c:pt idx="0">
                  <c:v>Lower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59F1-4870-81FC-FA265FA5495F}"/>
            </c:ext>
          </c:extLst>
        </c:ser>
        <c:ser>
          <c:idx val="3"/>
          <c:order val="3"/>
          <c:tx>
            <c:strRef>
              <c:f>'Forecast(Cooler)'!$E$1</c:f>
              <c:strCache>
                <c:ptCount val="1"/>
                <c:pt idx="0">
                  <c:v>Upper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59F1-4870-81FC-FA265FA5495F}"/>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Forecast(Fan)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54BE-4664-93C8-7C3285868CEA}"/>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54BE-4664-93C8-7C3285868CEA}"/>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438B-4A4C-A077-EF5A5BA8B4EC}"/>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438B-4A4C-A077-EF5A5BA8B4EC}"/>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1729149.566666666</c:v>
                </c:pt>
                <c:pt idx="1">
                  <c:v>455577.23333333334</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Pivot!$Z$7:$Z$9</c:f>
              <c:strCache>
                <c:ptCount val="2"/>
                <c:pt idx="0">
                  <c:v>Isaac</c:v>
                </c:pt>
                <c:pt idx="1">
                  <c:v>Anil Agarwal</c:v>
                </c:pt>
              </c:strCache>
            </c:strRef>
          </c:cat>
          <c:val>
            <c:numRef>
              <c:f>Pivot!$AA$7:$AA$9</c:f>
              <c:numCache>
                <c:formatCode>"₹"\ #,##0.00</c:formatCode>
                <c:ptCount val="2"/>
                <c:pt idx="0">
                  <c:v>1086648.7</c:v>
                </c:pt>
                <c:pt idx="1">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Pivot!$Z$7:$Z$9</c:f>
              <c:strCache>
                <c:ptCount val="2"/>
                <c:pt idx="0">
                  <c:v>Isaac</c:v>
                </c:pt>
                <c:pt idx="1">
                  <c:v>Anil Agarwal</c:v>
                </c:pt>
              </c:strCache>
            </c:strRef>
          </c:cat>
          <c:val>
            <c:numRef>
              <c:f>Pivot!$AB$7:$AB$9</c:f>
              <c:numCache>
                <c:formatCode>"₹"\ #,##0.00</c:formatCode>
                <c:ptCount val="2"/>
                <c:pt idx="0">
                  <c:v>222772.7</c:v>
                </c:pt>
                <c:pt idx="1">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1296</c:v>
                </c:pt>
                <c:pt idx="1">
                  <c:v>1318</c:v>
                </c:pt>
                <c:pt idx="2">
                  <c:v>812</c:v>
                </c:pt>
                <c:pt idx="3">
                  <c:v>838</c:v>
                </c:pt>
                <c:pt idx="4">
                  <c:v>456</c:v>
                </c:pt>
                <c:pt idx="5">
                  <c:v>834</c:v>
                </c:pt>
                <c:pt idx="6">
                  <c:v>786</c:v>
                </c:pt>
                <c:pt idx="7">
                  <c:v>432</c:v>
                </c:pt>
                <c:pt idx="8">
                  <c:v>868</c:v>
                </c:pt>
                <c:pt idx="9">
                  <c:v>817</c:v>
                </c:pt>
                <c:pt idx="10">
                  <c:v>760</c:v>
                </c:pt>
                <c:pt idx="11">
                  <c:v>892</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Mum.xlsx]Pivot!PivotTable7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2005</c:v>
                </c:pt>
                <c:pt idx="1">
                  <c:v>2106</c:v>
                </c:pt>
                <c:pt idx="2">
                  <c:v>884</c:v>
                </c:pt>
                <c:pt idx="3">
                  <c:v>1362</c:v>
                </c:pt>
                <c:pt idx="4">
                  <c:v>487</c:v>
                </c:pt>
                <c:pt idx="5">
                  <c:v>1345</c:v>
                </c:pt>
                <c:pt idx="6">
                  <c:v>1345</c:v>
                </c:pt>
                <c:pt idx="7">
                  <c:v>915</c:v>
                </c:pt>
                <c:pt idx="8">
                  <c:v>1154</c:v>
                </c:pt>
                <c:pt idx="9">
                  <c:v>1181</c:v>
                </c:pt>
                <c:pt idx="10">
                  <c:v>1192</c:v>
                </c:pt>
                <c:pt idx="11">
                  <c:v>1346</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Mum.xlsx]Pivot!PivotTable8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440</c:v>
                </c:pt>
                <c:pt idx="1">
                  <c:v>573</c:v>
                </c:pt>
                <c:pt idx="2">
                  <c:v>323</c:v>
                </c:pt>
                <c:pt idx="3">
                  <c:v>291</c:v>
                </c:pt>
                <c:pt idx="4">
                  <c:v>95</c:v>
                </c:pt>
                <c:pt idx="5">
                  <c:v>348</c:v>
                </c:pt>
                <c:pt idx="6">
                  <c:v>360</c:v>
                </c:pt>
                <c:pt idx="7">
                  <c:v>159</c:v>
                </c:pt>
                <c:pt idx="8">
                  <c:v>293</c:v>
                </c:pt>
                <c:pt idx="9">
                  <c:v>405</c:v>
                </c:pt>
                <c:pt idx="10">
                  <c:v>232</c:v>
                </c:pt>
                <c:pt idx="11">
                  <c:v>260</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10109</c:v>
                </c:pt>
                <c:pt idx="1">
                  <c:v>15322</c:v>
                </c:pt>
                <c:pt idx="2">
                  <c:v>3779</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Mum.xlsx]Pivot!PivotTable5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c:f>
              <c:strCache>
                <c:ptCount val="1"/>
                <c:pt idx="0">
                  <c:v>Maharashtra</c:v>
                </c:pt>
              </c:strCache>
            </c:strRef>
          </c:cat>
          <c:val>
            <c:numRef>
              <c:f>Pivot!$AH$6</c:f>
              <c:numCache>
                <c:formatCode>General</c:formatCode>
                <c:ptCount val="1"/>
                <c:pt idx="0">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c:f>
              <c:strCache>
                <c:ptCount val="1"/>
                <c:pt idx="0">
                  <c:v>Maharashtra</c:v>
                </c:pt>
              </c:strCache>
            </c:strRef>
          </c:cat>
          <c:val>
            <c:numRef>
              <c:f>Pivot!$AI$6</c:f>
              <c:numCache>
                <c:formatCode>General</c:formatCode>
                <c:ptCount val="1"/>
                <c:pt idx="0">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c:f>
              <c:strCache>
                <c:ptCount val="1"/>
                <c:pt idx="0">
                  <c:v>Maharashtra</c:v>
                </c:pt>
              </c:strCache>
            </c:strRef>
          </c:cat>
          <c:val>
            <c:numRef>
              <c:f>Pivot!$AJ$6</c:f>
              <c:numCache>
                <c:formatCode>General</c:formatCode>
                <c:ptCount val="1"/>
                <c:pt idx="0">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100" b="1">
                <a:solidFill>
                  <a:schemeClr val="accent3"/>
                </a:solidFill>
              </a:rPr>
              <a:t>Forecast(Amount in Rupees)</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E66D-4388-AE2F-96539AD62BC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E66D-4388-AE2F-96539AD62BC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E66D-4388-AE2F-96539AD62BC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E66D-4388-AE2F-96539AD62BC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10</xdr:col>
      <xdr:colOff>342899</xdr:colOff>
      <xdr:row>13</xdr:row>
      <xdr:rowOff>43500</xdr:rowOff>
    </xdr:to>
    <xdr:graphicFrame macro="">
      <xdr:nvGraphicFramePr>
        <xdr:cNvPr id="4" name="Chart 3">
          <a:extLst>
            <a:ext uri="{FF2B5EF4-FFF2-40B4-BE49-F238E27FC236}">
              <a16:creationId xmlns:a16="http://schemas.microsoft.com/office/drawing/2014/main" id="{8E3F90D4-4360-446F-9A22-936E3F39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0</xdr:row>
      <xdr:rowOff>0</xdr:rowOff>
    </xdr:from>
    <xdr:to>
      <xdr:col>20</xdr:col>
      <xdr:colOff>561975</xdr:colOff>
      <xdr:row>13</xdr:row>
      <xdr:rowOff>43500</xdr:rowOff>
    </xdr:to>
    <xdr:graphicFrame macro="">
      <xdr:nvGraphicFramePr>
        <xdr:cNvPr id="5" name="Chart 4">
          <a:extLst>
            <a:ext uri="{FF2B5EF4-FFF2-40B4-BE49-F238E27FC236}">
              <a16:creationId xmlns:a16="http://schemas.microsoft.com/office/drawing/2014/main" id="{1AB2E41B-DCEF-4658-B624-1434B1A5A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57150</xdr:rowOff>
    </xdr:from>
    <xdr:to>
      <xdr:col>10</xdr:col>
      <xdr:colOff>352424</xdr:colOff>
      <xdr:row>28</xdr:row>
      <xdr:rowOff>79650</xdr:rowOff>
    </xdr:to>
    <xdr:graphicFrame macro="">
      <xdr:nvGraphicFramePr>
        <xdr:cNvPr id="6" name="Chart 5">
          <a:extLst>
            <a:ext uri="{FF2B5EF4-FFF2-40B4-BE49-F238E27FC236}">
              <a16:creationId xmlns:a16="http://schemas.microsoft.com/office/drawing/2014/main" id="{CED1BECE-A6A8-49D2-B38C-72AFC78B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361950</xdr:colOff>
      <xdr:row>13</xdr:row>
      <xdr:rowOff>57150</xdr:rowOff>
    </xdr:from>
    <xdr:to>
      <xdr:col>20</xdr:col>
      <xdr:colOff>523875</xdr:colOff>
      <xdr:row>28</xdr:row>
      <xdr:rowOff>79650</xdr:rowOff>
    </xdr:to>
    <xdr:graphicFrame macro="">
      <xdr:nvGraphicFramePr>
        <xdr:cNvPr id="7" name="Chart 6">
          <a:extLst>
            <a:ext uri="{FF2B5EF4-FFF2-40B4-BE49-F238E27FC236}">
              <a16:creationId xmlns:a16="http://schemas.microsoft.com/office/drawing/2014/main" id="{5E396688-3D83-45AF-AEEE-C7269D82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409574</xdr:colOff>
      <xdr:row>31</xdr:row>
      <xdr:rowOff>95250</xdr:rowOff>
    </xdr:to>
    <xdr:graphicFrame macro="">
      <xdr:nvGraphicFramePr>
        <xdr:cNvPr id="2" name="Chart 1">
          <a:extLst>
            <a:ext uri="{FF2B5EF4-FFF2-40B4-BE49-F238E27FC236}">
              <a16:creationId xmlns:a16="http://schemas.microsoft.com/office/drawing/2014/main" id="{34E1011F-9452-405B-AD85-44929143A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13</xdr:col>
      <xdr:colOff>581025</xdr:colOff>
      <xdr:row>32</xdr:row>
      <xdr:rowOff>95250</xdr:rowOff>
    </xdr:to>
    <xdr:graphicFrame macro="">
      <xdr:nvGraphicFramePr>
        <xdr:cNvPr id="2" name="Chart 1">
          <a:extLst>
            <a:ext uri="{FF2B5EF4-FFF2-40B4-BE49-F238E27FC236}">
              <a16:creationId xmlns:a16="http://schemas.microsoft.com/office/drawing/2014/main" id="{04FFCD0C-7DDF-42E1-A744-6D54826F0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28574</xdr:colOff>
      <xdr:row>0</xdr:row>
      <xdr:rowOff>57150</xdr:rowOff>
    </xdr:from>
    <xdr:to>
      <xdr:col>17</xdr:col>
      <xdr:colOff>152399</xdr:colOff>
      <xdr:row>27</xdr:row>
      <xdr:rowOff>152400</xdr:rowOff>
    </xdr:to>
    <xdr:graphicFrame macro="">
      <xdr:nvGraphicFramePr>
        <xdr:cNvPr id="2" name="Chart 1">
          <a:extLst>
            <a:ext uri="{FF2B5EF4-FFF2-40B4-BE49-F238E27FC236}">
              <a16:creationId xmlns:a16="http://schemas.microsoft.com/office/drawing/2014/main" id="{CED3B907-58D2-4416-A59A-5E380A2EB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17</xdr:col>
      <xdr:colOff>161925</xdr:colOff>
      <xdr:row>26</xdr:row>
      <xdr:rowOff>95250</xdr:rowOff>
    </xdr:to>
    <xdr:graphicFrame macro="">
      <xdr:nvGraphicFramePr>
        <xdr:cNvPr id="2" name="Chart 1">
          <a:extLst>
            <a:ext uri="{FF2B5EF4-FFF2-40B4-BE49-F238E27FC236}">
              <a16:creationId xmlns:a16="http://schemas.microsoft.com/office/drawing/2014/main" id="{74C6CDD4-3ACD-4A58-93F4-29B51D5A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00554166666" createdVersion="6" refreshedVersion="6" minRefreshableVersion="3" recordCount="144" xr:uid="{225019F8-1DA0-4060-9090-D5DDD3CDC47B}">
  <cacheSource type="worksheet">
    <worksheetSource ref="A1:O145" sheet="Data"/>
  </cacheSource>
  <cacheFields count="17">
    <cacheField name="Date" numFmtId="165">
      <sharedItems containsSemiMixedTypes="0" containsNonDate="0" containsDate="1" containsString="0" minDate="2018-01-01T00:00:00" maxDate="2019-02-05T00:00:00" count="24">
        <d v="2018-01-15T00:00:00"/>
        <d v="2018-02-19T00:00:00"/>
        <d v="2018-03-26T00:00:00"/>
        <d v="2018-04-30T00:00:00"/>
        <d v="2018-06-04T00:00:00"/>
        <d v="2018-07-09T00:00:00"/>
        <d v="2018-08-13T00:00:00"/>
        <d v="2018-09-17T00:00:00"/>
        <d v="2018-10-22T00:00:00"/>
        <d v="2018-11-26T00:00:00"/>
        <d v="2018-12-31T00:00:00"/>
        <d v="2019-02-04T00:00:00"/>
        <d v="2018-01-01T00:00:00"/>
        <d v="2018-02-05T00:00:00"/>
        <d v="2018-03-12T00:00:00"/>
        <d v="2018-04-16T00:00:00"/>
        <d v="2018-05-21T00:00:00"/>
        <d v="2018-06-25T00:00:00"/>
        <d v="2018-07-30T00:00:00"/>
        <d v="2018-09-03T00:00:00"/>
        <d v="2018-10-08T00:00:00"/>
        <d v="2018-11-12T00:00:00"/>
        <d v="2018-12-17T00:00:00"/>
        <d v="2019-01-21T00:00:00"/>
      </sharedItems>
      <fieldGroup par="16" base="0">
        <rangePr groupBy="months" startDate="2018-01-01T00:00:00" endDate="2019-02-05T00:00:00"/>
        <groupItems count="14">
          <s v="&lt;01-01-2018"/>
          <s v="Jan"/>
          <s v="Feb"/>
          <s v="Mar"/>
          <s v="Apr"/>
          <s v="May"/>
          <s v="Jun"/>
          <s v="Jul"/>
          <s v="Aug"/>
          <s v="Sep"/>
          <s v="Oct"/>
          <s v="Nov"/>
          <s v="Dec"/>
          <s v="&gt;05-02-2019"/>
        </groupItems>
      </fieldGroup>
    </cacheField>
    <cacheField name="Month" numFmtId="165">
      <sharedItems count="12">
        <s v="Jan"/>
        <s v="Feb"/>
        <s v="Mar"/>
        <s v="Apr"/>
        <s v="Jun"/>
        <s v="Jul"/>
        <s v="Aug"/>
        <s v="Sep"/>
        <s v="Oct"/>
        <s v="Nov"/>
        <s v="Dec"/>
        <s v="May"/>
      </sharedItems>
    </cacheField>
    <cacheField name="Name" numFmtId="0">
      <sharedItems count="6">
        <s v="Isaac"/>
        <s v="Anil Agarwal"/>
        <s v="Ramesh" u="1"/>
        <s v="Hemanth" u="1"/>
        <s v="Nilesh" u="1"/>
        <s v="Venuka" u="1"/>
      </sharedItems>
    </cacheField>
    <cacheField name="ID" numFmtId="0">
      <sharedItems containsSemiMixedTypes="0" containsString="0" containsNumber="1" containsInteger="1" minValue="248464" maxValue="415250"/>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7"/>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117" maxValue="1108"/>
    </cacheField>
    <cacheField name="State" numFmtId="0">
      <sharedItems count="5">
        <s v="Maharashtra"/>
        <s v="Telangana" u="1"/>
        <s v="Karnataka " u="1"/>
        <s v="Kerala" u="1"/>
        <s v="Gujarat" u="1"/>
      </sharedItems>
    </cacheField>
    <cacheField name="City" numFmtId="0">
      <sharedItems/>
    </cacheField>
    <cacheField name="Quarters" numFmtId="0" databaseField="0">
      <fieldGroup base="0">
        <rangePr groupBy="quarters" startDate="2018-01-01T00:00:00" endDate="2019-02-05T00:00:00"/>
        <groupItems count="6">
          <s v="&lt;01-01-2018"/>
          <s v="Qtr1"/>
          <s v="Qtr2"/>
          <s v="Qtr3"/>
          <s v="Qtr4"/>
          <s v="&gt;05-02-2019"/>
        </groupItems>
      </fieldGroup>
    </cacheField>
    <cacheField name="Years" numFmtId="0" databaseField="0">
      <fieldGroup base="0">
        <rangePr groupBy="years" startDate="2018-01-01T00:00:00" endDate="2019-02-05T00:00:00"/>
        <groupItems count="4">
          <s v="&lt;01-01-2018"/>
          <s v="2018"/>
          <s v="2019"/>
          <s v="&gt;05-02-2019"/>
        </groupItems>
      </fieldGroup>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x v="0"/>
    <n v="415250"/>
    <n v="960814524"/>
    <n v="92831"/>
    <n v="25447.8"/>
    <x v="0"/>
    <x v="0"/>
    <n v="99"/>
    <n v="233"/>
    <n v="33"/>
    <n v="1027"/>
    <x v="0"/>
    <s v="Mumbai"/>
  </r>
  <r>
    <x v="1"/>
    <x v="1"/>
    <x v="0"/>
    <n v="415250"/>
    <n v="960814524"/>
    <n v="84611"/>
    <n v="12911.3"/>
    <x v="0"/>
    <x v="0"/>
    <n v="49"/>
    <n v="138"/>
    <n v="34"/>
    <n v="612"/>
    <x v="0"/>
    <s v="Mumbai"/>
  </r>
  <r>
    <x v="2"/>
    <x v="2"/>
    <x v="0"/>
    <n v="415250"/>
    <n v="960814524"/>
    <n v="39115"/>
    <n v="15452.3"/>
    <x v="0"/>
    <x v="0"/>
    <n v="59"/>
    <n v="245"/>
    <n v="35"/>
    <n v="1032"/>
    <x v="0"/>
    <s v="Mumbai"/>
  </r>
  <r>
    <x v="3"/>
    <x v="3"/>
    <x v="0"/>
    <n v="415250"/>
    <n v="960814524"/>
    <n v="93943"/>
    <n v="16951.8"/>
    <x v="0"/>
    <x v="0"/>
    <n v="65"/>
    <n v="246"/>
    <n v="24"/>
    <n v="1033"/>
    <x v="0"/>
    <s v="Mumbai"/>
  </r>
  <r>
    <x v="4"/>
    <x v="4"/>
    <x v="0"/>
    <n v="415250"/>
    <n v="960814524"/>
    <n v="11778"/>
    <n v="25149.1"/>
    <x v="0"/>
    <x v="1"/>
    <n v="98"/>
    <n v="104"/>
    <n v="43"/>
    <n v="539"/>
    <x v="0"/>
    <s v="Mumbai"/>
  </r>
  <r>
    <x v="5"/>
    <x v="5"/>
    <x v="0"/>
    <n v="415250"/>
    <n v="960814524"/>
    <n v="80299"/>
    <n v="17626.099999999999"/>
    <x v="0"/>
    <x v="0"/>
    <n v="68"/>
    <n v="48"/>
    <n v="26"/>
    <n v="279"/>
    <x v="0"/>
    <s v="Mumbai"/>
  </r>
  <r>
    <x v="6"/>
    <x v="6"/>
    <x v="0"/>
    <n v="415250"/>
    <n v="960814524"/>
    <n v="98175"/>
    <n v="15670.3"/>
    <x v="1"/>
    <x v="1"/>
    <n v="60"/>
    <n v="169"/>
    <n v="5"/>
    <n v="713"/>
    <x v="0"/>
    <s v="Mumbai"/>
  </r>
  <r>
    <x v="7"/>
    <x v="7"/>
    <x v="0"/>
    <n v="415250"/>
    <n v="960814524"/>
    <n v="17141"/>
    <n v="19377.400000000001"/>
    <x v="0"/>
    <x v="0"/>
    <n v="75"/>
    <n v="54"/>
    <n v="19"/>
    <n v="299"/>
    <x v="0"/>
    <s v="Mumbai"/>
  </r>
  <r>
    <x v="8"/>
    <x v="8"/>
    <x v="0"/>
    <n v="415250"/>
    <n v="960814524"/>
    <n v="35606"/>
    <n v="21178.7"/>
    <x v="0"/>
    <x v="0"/>
    <n v="82"/>
    <n v="186"/>
    <n v="24"/>
    <n v="819"/>
    <x v="0"/>
    <s v="Mumbai"/>
  </r>
  <r>
    <x v="9"/>
    <x v="9"/>
    <x v="0"/>
    <n v="415250"/>
    <n v="960814524"/>
    <n v="98629"/>
    <n v="15125.3"/>
    <x v="0"/>
    <x v="0"/>
    <n v="58"/>
    <n v="45"/>
    <n v="30"/>
    <n v="261"/>
    <x v="0"/>
    <s v="Mumbai"/>
  </r>
  <r>
    <x v="10"/>
    <x v="10"/>
    <x v="0"/>
    <n v="415250"/>
    <n v="960814524"/>
    <n v="35197"/>
    <n v="16666.900000000001"/>
    <x v="0"/>
    <x v="0"/>
    <n v="64"/>
    <n v="159"/>
    <n v="10"/>
    <n v="683"/>
    <x v="0"/>
    <s v="Mumbai"/>
  </r>
  <r>
    <x v="11"/>
    <x v="1"/>
    <x v="0"/>
    <n v="415250"/>
    <n v="960814524"/>
    <n v="58518"/>
    <n v="22434.400000000001"/>
    <x v="0"/>
    <x v="0"/>
    <n v="87"/>
    <n v="196"/>
    <n v="42"/>
    <n v="881"/>
    <x v="0"/>
    <s v="Mumbai"/>
  </r>
  <r>
    <x v="0"/>
    <x v="0"/>
    <x v="0"/>
    <n v="415250"/>
    <n v="960814524"/>
    <n v="97927"/>
    <n v="22434.9"/>
    <x v="0"/>
    <x v="0"/>
    <n v="87"/>
    <n v="197"/>
    <n v="45"/>
    <n v="886"/>
    <x v="0"/>
    <s v="Mumbai"/>
  </r>
  <r>
    <x v="1"/>
    <x v="1"/>
    <x v="0"/>
    <n v="415250"/>
    <n v="960814524"/>
    <n v="45570"/>
    <n v="16182.6"/>
    <x v="0"/>
    <x v="0"/>
    <n v="62"/>
    <n v="195"/>
    <n v="28"/>
    <n v="838"/>
    <x v="0"/>
    <s v="Mumbai"/>
  </r>
  <r>
    <x v="2"/>
    <x v="2"/>
    <x v="0"/>
    <n v="415250"/>
    <n v="960814524"/>
    <n v="75239"/>
    <n v="16118.5"/>
    <x v="0"/>
    <x v="0"/>
    <n v="62"/>
    <n v="27"/>
    <n v="34"/>
    <n v="197"/>
    <x v="0"/>
    <s v="Mumbai"/>
  </r>
  <r>
    <x v="3"/>
    <x v="3"/>
    <x v="0"/>
    <n v="415250"/>
    <n v="960814524"/>
    <n v="50307"/>
    <n v="14894.6"/>
    <x v="0"/>
    <x v="0"/>
    <n v="57"/>
    <n v="95"/>
    <n v="31"/>
    <n v="453"/>
    <x v="0"/>
    <s v="Mumbai"/>
  </r>
  <r>
    <x v="4"/>
    <x v="4"/>
    <x v="0"/>
    <n v="415250"/>
    <n v="960814524"/>
    <n v="62177"/>
    <n v="14173.8"/>
    <x v="0"/>
    <x v="1"/>
    <n v="54"/>
    <n v="173"/>
    <n v="23"/>
    <n v="742"/>
    <x v="0"/>
    <s v="Mumbai"/>
  </r>
  <r>
    <x v="5"/>
    <x v="5"/>
    <x v="0"/>
    <n v="415250"/>
    <n v="960814524"/>
    <n v="33498"/>
    <n v="10920.9"/>
    <x v="0"/>
    <x v="0"/>
    <n v="41"/>
    <n v="170"/>
    <n v="6"/>
    <n v="700"/>
    <x v="0"/>
    <s v="Mumbai"/>
  </r>
  <r>
    <x v="6"/>
    <x v="6"/>
    <x v="0"/>
    <n v="415250"/>
    <n v="960814524"/>
    <n v="34928"/>
    <n v="18891.400000000001"/>
    <x v="0"/>
    <x v="1"/>
    <n v="73"/>
    <n v="91"/>
    <n v="17"/>
    <n v="437"/>
    <x v="0"/>
    <s v="Mumbai"/>
  </r>
  <r>
    <x v="7"/>
    <x v="7"/>
    <x v="0"/>
    <n v="415250"/>
    <n v="960814524"/>
    <n v="77434"/>
    <n v="18451.8"/>
    <x v="0"/>
    <x v="0"/>
    <n v="71"/>
    <n v="247"/>
    <n v="21"/>
    <n v="1039"/>
    <x v="0"/>
    <s v="Mumbai"/>
  </r>
  <r>
    <x v="8"/>
    <x v="8"/>
    <x v="0"/>
    <n v="415250"/>
    <n v="960814524"/>
    <n v="30871"/>
    <n v="10618.2"/>
    <x v="0"/>
    <x v="0"/>
    <n v="40"/>
    <n v="32"/>
    <n v="9"/>
    <n v="172"/>
    <x v="0"/>
    <s v="Mumbai"/>
  </r>
  <r>
    <x v="9"/>
    <x v="9"/>
    <x v="0"/>
    <n v="415250"/>
    <n v="960814524"/>
    <n v="83292"/>
    <n v="19643.099999999999"/>
    <x v="0"/>
    <x v="0"/>
    <n v="76"/>
    <n v="92"/>
    <n v="30"/>
    <n v="457"/>
    <x v="0"/>
    <s v="Mumbai"/>
  </r>
  <r>
    <x v="10"/>
    <x v="10"/>
    <x v="0"/>
    <n v="415250"/>
    <n v="960814524"/>
    <n v="76010"/>
    <n v="15433.4"/>
    <x v="0"/>
    <x v="0"/>
    <n v="59"/>
    <n v="197"/>
    <n v="31"/>
    <n v="843"/>
    <x v="0"/>
    <s v="Mumbai"/>
  </r>
  <r>
    <x v="11"/>
    <x v="1"/>
    <x v="0"/>
    <n v="415250"/>
    <n v="960814524"/>
    <n v="64843"/>
    <n v="22188.5"/>
    <x v="0"/>
    <x v="0"/>
    <n v="86"/>
    <n v="215"/>
    <n v="9"/>
    <n v="921"/>
    <x v="0"/>
    <s v="Mumbai"/>
  </r>
  <r>
    <x v="0"/>
    <x v="0"/>
    <x v="0"/>
    <n v="415250"/>
    <n v="960814524"/>
    <n v="42626"/>
    <n v="13198.4"/>
    <x v="0"/>
    <x v="0"/>
    <n v="50"/>
    <n v="240"/>
    <n v="15"/>
    <n v="984"/>
    <x v="0"/>
    <s v="Mumbai"/>
  </r>
  <r>
    <x v="1"/>
    <x v="1"/>
    <x v="0"/>
    <n v="415250"/>
    <n v="960814524"/>
    <n v="28692"/>
    <n v="17200.099999999999"/>
    <x v="0"/>
    <x v="0"/>
    <n v="66"/>
    <n v="242"/>
    <n v="23"/>
    <n v="1017"/>
    <x v="0"/>
    <s v="Mumbai"/>
  </r>
  <r>
    <x v="2"/>
    <x v="2"/>
    <x v="0"/>
    <n v="415250"/>
    <n v="960814524"/>
    <n v="46125"/>
    <n v="22372.3"/>
    <x v="0"/>
    <x v="0"/>
    <n v="87"/>
    <n v="42"/>
    <n v="15"/>
    <n v="260"/>
    <x v="0"/>
    <s v="Mumbai"/>
  </r>
  <r>
    <x v="3"/>
    <x v="3"/>
    <x v="0"/>
    <n v="415250"/>
    <n v="960814524"/>
    <n v="94972"/>
    <n v="20689.900000000001"/>
    <x v="0"/>
    <x v="0"/>
    <n v="80"/>
    <n v="214"/>
    <n v="29"/>
    <n v="929"/>
    <x v="0"/>
    <s v="Mumbai"/>
  </r>
  <r>
    <x v="4"/>
    <x v="4"/>
    <x v="0"/>
    <n v="415250"/>
    <n v="960814524"/>
    <n v="18388"/>
    <n v="17672.099999999999"/>
    <x v="0"/>
    <x v="1"/>
    <n v="68"/>
    <n v="165"/>
    <n v="39"/>
    <n v="739"/>
    <x v="0"/>
    <s v="Mumbai"/>
  </r>
  <r>
    <x v="5"/>
    <x v="5"/>
    <x v="0"/>
    <n v="415250"/>
    <n v="960814524"/>
    <n v="62130"/>
    <n v="14436.3"/>
    <x v="0"/>
    <x v="0"/>
    <n v="55"/>
    <n v="204"/>
    <n v="30"/>
    <n v="868"/>
    <x v="0"/>
    <s v="Mumbai"/>
  </r>
  <r>
    <x v="6"/>
    <x v="6"/>
    <x v="0"/>
    <n v="415250"/>
    <n v="960814524"/>
    <n v="95152"/>
    <n v="23184.9"/>
    <x v="1"/>
    <x v="1"/>
    <n v="90"/>
    <n v="197"/>
    <n v="45"/>
    <n v="889"/>
    <x v="0"/>
    <s v="Mumbai"/>
  </r>
  <r>
    <x v="7"/>
    <x v="7"/>
    <x v="0"/>
    <n v="415250"/>
    <n v="960814524"/>
    <n v="21097"/>
    <n v="17888.3"/>
    <x v="0"/>
    <x v="0"/>
    <n v="69"/>
    <n v="85"/>
    <n v="7"/>
    <n v="402"/>
    <x v="0"/>
    <s v="Mumbai"/>
  </r>
  <r>
    <x v="8"/>
    <x v="8"/>
    <x v="0"/>
    <n v="415250"/>
    <n v="960814524"/>
    <n v="44346"/>
    <n v="17868"/>
    <x v="0"/>
    <x v="0"/>
    <n v="69"/>
    <n v="22"/>
    <n v="48"/>
    <n v="199"/>
    <x v="0"/>
    <s v="Mumbai"/>
  </r>
  <r>
    <x v="9"/>
    <x v="9"/>
    <x v="0"/>
    <n v="415250"/>
    <n v="960814524"/>
    <n v="26762"/>
    <n v="22651.200000000001"/>
    <x v="0"/>
    <x v="0"/>
    <n v="88"/>
    <n v="115"/>
    <n v="23"/>
    <n v="550"/>
    <x v="0"/>
    <s v="Mumbai"/>
  </r>
  <r>
    <x v="10"/>
    <x v="10"/>
    <x v="0"/>
    <n v="415250"/>
    <n v="960814524"/>
    <n v="14993"/>
    <n v="11120.5"/>
    <x v="0"/>
    <x v="0"/>
    <n v="42"/>
    <n v="36"/>
    <n v="17"/>
    <n v="197"/>
    <x v="0"/>
    <s v="Mumbai"/>
  </r>
  <r>
    <x v="11"/>
    <x v="1"/>
    <x v="0"/>
    <n v="415250"/>
    <n v="960814524"/>
    <n v="70207"/>
    <n v="12878.1"/>
    <x v="0"/>
    <x v="0"/>
    <n v="49"/>
    <n v="49"/>
    <n v="43"/>
    <n v="280"/>
    <x v="0"/>
    <s v="Mumbai"/>
  </r>
  <r>
    <x v="0"/>
    <x v="0"/>
    <x v="0"/>
    <n v="415250"/>
    <n v="960814524"/>
    <n v="75375"/>
    <n v="16653.8"/>
    <x v="0"/>
    <x v="0"/>
    <n v="64"/>
    <n v="124"/>
    <n v="12"/>
    <n v="552"/>
    <x v="0"/>
    <s v="Mumbai"/>
  </r>
  <r>
    <x v="1"/>
    <x v="1"/>
    <x v="0"/>
    <n v="415250"/>
    <n v="960814524"/>
    <n v="48185"/>
    <n v="18898.3"/>
    <x v="0"/>
    <x v="0"/>
    <n v="73"/>
    <n v="102"/>
    <n v="44"/>
    <n v="506"/>
    <x v="0"/>
    <s v="Mumbai"/>
  </r>
  <r>
    <x v="2"/>
    <x v="2"/>
    <x v="0"/>
    <n v="415250"/>
    <n v="960814524"/>
    <n v="18753"/>
    <n v="20871"/>
    <x v="0"/>
    <x v="0"/>
    <n v="81"/>
    <n v="35"/>
    <n v="26"/>
    <n v="241"/>
    <x v="0"/>
    <s v="Mumbai"/>
  </r>
  <r>
    <x v="3"/>
    <x v="3"/>
    <x v="0"/>
    <n v="415250"/>
    <n v="960814524"/>
    <n v="92065"/>
    <n v="20402.2"/>
    <x v="0"/>
    <x v="0"/>
    <n v="79"/>
    <n v="118"/>
    <n v="19"/>
    <n v="551"/>
    <x v="0"/>
    <s v="Mumbai"/>
  </r>
  <r>
    <x v="4"/>
    <x v="4"/>
    <x v="0"/>
    <n v="415250"/>
    <n v="960814524"/>
    <n v="44464"/>
    <n v="24683.200000000001"/>
    <x v="1"/>
    <x v="1"/>
    <n v="96"/>
    <n v="201"/>
    <n v="10"/>
    <n v="878"/>
    <x v="0"/>
    <s v="Mumbai"/>
  </r>
  <r>
    <x v="5"/>
    <x v="5"/>
    <x v="0"/>
    <n v="415250"/>
    <n v="960814524"/>
    <n v="84324"/>
    <n v="12138.2"/>
    <x v="0"/>
    <x v="0"/>
    <n v="46"/>
    <n v="79"/>
    <n v="29"/>
    <n v="378"/>
    <x v="0"/>
    <s v="Mumbai"/>
  </r>
  <r>
    <x v="6"/>
    <x v="6"/>
    <x v="0"/>
    <n v="415250"/>
    <n v="960814524"/>
    <n v="99086"/>
    <n v="14157.5"/>
    <x v="0"/>
    <x v="1"/>
    <n v="54"/>
    <n v="130"/>
    <n v="27"/>
    <n v="579"/>
    <x v="0"/>
    <s v="Mumbai"/>
  </r>
  <r>
    <x v="7"/>
    <x v="7"/>
    <x v="0"/>
    <n v="415250"/>
    <n v="960814524"/>
    <n v="11579"/>
    <n v="23412"/>
    <x v="0"/>
    <x v="0"/>
    <n v="91"/>
    <n v="143"/>
    <n v="20"/>
    <n v="661"/>
    <x v="0"/>
    <s v="Mumbai"/>
  </r>
  <r>
    <x v="8"/>
    <x v="8"/>
    <x v="0"/>
    <n v="415250"/>
    <n v="960814524"/>
    <n v="43993"/>
    <n v="21950.400000000001"/>
    <x v="0"/>
    <x v="0"/>
    <n v="85"/>
    <n v="239"/>
    <n v="36"/>
    <n v="1039"/>
    <x v="0"/>
    <s v="Mumbai"/>
  </r>
  <r>
    <x v="9"/>
    <x v="9"/>
    <x v="0"/>
    <n v="415250"/>
    <n v="960814524"/>
    <n v="61433"/>
    <n v="14682.9"/>
    <x v="0"/>
    <x v="0"/>
    <n v="56"/>
    <n v="196"/>
    <n v="28"/>
    <n v="835"/>
    <x v="0"/>
    <s v="Mumbai"/>
  </r>
  <r>
    <x v="10"/>
    <x v="10"/>
    <x v="0"/>
    <n v="415250"/>
    <n v="960814524"/>
    <n v="32660"/>
    <n v="23443.1"/>
    <x v="0"/>
    <x v="0"/>
    <n v="91"/>
    <n v="222"/>
    <n v="29"/>
    <n v="972"/>
    <x v="0"/>
    <s v="Mumbai"/>
  </r>
  <r>
    <x v="11"/>
    <x v="1"/>
    <x v="0"/>
    <n v="415250"/>
    <n v="960814524"/>
    <n v="41214"/>
    <n v="22691.7"/>
    <x v="0"/>
    <x v="0"/>
    <n v="88"/>
    <n v="214"/>
    <n v="46"/>
    <n v="955"/>
    <x v="0"/>
    <s v="Mumbai"/>
  </r>
  <r>
    <x v="0"/>
    <x v="0"/>
    <x v="0"/>
    <n v="415250"/>
    <n v="960814524"/>
    <n v="35647"/>
    <n v="20906.3"/>
    <x v="0"/>
    <x v="0"/>
    <n v="81"/>
    <n v="127"/>
    <n v="26"/>
    <n v="594"/>
    <x v="0"/>
    <s v="Mumbai"/>
  </r>
  <r>
    <x v="1"/>
    <x v="1"/>
    <x v="0"/>
    <n v="415250"/>
    <n v="960814524"/>
    <n v="36428"/>
    <n v="13879.1"/>
    <x v="0"/>
    <x v="0"/>
    <n v="53"/>
    <n v="60"/>
    <n v="13"/>
    <n v="294"/>
    <x v="0"/>
    <s v="Mumbai"/>
  </r>
  <r>
    <x v="2"/>
    <x v="2"/>
    <x v="0"/>
    <n v="415250"/>
    <n v="960814524"/>
    <n v="65008"/>
    <n v="19144.2"/>
    <x v="0"/>
    <x v="0"/>
    <n v="74"/>
    <n v="91"/>
    <n v="45"/>
    <n v="466"/>
    <x v="0"/>
    <s v="Mumbai"/>
  </r>
  <r>
    <x v="3"/>
    <x v="3"/>
    <x v="0"/>
    <n v="415250"/>
    <n v="960814524"/>
    <n v="54298"/>
    <n v="17397.400000000001"/>
    <x v="0"/>
    <x v="0"/>
    <n v="67"/>
    <n v="101"/>
    <n v="38"/>
    <n v="491"/>
    <x v="0"/>
    <s v="Mumbai"/>
  </r>
  <r>
    <x v="4"/>
    <x v="4"/>
    <x v="0"/>
    <n v="415250"/>
    <n v="960814524"/>
    <n v="48308"/>
    <n v="15949.6"/>
    <x v="1"/>
    <x v="1"/>
    <n v="61"/>
    <n v="240"/>
    <n v="27"/>
    <n v="1007"/>
    <x v="0"/>
    <s v="Mumbai"/>
  </r>
  <r>
    <x v="5"/>
    <x v="5"/>
    <x v="0"/>
    <n v="415250"/>
    <n v="960814524"/>
    <n v="61546"/>
    <n v="19958.099999999999"/>
    <x v="0"/>
    <x v="0"/>
    <n v="77"/>
    <n v="257"/>
    <n v="43"/>
    <n v="1108"/>
    <x v="0"/>
    <s v="Mumbai"/>
  </r>
  <r>
    <x v="6"/>
    <x v="6"/>
    <x v="0"/>
    <n v="415250"/>
    <n v="960814524"/>
    <n v="60086"/>
    <n v="21453.3"/>
    <x v="1"/>
    <x v="1"/>
    <n v="83"/>
    <n v="245"/>
    <n v="44"/>
    <n v="1066"/>
    <x v="0"/>
    <s v="Mumbai"/>
  </r>
  <r>
    <x v="7"/>
    <x v="7"/>
    <x v="0"/>
    <n v="415250"/>
    <n v="960814524"/>
    <n v="34465"/>
    <n v="24638"/>
    <x v="0"/>
    <x v="0"/>
    <n v="96"/>
    <n v="78"/>
    <n v="32"/>
    <n v="426"/>
    <x v="0"/>
    <s v="Mumbai"/>
  </r>
  <r>
    <x v="8"/>
    <x v="8"/>
    <x v="0"/>
    <n v="415250"/>
    <n v="960814524"/>
    <n v="47059"/>
    <n v="14880.1"/>
    <x v="0"/>
    <x v="0"/>
    <n v="57"/>
    <n v="59"/>
    <n v="25"/>
    <n v="308"/>
    <x v="0"/>
    <s v="Mumbai"/>
  </r>
  <r>
    <x v="9"/>
    <x v="9"/>
    <x v="0"/>
    <n v="415250"/>
    <n v="960814524"/>
    <n v="61237"/>
    <n v="22376.9"/>
    <x v="0"/>
    <x v="0"/>
    <n v="87"/>
    <n v="49"/>
    <n v="31"/>
    <n v="306"/>
    <x v="0"/>
    <s v="Mumbai"/>
  </r>
  <r>
    <x v="10"/>
    <x v="10"/>
    <x v="0"/>
    <n v="415250"/>
    <n v="960814524"/>
    <n v="65035"/>
    <n v="23890"/>
    <x v="0"/>
    <x v="0"/>
    <n v="93"/>
    <n v="81"/>
    <n v="42"/>
    <n v="443"/>
    <x v="0"/>
    <s v="Mumbai"/>
  </r>
  <r>
    <x v="11"/>
    <x v="1"/>
    <x v="0"/>
    <n v="415250"/>
    <n v="960814524"/>
    <n v="67777"/>
    <n v="14386.3"/>
    <x v="0"/>
    <x v="0"/>
    <n v="55"/>
    <n v="78"/>
    <n v="16"/>
    <n v="368"/>
    <x v="0"/>
    <s v="Mumbai"/>
  </r>
  <r>
    <x v="0"/>
    <x v="0"/>
    <x v="0"/>
    <n v="415250"/>
    <n v="960814524"/>
    <n v="87152"/>
    <n v="15656.1"/>
    <x v="0"/>
    <x v="0"/>
    <n v="60"/>
    <n v="124"/>
    <n v="36"/>
    <n v="571"/>
    <x v="0"/>
    <s v="Mumbai"/>
  </r>
  <r>
    <x v="1"/>
    <x v="1"/>
    <x v="0"/>
    <n v="415250"/>
    <n v="960814524"/>
    <n v="55067"/>
    <n v="24671.599999999999"/>
    <x v="0"/>
    <x v="0"/>
    <n v="96"/>
    <n v="167"/>
    <n v="28"/>
    <n v="762"/>
    <x v="0"/>
    <s v="Mumbai"/>
  </r>
  <r>
    <x v="2"/>
    <x v="2"/>
    <x v="0"/>
    <n v="415250"/>
    <n v="960814524"/>
    <n v="53161"/>
    <n v="10893.2"/>
    <x v="0"/>
    <x v="0"/>
    <n v="41"/>
    <n v="97"/>
    <n v="9"/>
    <n v="423"/>
    <x v="0"/>
    <s v="Mumbai"/>
  </r>
  <r>
    <x v="3"/>
    <x v="3"/>
    <x v="0"/>
    <n v="415250"/>
    <n v="960814524"/>
    <n v="31971"/>
    <n v="18454.7"/>
    <x v="0"/>
    <x v="0"/>
    <n v="71"/>
    <n v="252"/>
    <n v="32"/>
    <n v="1068"/>
    <x v="0"/>
    <s v="Mumbai"/>
  </r>
  <r>
    <x v="4"/>
    <x v="4"/>
    <x v="0"/>
    <n v="415250"/>
    <n v="960814524"/>
    <n v="54024"/>
    <n v="13148.5"/>
    <x v="1"/>
    <x v="1"/>
    <n v="50"/>
    <n v="106"/>
    <n v="28"/>
    <n v="485"/>
    <x v="0"/>
    <s v="Mumbai"/>
  </r>
  <r>
    <x v="5"/>
    <x v="5"/>
    <x v="0"/>
    <n v="415250"/>
    <n v="960814524"/>
    <n v="65682"/>
    <n v="25443.8"/>
    <x v="0"/>
    <x v="0"/>
    <n v="99"/>
    <n v="224"/>
    <n v="28"/>
    <n v="987"/>
    <x v="0"/>
    <s v="Mumbai"/>
  </r>
  <r>
    <x v="6"/>
    <x v="6"/>
    <x v="0"/>
    <n v="415250"/>
    <n v="960814524"/>
    <n v="91452"/>
    <n v="18639"/>
    <x v="0"/>
    <x v="1"/>
    <n v="72"/>
    <n v="83"/>
    <n v="21"/>
    <n v="412"/>
    <x v="0"/>
    <s v="Mumbai"/>
  </r>
  <r>
    <x v="7"/>
    <x v="7"/>
    <x v="0"/>
    <n v="415250"/>
    <n v="960814524"/>
    <n v="87743"/>
    <n v="12911.1"/>
    <x v="0"/>
    <x v="0"/>
    <n v="49"/>
    <n v="138"/>
    <n v="31"/>
    <n v="610"/>
    <x v="0"/>
    <s v="Mumbai"/>
  </r>
  <r>
    <x v="8"/>
    <x v="8"/>
    <x v="0"/>
    <n v="415250"/>
    <n v="960814524"/>
    <n v="86731"/>
    <n v="13136.3"/>
    <x v="0"/>
    <x v="0"/>
    <n v="50"/>
    <n v="75"/>
    <n v="27"/>
    <n v="363"/>
    <x v="0"/>
    <s v="Mumbai"/>
  </r>
  <r>
    <x v="9"/>
    <x v="9"/>
    <x v="0"/>
    <n v="415250"/>
    <n v="960814524"/>
    <n v="79252"/>
    <n v="11696.5"/>
    <x v="0"/>
    <x v="0"/>
    <n v="44"/>
    <n v="231"/>
    <n v="30"/>
    <n v="959"/>
    <x v="0"/>
    <s v="Mumbai"/>
  </r>
  <r>
    <x v="10"/>
    <x v="10"/>
    <x v="0"/>
    <n v="415250"/>
    <n v="960814524"/>
    <n v="81911"/>
    <n v="23700.6"/>
    <x v="0"/>
    <x v="0"/>
    <n v="92"/>
    <n v="247"/>
    <n v="9"/>
    <n v="1048"/>
    <x v="0"/>
    <s v="Mumbai"/>
  </r>
  <r>
    <x v="11"/>
    <x v="1"/>
    <x v="0"/>
    <n v="415250"/>
    <n v="960814524"/>
    <n v="77481"/>
    <n v="23123.200000000001"/>
    <x v="0"/>
    <x v="0"/>
    <n v="90"/>
    <n v="35"/>
    <n v="49"/>
    <n v="272"/>
    <x v="0"/>
    <s v="Mumbai"/>
  </r>
  <r>
    <x v="12"/>
    <x v="0"/>
    <x v="1"/>
    <n v="248464"/>
    <n v="908480897"/>
    <n v="61222"/>
    <n v="16100.199999999999"/>
    <x v="0"/>
    <x v="0"/>
    <n v="94"/>
    <n v="61"/>
    <n v="10"/>
    <n v="547"/>
    <x v="0"/>
    <s v="Mumbai"/>
  </r>
  <r>
    <x v="13"/>
    <x v="1"/>
    <x v="1"/>
    <n v="248464"/>
    <n v="908480897"/>
    <n v="80503"/>
    <n v="8285.7333333333336"/>
    <x v="1"/>
    <x v="1"/>
    <n v="47"/>
    <n v="97"/>
    <n v="26"/>
    <n v="783"/>
    <x v="0"/>
    <s v="Mumbai"/>
  </r>
  <r>
    <x v="14"/>
    <x v="2"/>
    <x v="1"/>
    <n v="248464"/>
    <n v="908480897"/>
    <n v="43004"/>
    <n v="12611.4"/>
    <x v="0"/>
    <x v="0"/>
    <n v="73"/>
    <n v="82"/>
    <n v="24"/>
    <n v="694"/>
    <x v="0"/>
    <s v="Mumbai"/>
  </r>
  <r>
    <x v="15"/>
    <x v="3"/>
    <x v="1"/>
    <n v="248464"/>
    <n v="908480897"/>
    <n v="18561"/>
    <n v="13583.4"/>
    <x v="0"/>
    <x v="0"/>
    <n v="79"/>
    <n v="26"/>
    <n v="13"/>
    <n v="280"/>
    <x v="0"/>
    <s v="Mumbai"/>
  </r>
  <r>
    <x v="16"/>
    <x v="11"/>
    <x v="1"/>
    <n v="248464"/>
    <n v="908480897"/>
    <n v="45695"/>
    <n v="9740.7333333333336"/>
    <x v="0"/>
    <x v="0"/>
    <n v="56"/>
    <n v="7"/>
    <n v="8"/>
    <n v="117"/>
    <x v="0"/>
    <s v="Mumbai"/>
  </r>
  <r>
    <x v="17"/>
    <x v="4"/>
    <x v="1"/>
    <n v="248464"/>
    <n v="908480897"/>
    <n v="37256"/>
    <n v="7102.2666666666664"/>
    <x v="0"/>
    <x v="0"/>
    <n v="40"/>
    <n v="61"/>
    <n v="44"/>
    <n v="524"/>
    <x v="0"/>
    <s v="Mumbai"/>
  </r>
  <r>
    <x v="18"/>
    <x v="5"/>
    <x v="1"/>
    <n v="248464"/>
    <n v="908480897"/>
    <n v="65844"/>
    <n v="13099.066666666666"/>
    <x v="0"/>
    <x v="0"/>
    <n v="76"/>
    <n v="56"/>
    <n v="32"/>
    <n v="512"/>
    <x v="0"/>
    <s v="Mumbai"/>
  </r>
  <r>
    <x v="19"/>
    <x v="7"/>
    <x v="1"/>
    <n v="248464"/>
    <n v="908480897"/>
    <n v="69997"/>
    <n v="11636.199999999999"/>
    <x v="0"/>
    <x v="0"/>
    <n v="67"/>
    <n v="133"/>
    <n v="28"/>
    <n v="1060"/>
    <x v="0"/>
    <s v="Mumbai"/>
  </r>
  <r>
    <x v="20"/>
    <x v="8"/>
    <x v="1"/>
    <n v="248464"/>
    <n v="908480897"/>
    <n v="27574"/>
    <n v="8805"/>
    <x v="0"/>
    <x v="1"/>
    <n v="50"/>
    <n v="135"/>
    <n v="43"/>
    <n v="1075"/>
    <x v="0"/>
    <s v="Mumbai"/>
  </r>
  <r>
    <x v="21"/>
    <x v="9"/>
    <x v="1"/>
    <n v="248464"/>
    <n v="908480897"/>
    <n v="57512"/>
    <n v="9448.3333333333339"/>
    <x v="0"/>
    <x v="0"/>
    <n v="54"/>
    <n v="92"/>
    <n v="6"/>
    <n v="729"/>
    <x v="0"/>
    <s v="Mumbai"/>
  </r>
  <r>
    <x v="22"/>
    <x v="10"/>
    <x v="1"/>
    <n v="248464"/>
    <n v="908480897"/>
    <n v="81880"/>
    <n v="14098.866666666667"/>
    <x v="1"/>
    <x v="1"/>
    <n v="82"/>
    <n v="58"/>
    <n v="10"/>
    <n v="515"/>
    <x v="0"/>
    <s v="Mumbai"/>
  </r>
  <r>
    <x v="23"/>
    <x v="0"/>
    <x v="1"/>
    <n v="248464"/>
    <n v="908480897"/>
    <n v="48707"/>
    <n v="13952.133333333333"/>
    <x v="0"/>
    <x v="0"/>
    <n v="81"/>
    <n v="95"/>
    <n v="38"/>
    <n v="813"/>
    <x v="0"/>
    <s v="Mumbai"/>
  </r>
  <r>
    <x v="12"/>
    <x v="0"/>
    <x v="1"/>
    <n v="248464"/>
    <n v="908480897"/>
    <n v="27861"/>
    <n v="15634.4"/>
    <x v="0"/>
    <x v="0"/>
    <n v="91"/>
    <n v="132"/>
    <n v="6"/>
    <n v="1057"/>
    <x v="0"/>
    <s v="Mumbai"/>
  </r>
  <r>
    <x v="13"/>
    <x v="1"/>
    <x v="1"/>
    <n v="248464"/>
    <n v="908480897"/>
    <n v="18465"/>
    <n v="16578.733333333334"/>
    <x v="0"/>
    <x v="1"/>
    <n v="97"/>
    <n v="17"/>
    <n v="7"/>
    <n v="228"/>
    <x v="0"/>
    <s v="Mumbai"/>
  </r>
  <r>
    <x v="14"/>
    <x v="2"/>
    <x v="1"/>
    <n v="248464"/>
    <n v="908480897"/>
    <n v="98024"/>
    <n v="9921.9333333333325"/>
    <x v="0"/>
    <x v="0"/>
    <n v="57"/>
    <n v="32"/>
    <n v="47"/>
    <n v="336"/>
    <x v="0"/>
    <s v="Mumbai"/>
  </r>
  <r>
    <x v="15"/>
    <x v="3"/>
    <x v="1"/>
    <n v="248464"/>
    <n v="908480897"/>
    <n v="13202"/>
    <n v="12630.800000000001"/>
    <x v="0"/>
    <x v="0"/>
    <n v="73"/>
    <n v="123"/>
    <n v="15"/>
    <n v="985"/>
    <x v="0"/>
    <s v="Mumbai"/>
  </r>
  <r>
    <x v="16"/>
    <x v="11"/>
    <x v="1"/>
    <n v="248464"/>
    <n v="908480897"/>
    <n v="88218"/>
    <n v="12124.333333333334"/>
    <x v="0"/>
    <x v="0"/>
    <n v="70"/>
    <n v="110"/>
    <n v="15"/>
    <n v="885"/>
    <x v="0"/>
    <s v="Mumbai"/>
  </r>
  <r>
    <x v="17"/>
    <x v="4"/>
    <x v="1"/>
    <n v="248464"/>
    <n v="908480897"/>
    <n v="47168"/>
    <n v="15300.266666666668"/>
    <x v="0"/>
    <x v="0"/>
    <n v="89"/>
    <n v="126"/>
    <n v="37"/>
    <n v="1043"/>
    <x v="0"/>
    <s v="Mumbai"/>
  </r>
  <r>
    <x v="18"/>
    <x v="5"/>
    <x v="1"/>
    <n v="248464"/>
    <n v="908480897"/>
    <n v="62738"/>
    <n v="11111.266666666668"/>
    <x v="0"/>
    <x v="0"/>
    <n v="64"/>
    <n v="79"/>
    <n v="45"/>
    <n v="683"/>
    <x v="0"/>
    <s v="Mumbai"/>
  </r>
  <r>
    <x v="19"/>
    <x v="7"/>
    <x v="1"/>
    <n v="248464"/>
    <n v="908480897"/>
    <n v="70135"/>
    <n v="9761.8666666666668"/>
    <x v="0"/>
    <x v="0"/>
    <n v="56"/>
    <n v="49"/>
    <n v="21"/>
    <n v="434"/>
    <x v="0"/>
    <s v="Mumbai"/>
  </r>
  <r>
    <x v="20"/>
    <x v="8"/>
    <x v="1"/>
    <n v="248464"/>
    <n v="908480897"/>
    <n v="83321"/>
    <n v="15458.199999999999"/>
    <x v="0"/>
    <x v="1"/>
    <n v="90"/>
    <n v="109"/>
    <n v="25"/>
    <n v="913"/>
    <x v="0"/>
    <s v="Mumbai"/>
  </r>
  <r>
    <x v="21"/>
    <x v="9"/>
    <x v="1"/>
    <n v="248464"/>
    <n v="908480897"/>
    <n v="56773"/>
    <n v="12596.6"/>
    <x v="0"/>
    <x v="0"/>
    <n v="73"/>
    <n v="54"/>
    <n v="9"/>
    <n v="472"/>
    <x v="0"/>
    <s v="Mumbai"/>
  </r>
  <r>
    <x v="22"/>
    <x v="10"/>
    <x v="1"/>
    <n v="248464"/>
    <n v="908480897"/>
    <n v="47444"/>
    <n v="15248.533333333333"/>
    <x v="0"/>
    <x v="1"/>
    <n v="89"/>
    <n v="19"/>
    <n v="43"/>
    <n v="267"/>
    <x v="0"/>
    <s v="Mumbai"/>
  </r>
  <r>
    <x v="23"/>
    <x v="0"/>
    <x v="1"/>
    <n v="248464"/>
    <n v="908480897"/>
    <n v="88916"/>
    <n v="16122.4"/>
    <x v="0"/>
    <x v="0"/>
    <n v="94"/>
    <n v="104"/>
    <n v="30"/>
    <n v="880"/>
    <x v="0"/>
    <s v="Mumbai"/>
  </r>
  <r>
    <x v="12"/>
    <x v="0"/>
    <x v="1"/>
    <n v="248464"/>
    <n v="908480897"/>
    <n v="97687"/>
    <n v="8282.1999999999989"/>
    <x v="0"/>
    <x v="0"/>
    <n v="47"/>
    <n v="93"/>
    <n v="5"/>
    <n v="730"/>
    <x v="0"/>
    <s v="Mumbai"/>
  </r>
  <r>
    <x v="13"/>
    <x v="1"/>
    <x v="1"/>
    <n v="248464"/>
    <n v="908480897"/>
    <n v="47934"/>
    <n v="13454.466666666667"/>
    <x v="1"/>
    <x v="1"/>
    <n v="78"/>
    <n v="101"/>
    <n v="32"/>
    <n v="845"/>
    <x v="0"/>
    <s v="Mumbai"/>
  </r>
  <r>
    <x v="14"/>
    <x v="2"/>
    <x v="1"/>
    <n v="248464"/>
    <n v="908480897"/>
    <n v="41356"/>
    <n v="9266.0666666666675"/>
    <x v="0"/>
    <x v="0"/>
    <n v="53"/>
    <n v="59"/>
    <n v="12"/>
    <n v="494"/>
    <x v="0"/>
    <s v="Mumbai"/>
  </r>
  <r>
    <x v="15"/>
    <x v="3"/>
    <x v="1"/>
    <n v="248464"/>
    <n v="908480897"/>
    <n v="82813"/>
    <n v="7088.5333333333328"/>
    <x v="0"/>
    <x v="0"/>
    <n v="40"/>
    <n v="34"/>
    <n v="29"/>
    <n v="318"/>
    <x v="0"/>
    <s v="Mumbai"/>
  </r>
  <r>
    <x v="16"/>
    <x v="11"/>
    <x v="1"/>
    <n v="248464"/>
    <n v="908480897"/>
    <n v="58816"/>
    <n v="14965.4"/>
    <x v="0"/>
    <x v="0"/>
    <n v="87"/>
    <n v="126"/>
    <n v="16"/>
    <n v="1018"/>
    <x v="0"/>
    <s v="Mumbai"/>
  </r>
  <r>
    <x v="17"/>
    <x v="4"/>
    <x v="1"/>
    <n v="248464"/>
    <n v="908480897"/>
    <n v="90427"/>
    <n v="8258.6"/>
    <x v="0"/>
    <x v="0"/>
    <n v="47"/>
    <n v="38"/>
    <n v="49"/>
    <n v="376"/>
    <x v="0"/>
    <s v="Mumbai"/>
  </r>
  <r>
    <x v="18"/>
    <x v="5"/>
    <x v="1"/>
    <n v="248464"/>
    <n v="908480897"/>
    <n v="40050"/>
    <n v="8805.3333333333339"/>
    <x v="0"/>
    <x v="0"/>
    <n v="50"/>
    <n v="135"/>
    <n v="45"/>
    <n v="1080"/>
    <x v="0"/>
    <s v="Mumbai"/>
  </r>
  <r>
    <x v="19"/>
    <x v="7"/>
    <x v="1"/>
    <n v="248464"/>
    <n v="908480897"/>
    <n v="53561"/>
    <n v="13756.800000000001"/>
    <x v="0"/>
    <x v="0"/>
    <n v="80"/>
    <n v="39"/>
    <n v="15"/>
    <n v="382"/>
    <x v="0"/>
    <s v="Mumbai"/>
  </r>
  <r>
    <x v="20"/>
    <x v="8"/>
    <x v="1"/>
    <n v="248464"/>
    <n v="908480897"/>
    <n v="56888"/>
    <n v="13112.4"/>
    <x v="0"/>
    <x v="1"/>
    <n v="76"/>
    <n v="83"/>
    <n v="35"/>
    <n v="712"/>
    <x v="0"/>
    <s v="Mumbai"/>
  </r>
  <r>
    <x v="21"/>
    <x v="9"/>
    <x v="1"/>
    <n v="248464"/>
    <n v="908480897"/>
    <n v="95595"/>
    <n v="13123.066666666666"/>
    <x v="0"/>
    <x v="0"/>
    <n v="76"/>
    <n v="106"/>
    <n v="22"/>
    <n v="872"/>
    <x v="0"/>
    <s v="Mumbai"/>
  </r>
  <r>
    <x v="22"/>
    <x v="10"/>
    <x v="1"/>
    <n v="248464"/>
    <n v="908480897"/>
    <n v="90021"/>
    <n v="8583.6666666666661"/>
    <x v="1"/>
    <x v="1"/>
    <n v="49"/>
    <n v="27"/>
    <n v="9"/>
    <n v="254"/>
    <x v="0"/>
    <s v="Mumbai"/>
  </r>
  <r>
    <x v="23"/>
    <x v="0"/>
    <x v="1"/>
    <n v="248464"/>
    <n v="908480897"/>
    <n v="92276"/>
    <n v="8944.9333333333325"/>
    <x v="0"/>
    <x v="0"/>
    <n v="51"/>
    <n v="85"/>
    <n v="8"/>
    <n v="675"/>
    <x v="0"/>
    <s v="Mumbai"/>
  </r>
  <r>
    <x v="12"/>
    <x v="0"/>
    <x v="1"/>
    <n v="248464"/>
    <n v="908480897"/>
    <n v="33300"/>
    <n v="9109.8000000000011"/>
    <x v="0"/>
    <x v="0"/>
    <n v="52"/>
    <n v="81"/>
    <n v="9"/>
    <n v="649"/>
    <x v="0"/>
    <s v="Mumbai"/>
  </r>
  <r>
    <x v="13"/>
    <x v="1"/>
    <x v="1"/>
    <n v="248464"/>
    <n v="908480897"/>
    <n v="21146"/>
    <n v="15930.266666666668"/>
    <x v="0"/>
    <x v="1"/>
    <n v="93"/>
    <n v="49"/>
    <n v="47"/>
    <n v="497"/>
    <x v="0"/>
    <s v="Mumbai"/>
  </r>
  <r>
    <x v="14"/>
    <x v="2"/>
    <x v="1"/>
    <n v="248464"/>
    <n v="908480897"/>
    <n v="95512"/>
    <n v="16446.266666666666"/>
    <x v="0"/>
    <x v="0"/>
    <n v="96"/>
    <n v="87"/>
    <n v="13"/>
    <n v="740"/>
    <x v="0"/>
    <s v="Mumbai"/>
  </r>
  <r>
    <x v="15"/>
    <x v="3"/>
    <x v="1"/>
    <n v="248464"/>
    <n v="908480897"/>
    <n v="97682"/>
    <n v="13784.733333333332"/>
    <x v="0"/>
    <x v="0"/>
    <n v="80"/>
    <n v="95"/>
    <n v="29"/>
    <n v="801"/>
    <x v="0"/>
    <s v="Mumbai"/>
  </r>
  <r>
    <x v="16"/>
    <x v="11"/>
    <x v="1"/>
    <n v="248464"/>
    <n v="908480897"/>
    <n v="56579"/>
    <n v="14126.866666666667"/>
    <x v="0"/>
    <x v="0"/>
    <n v="82"/>
    <n v="112"/>
    <n v="40"/>
    <n v="935"/>
    <x v="0"/>
    <s v="Mumbai"/>
  </r>
  <r>
    <x v="17"/>
    <x v="4"/>
    <x v="1"/>
    <n v="248464"/>
    <n v="908480897"/>
    <n v="20514"/>
    <n v="12246.666666666666"/>
    <x v="0"/>
    <x v="0"/>
    <n v="71"/>
    <n v="20"/>
    <n v="6"/>
    <n v="221"/>
    <x v="0"/>
    <s v="Mumbai"/>
  </r>
  <r>
    <x v="18"/>
    <x v="5"/>
    <x v="1"/>
    <n v="248464"/>
    <n v="908480897"/>
    <n v="11916"/>
    <n v="9924.4666666666672"/>
    <x v="0"/>
    <x v="0"/>
    <n v="57"/>
    <n v="43"/>
    <n v="6"/>
    <n v="374"/>
    <x v="0"/>
    <s v="Mumbai"/>
  </r>
  <r>
    <x v="19"/>
    <x v="7"/>
    <x v="1"/>
    <n v="248464"/>
    <n v="908480897"/>
    <n v="91460"/>
    <n v="15248.333333333334"/>
    <x v="0"/>
    <x v="0"/>
    <n v="89"/>
    <n v="24"/>
    <n v="5"/>
    <n v="264"/>
    <x v="0"/>
    <s v="Mumbai"/>
  </r>
  <r>
    <x v="20"/>
    <x v="8"/>
    <x v="1"/>
    <n v="248464"/>
    <n v="908480897"/>
    <n v="63836"/>
    <n v="12919"/>
    <x v="1"/>
    <x v="1"/>
    <n v="75"/>
    <n v="27"/>
    <n v="38"/>
    <n v="310"/>
    <x v="0"/>
    <s v="Mumbai"/>
  </r>
  <r>
    <x v="21"/>
    <x v="9"/>
    <x v="1"/>
    <n v="248464"/>
    <n v="908480897"/>
    <n v="89825"/>
    <n v="9273.9333333333325"/>
    <x v="0"/>
    <x v="0"/>
    <n v="53"/>
    <n v="75"/>
    <n v="12"/>
    <n v="612"/>
    <x v="0"/>
    <s v="Mumbai"/>
  </r>
  <r>
    <x v="22"/>
    <x v="10"/>
    <x v="1"/>
    <n v="248464"/>
    <n v="908480897"/>
    <n v="73265"/>
    <n v="14290"/>
    <x v="0"/>
    <x v="1"/>
    <n v="83"/>
    <n v="108"/>
    <n v="11"/>
    <n v="883"/>
    <x v="0"/>
    <s v="Mumbai"/>
  </r>
  <r>
    <x v="23"/>
    <x v="0"/>
    <x v="1"/>
    <n v="248464"/>
    <n v="908480897"/>
    <n v="40808"/>
    <n v="15103.733333333332"/>
    <x v="0"/>
    <x v="0"/>
    <n v="88"/>
    <n v="63"/>
    <n v="47"/>
    <n v="594"/>
    <x v="0"/>
    <s v="Mumbai"/>
  </r>
  <r>
    <x v="12"/>
    <x v="0"/>
    <x v="1"/>
    <n v="248464"/>
    <n v="908480897"/>
    <n v="22797"/>
    <n v="13609.4"/>
    <x v="0"/>
    <x v="0"/>
    <n v="79"/>
    <n v="77"/>
    <n v="30"/>
    <n v="670"/>
    <x v="0"/>
    <s v="Mumbai"/>
  </r>
  <r>
    <x v="13"/>
    <x v="1"/>
    <x v="1"/>
    <n v="248464"/>
    <n v="908480897"/>
    <n v="37471"/>
    <n v="9585.5333333333328"/>
    <x v="1"/>
    <x v="1"/>
    <n v="55"/>
    <n v="27"/>
    <n v="38"/>
    <n v="288"/>
    <x v="0"/>
    <s v="Mumbai"/>
  </r>
  <r>
    <x v="14"/>
    <x v="2"/>
    <x v="1"/>
    <n v="248464"/>
    <n v="908480897"/>
    <n v="75396"/>
    <n v="14076.4"/>
    <x v="0"/>
    <x v="0"/>
    <n v="82"/>
    <n v="11"/>
    <n v="18"/>
    <n v="178"/>
    <x v="0"/>
    <s v="Mumbai"/>
  </r>
  <r>
    <x v="15"/>
    <x v="3"/>
    <x v="1"/>
    <n v="248464"/>
    <n v="908480897"/>
    <n v="78792"/>
    <n v="13091.666666666666"/>
    <x v="0"/>
    <x v="0"/>
    <n v="76"/>
    <n v="44"/>
    <n v="7"/>
    <n v="401"/>
    <x v="0"/>
    <s v="Mumbai"/>
  </r>
  <r>
    <x v="16"/>
    <x v="11"/>
    <x v="1"/>
    <n v="248464"/>
    <n v="908480897"/>
    <n v="49379"/>
    <n v="16765.666666666668"/>
    <x v="0"/>
    <x v="0"/>
    <n v="98"/>
    <n v="59"/>
    <n v="8"/>
    <n v="533"/>
    <x v="0"/>
    <s v="Mumbai"/>
  </r>
  <r>
    <x v="17"/>
    <x v="4"/>
    <x v="1"/>
    <n v="248464"/>
    <n v="908480897"/>
    <n v="36171"/>
    <n v="13617.6"/>
    <x v="0"/>
    <x v="0"/>
    <n v="79"/>
    <n v="95"/>
    <n v="20"/>
    <n v="793"/>
    <x v="0"/>
    <s v="Mumbai"/>
  </r>
  <r>
    <x v="18"/>
    <x v="5"/>
    <x v="1"/>
    <n v="248464"/>
    <n v="908480897"/>
    <n v="37502"/>
    <n v="10758.800000000001"/>
    <x v="0"/>
    <x v="0"/>
    <n v="62"/>
    <n v="41"/>
    <n v="36"/>
    <n v="394"/>
    <x v="0"/>
    <s v="Mumbai"/>
  </r>
  <r>
    <x v="19"/>
    <x v="7"/>
    <x v="1"/>
    <n v="248464"/>
    <n v="908480897"/>
    <n v="97735"/>
    <n v="10612.133333333333"/>
    <x v="0"/>
    <x v="0"/>
    <n v="61"/>
    <n v="81"/>
    <n v="47"/>
    <n v="693"/>
    <x v="0"/>
    <s v="Mumbai"/>
  </r>
  <r>
    <x v="20"/>
    <x v="8"/>
    <x v="1"/>
    <n v="248464"/>
    <n v="908480897"/>
    <n v="23419"/>
    <n v="11468.333333333334"/>
    <x v="1"/>
    <x v="1"/>
    <n v="66"/>
    <n v="127"/>
    <n v="47"/>
    <n v="1041"/>
    <x v="0"/>
    <s v="Mumbai"/>
  </r>
  <r>
    <x v="21"/>
    <x v="9"/>
    <x v="1"/>
    <n v="248464"/>
    <n v="908480897"/>
    <n v="54295"/>
    <n v="7426.2666666666664"/>
    <x v="0"/>
    <x v="0"/>
    <n v="42"/>
    <n v="46"/>
    <n v="6"/>
    <n v="386"/>
    <x v="0"/>
    <s v="Mumbai"/>
  </r>
  <r>
    <x v="22"/>
    <x v="10"/>
    <x v="1"/>
    <n v="248464"/>
    <n v="908480897"/>
    <n v="46115"/>
    <n v="9275.0666666666675"/>
    <x v="1"/>
    <x v="1"/>
    <n v="53"/>
    <n v="76"/>
    <n v="21"/>
    <n v="629"/>
    <x v="0"/>
    <s v="Mumbai"/>
  </r>
  <r>
    <x v="23"/>
    <x v="0"/>
    <x v="1"/>
    <n v="248464"/>
    <n v="908480897"/>
    <n v="97069"/>
    <n v="8918.8000000000011"/>
    <x v="0"/>
    <x v="0"/>
    <n v="51"/>
    <n v="28"/>
    <n v="24"/>
    <n v="283"/>
    <x v="0"/>
    <s v="Mumbai"/>
  </r>
  <r>
    <x v="12"/>
    <x v="0"/>
    <x v="1"/>
    <n v="248464"/>
    <n v="908480897"/>
    <n v="59563"/>
    <n v="12415.133333333333"/>
    <x v="0"/>
    <x v="0"/>
    <n v="72"/>
    <n v="20"/>
    <n v="32"/>
    <n v="249"/>
    <x v="0"/>
    <s v="Mumbai"/>
  </r>
  <r>
    <x v="13"/>
    <x v="1"/>
    <x v="1"/>
    <n v="248464"/>
    <n v="908480897"/>
    <n v="52803"/>
    <n v="16133.6"/>
    <x v="0"/>
    <x v="1"/>
    <n v="94"/>
    <n v="124"/>
    <n v="48"/>
    <n v="1048"/>
    <x v="0"/>
    <s v="Mumbai"/>
  </r>
  <r>
    <x v="14"/>
    <x v="2"/>
    <x v="1"/>
    <n v="248464"/>
    <n v="908480897"/>
    <n v="84585"/>
    <n v="8276.6666666666661"/>
    <x v="0"/>
    <x v="0"/>
    <n v="47"/>
    <n v="76"/>
    <n v="45"/>
    <n v="647"/>
    <x v="0"/>
    <s v="Mumbai"/>
  </r>
  <r>
    <x v="15"/>
    <x v="3"/>
    <x v="1"/>
    <n v="248464"/>
    <n v="908480897"/>
    <n v="89835"/>
    <n v="12245.266666666668"/>
    <x v="0"/>
    <x v="0"/>
    <n v="71"/>
    <n v="14"/>
    <n v="25"/>
    <n v="200"/>
    <x v="0"/>
    <s v="Mumbai"/>
  </r>
  <r>
    <x v="16"/>
    <x v="11"/>
    <x v="1"/>
    <n v="248464"/>
    <n v="908480897"/>
    <n v="77839"/>
    <n v="10939.4"/>
    <x v="0"/>
    <x v="0"/>
    <n v="63"/>
    <n v="73"/>
    <n v="8"/>
    <n v="604"/>
    <x v="0"/>
    <s v="Mumbai"/>
  </r>
  <r>
    <x v="17"/>
    <x v="4"/>
    <x v="1"/>
    <n v="248464"/>
    <n v="908480897"/>
    <n v="50078"/>
    <n v="13912.333333333334"/>
    <x v="0"/>
    <x v="0"/>
    <n v="81"/>
    <n v="16"/>
    <n v="22"/>
    <n v="216"/>
    <x v="0"/>
    <s v="Mumbai"/>
  </r>
  <r>
    <x v="18"/>
    <x v="5"/>
    <x v="1"/>
    <n v="248464"/>
    <n v="908480897"/>
    <n v="27045"/>
    <n v="15576.666666666666"/>
    <x v="0"/>
    <x v="0"/>
    <n v="91"/>
    <n v="9"/>
    <n v="34"/>
    <n v="191"/>
    <x v="0"/>
    <s v="Mumbai"/>
  </r>
  <r>
    <x v="19"/>
    <x v="7"/>
    <x v="1"/>
    <n v="248464"/>
    <n v="908480897"/>
    <n v="57227"/>
    <n v="11113.266666666668"/>
    <x v="0"/>
    <x v="0"/>
    <n v="64"/>
    <n v="83"/>
    <n v="47"/>
    <n v="713"/>
    <x v="0"/>
    <s v="Mumbai"/>
  </r>
  <r>
    <x v="20"/>
    <x v="8"/>
    <x v="1"/>
    <n v="248464"/>
    <n v="908480897"/>
    <n v="52252"/>
    <n v="13282.133333333333"/>
    <x v="1"/>
    <x v="1"/>
    <n v="77"/>
    <n v="87"/>
    <n v="48"/>
    <n v="759"/>
    <x v="0"/>
    <s v="Mumbai"/>
  </r>
  <r>
    <x v="21"/>
    <x v="9"/>
    <x v="1"/>
    <n v="248464"/>
    <n v="908480897"/>
    <n v="91396"/>
    <n v="9281.1999999999989"/>
    <x v="0"/>
    <x v="0"/>
    <n v="53"/>
    <n v="91"/>
    <n v="5"/>
    <n v="721"/>
    <x v="0"/>
    <s v="Mumbai"/>
  </r>
  <r>
    <x v="22"/>
    <x v="10"/>
    <x v="1"/>
    <n v="248464"/>
    <n v="908480897"/>
    <n v="83729"/>
    <n v="16295"/>
    <x v="0"/>
    <x v="1"/>
    <n v="95"/>
    <n v="116"/>
    <n v="28"/>
    <n v="970"/>
    <x v="0"/>
    <s v="Mumbai"/>
  </r>
  <r>
    <x v="23"/>
    <x v="0"/>
    <x v="1"/>
    <n v="248464"/>
    <n v="908480897"/>
    <n v="33351"/>
    <n v="9630.8666666666668"/>
    <x v="0"/>
    <x v="0"/>
    <n v="55"/>
    <n v="121"/>
    <n v="34"/>
    <n v="968"/>
    <x v="0"/>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8" firstHeaderRow="1" firstDataRow="2"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m="1" x="4"/>
        <item m="1" x="2"/>
        <item m="1" x="3"/>
        <item m="1" x="1"/>
        <item x="0"/>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2">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53"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7">
    <pivotField showAll="0">
      <items count="15">
        <item x="0"/>
        <item x="1"/>
        <item x="2"/>
        <item x="3"/>
        <item x="4"/>
        <item x="5"/>
        <item x="6"/>
        <item x="7"/>
        <item x="8"/>
        <item x="9"/>
        <item x="10"/>
        <item x="11"/>
        <item x="12"/>
        <item x="13"/>
        <item t="default"/>
      </items>
    </pivotField>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8">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11"/>
        <item x="4"/>
        <item x="5"/>
        <item x="6"/>
        <item x="7"/>
        <item x="8"/>
        <item x="9"/>
        <item x="10"/>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Amount" fld="6" subtotal="average" baseField="0" baseItem="0" numFmtId="164"/>
  </dataFields>
  <formats count="7">
    <format dxfId="15">
      <pivotArea outline="0" collapsedLevelsAreSubtotals="1"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5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6" firstHeaderRow="0" firstDataRow="1" firstDataCol="1"/>
  <pivotFields count="17">
    <pivotField compact="0" outline="0" showAll="0" defaultSubtotal="0">
      <items count="14">
        <item x="0"/>
        <item x="1"/>
        <item x="2"/>
        <item x="3"/>
        <item x="4"/>
        <item x="5"/>
        <item x="6"/>
        <item x="7"/>
        <item x="8"/>
        <item x="9"/>
        <item x="10"/>
        <item x="11"/>
        <item x="12"/>
        <item x="13"/>
      </items>
    </pivotField>
    <pivotField compact="0" outline="0" showAll="0" defaultSubtotal="0">
      <items count="12">
        <item x="0"/>
        <item x="1"/>
        <item x="2"/>
        <item x="3"/>
        <item x="11"/>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m="1" x="4"/>
        <item m="1" x="2"/>
        <item m="1" x="3"/>
        <item m="1" x="1"/>
        <item x="0"/>
      </items>
    </pivotField>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4">
        <item x="0"/>
        <item x="1"/>
        <item x="2"/>
        <item x="3"/>
      </items>
    </pivotField>
  </pivotFields>
  <rowFields count="1">
    <field x="13"/>
  </rowFields>
  <rowItems count="1">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9" firstHeaderRow="1" firstDataRow="2" firstDataCol="1"/>
  <pivotFields count="17">
    <pivotField showAll="0">
      <items count="15">
        <item x="0"/>
        <item x="1"/>
        <item x="2"/>
        <item x="3"/>
        <item x="4"/>
        <item x="5"/>
        <item x="6"/>
        <item x="7"/>
        <item x="8"/>
        <item x="9"/>
        <item x="10"/>
        <item x="11"/>
        <item x="12"/>
        <item x="13"/>
        <item t="default"/>
      </items>
    </pivotField>
    <pivotField showAll="0">
      <items count="13">
        <item x="0"/>
        <item x="1"/>
        <item x="2"/>
        <item x="3"/>
        <item x="11"/>
        <item x="4"/>
        <item x="5"/>
        <item x="6"/>
        <item x="7"/>
        <item x="8"/>
        <item x="9"/>
        <item x="10"/>
        <item t="default"/>
      </items>
    </pivotField>
    <pivotField axis="axisRow" showAll="0">
      <items count="7">
        <item m="1" x="3"/>
        <item x="0"/>
        <item m="1" x="4"/>
        <item m="1" x="2"/>
        <item m="1" x="5"/>
        <item x="1"/>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3">
    <i>
      <x v="1"/>
    </i>
    <i>
      <x v="5"/>
    </i>
    <i t="grand">
      <x/>
    </i>
  </rowItems>
  <colFields count="1">
    <field x="8"/>
  </colFields>
  <colItems count="3">
    <i>
      <x/>
    </i>
    <i>
      <x v="1"/>
    </i>
    <i t="grand">
      <x/>
    </i>
  </colItems>
  <dataFields count="1">
    <dataField name="Sum of Amount" fld="6" baseField="0" baseItem="0" numFmtId="164"/>
  </dataFields>
  <formats count="4">
    <format dxfId="26">
      <pivotArea dataOnly="0" labelOnly="1" fieldPosition="0">
        <references count="1">
          <reference field="2" count="1">
            <x v="0"/>
          </reference>
        </references>
      </pivotArea>
    </format>
    <format dxfId="25">
      <pivotArea collapsedLevelsAreSubtotals="1" fieldPosition="0">
        <references count="1">
          <reference field="2" count="1">
            <x v="1"/>
          </reference>
        </references>
      </pivotArea>
    </format>
    <format dxfId="24">
      <pivotArea outline="0" collapsedLevelsAreSubtotals="1" fieldPosition="0"/>
    </format>
    <format dxfId="23">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442F15-6FFA-4F27-B966-909985A46FCF}" name="Table1" displayName="Table1" ref="A1:E76" totalsRowShown="0">
  <autoFilter ref="A1:E76" xr:uid="{39903B4F-24BC-44B4-A59F-5B630EB31883}"/>
  <tableColumns count="5">
    <tableColumn id="1" xr3:uid="{D86D48FB-25E6-4220-95E5-E4B774B72DDE}" name="Date" dataDxfId="7"/>
    <tableColumn id="2" xr3:uid="{E2C166B4-BE58-4A01-8EBD-75C987A6E72B}" name="Amount"/>
    <tableColumn id="3" xr3:uid="{BF0ADE7E-3EED-4F42-A56B-91F550A95B00}" name="Forecast(Amount)">
      <calculatedColumnFormula>_xlfn.FORECAST.ETS(A2,$B$2:$B$61,$A$2:$A$61,5,1)</calculatedColumnFormula>
    </tableColumn>
    <tableColumn id="4" xr3:uid="{035DAFDD-42EF-434B-97A2-39EC2A887E2D}" name="Lower Confidence Bound(Amount)" dataDxfId="6">
      <calculatedColumnFormula>C2-_xlfn.FORECAST.ETS.CONFINT(A2,$B$2:$B$61,$A$2:$A$61,0.9,5,1)</calculatedColumnFormula>
    </tableColumn>
    <tableColumn id="5" xr3:uid="{A108B804-9ACA-4DBF-A497-A7A435A2BBD3}" name="Upper Confidence Bound(Amount)" dataDxfId="5">
      <calculatedColumnFormula>C2+_xlfn.FORECAST.ETS.CONFINT(A2,$B$2:$B$61,$A$2:$A$61,0.9,5,1)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1BAAD4-316B-4A6D-A6C8-ED27169A6F56}" name="Table2" displayName="Table2" ref="A1:E76" totalsRowShown="0">
  <autoFilter ref="A1:E76" xr:uid="{BF589937-A833-4FF8-9E56-033D9E132289}"/>
  <tableColumns count="5">
    <tableColumn id="1" xr3:uid="{955F211F-0EC0-440E-AE15-CD960CC76DCF}" name="Date" dataDxfId="4"/>
    <tableColumn id="2" xr3:uid="{B03BC6F6-3BB2-4757-A4C6-078EDE8CCC56}" name="Cooler"/>
    <tableColumn id="3" xr3:uid="{C254241C-F28C-4470-93B8-F6E96563D4DC}" name="Forecast(Cooler)">
      <calculatedColumnFormula>_xlfn.FORECAST.ETS(A2,$B$2:$B$61,$A$2:$A$61,1,1)</calculatedColumnFormula>
    </tableColumn>
    <tableColumn id="4" xr3:uid="{FA6680A2-C7BA-47A6-AA11-E033FBB9CEA6}" name="Lower Confidence Bound(Cooler)" dataDxfId="3">
      <calculatedColumnFormula>C2-_xlfn.FORECAST.ETS.CONFINT(A2,$B$2:$B$61,$A$2:$A$61,0.95,1,1)</calculatedColumnFormula>
    </tableColumn>
    <tableColumn id="5" xr3:uid="{D2A7C796-D7A0-4031-B2F1-3BFB493ED902}" name="Upper Confidence Bound(Cooler)"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BA17D2-2219-428C-AC1A-FC079A0FC5D9}" name="Table4" displayName="Table4" ref="A1:D76" totalsRowShown="0">
  <autoFilter ref="A1:D76" xr:uid="{9D3874A1-A941-458E-8DD0-D042969DC361}"/>
  <tableColumns count="4">
    <tableColumn id="1" xr3:uid="{4F85C69E-C810-4E22-BA70-9E546E5138D3}" name="Date" dataDxfId="1"/>
    <tableColumn id="2" xr3:uid="{4A085092-CAA6-4F9A-8DB3-900279529551}" name="Fan "/>
    <tableColumn id="3" xr3:uid="{A9B506FA-C2B7-4A2D-982C-9DC002DD9C6F}" name="Forecast(Fan )">
      <calculatedColumnFormula>_xlfn.FORECAST.ETS(A2,$B$2:$B$61,$A$2:$A$61,1,1)</calculatedColumnFormula>
    </tableColumn>
    <tableColumn id="4" xr3:uid="{37431A5B-DBB7-4064-92A7-2518276351A9}" name="Confidence Interval(Fan )">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1A9B7B-EBF7-4C24-8A7F-E36025EB26DF}" name="Table5" displayName="Table5" ref="A1:D93" totalsRowShown="0">
  <autoFilter ref="A1:D93" xr:uid="{D0711EC2-68C9-4CAB-9EB0-F45BF0DBBAF3}"/>
  <tableColumns count="4">
    <tableColumn id="1" xr3:uid="{85BACB91-8F19-41C5-AD42-6D4D3DBF3AC9}" name="Date" dataDxfId="0"/>
    <tableColumn id="2" xr3:uid="{D7A59879-DCC0-4071-AB99-870E71669A44}" name="Lamps"/>
    <tableColumn id="3" xr3:uid="{E63272A5-FF4E-4861-AB63-1CA11964BDD4}" name="Forecast(Lamps)">
      <calculatedColumnFormula>_xlfn.FORECAST.ETS(A2,$B$2:$B$61,$A$2:$A$61,1,1)</calculatedColumnFormula>
    </tableColumn>
    <tableColumn id="4" xr3:uid="{7B8B89A2-09B8-4661-9A7B-69AA97FC376F}" name="Confidence Interval(Lamps)">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K38" sqref="K38"/>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2"/>
      <c r="B1" s="12"/>
      <c r="C1" s="12"/>
      <c r="D1" s="12"/>
      <c r="E1" s="14" t="s">
        <v>57</v>
      </c>
      <c r="F1" s="15"/>
      <c r="G1" s="15"/>
      <c r="H1" s="15"/>
      <c r="I1" s="15"/>
      <c r="J1" s="15"/>
      <c r="K1" s="15"/>
      <c r="L1" s="15"/>
      <c r="M1" s="15"/>
      <c r="N1" s="15"/>
      <c r="O1" s="15"/>
      <c r="P1" s="16"/>
      <c r="Q1" s="10"/>
      <c r="R1" s="10"/>
      <c r="S1" s="10"/>
      <c r="T1" s="10"/>
      <c r="U1" s="10"/>
      <c r="V1" s="11"/>
      <c r="W1" s="11"/>
      <c r="X1" s="11"/>
      <c r="Y1" s="11"/>
      <c r="Z1" s="11"/>
      <c r="AA1" s="11"/>
      <c r="AB1" s="11"/>
      <c r="AC1" s="11"/>
    </row>
    <row r="2" spans="1:29" s="5" customFormat="1" ht="15.75" customHeight="1" x14ac:dyDescent="0.25">
      <c r="A2" s="12"/>
      <c r="B2" s="12"/>
      <c r="C2" s="12"/>
      <c r="D2" s="12"/>
      <c r="E2" s="17"/>
      <c r="F2" s="18"/>
      <c r="G2" s="18"/>
      <c r="H2" s="18"/>
      <c r="I2" s="18"/>
      <c r="J2" s="18"/>
      <c r="K2" s="18"/>
      <c r="L2" s="18"/>
      <c r="M2" s="18"/>
      <c r="N2" s="18"/>
      <c r="O2" s="18"/>
      <c r="P2" s="19"/>
      <c r="Q2" s="10"/>
      <c r="R2" s="10"/>
      <c r="S2" s="10"/>
      <c r="T2" s="10"/>
      <c r="U2" s="10"/>
      <c r="V2" s="11"/>
      <c r="W2" s="11"/>
      <c r="X2" s="11"/>
      <c r="Y2" s="11"/>
      <c r="Z2" s="11"/>
      <c r="AA2" s="11"/>
      <c r="AB2" s="11"/>
      <c r="AC2" s="11"/>
    </row>
    <row r="3" spans="1:29" s="5" customFormat="1" ht="15.75" customHeight="1" x14ac:dyDescent="0.25">
      <c r="A3" s="12"/>
      <c r="B3" s="12"/>
      <c r="C3" s="12"/>
      <c r="D3" s="12"/>
      <c r="E3" s="17"/>
      <c r="F3" s="18"/>
      <c r="G3" s="18"/>
      <c r="H3" s="18"/>
      <c r="I3" s="18"/>
      <c r="J3" s="18"/>
      <c r="K3" s="18"/>
      <c r="L3" s="18"/>
      <c r="M3" s="18"/>
      <c r="N3" s="18"/>
      <c r="O3" s="18"/>
      <c r="P3" s="19"/>
      <c r="Q3" s="10"/>
      <c r="R3" s="10"/>
      <c r="S3" s="10"/>
      <c r="T3" s="10"/>
      <c r="U3" s="10"/>
      <c r="V3" s="11"/>
      <c r="W3" s="11"/>
      <c r="X3" s="11"/>
      <c r="Y3" s="11"/>
      <c r="Z3" s="11"/>
      <c r="AA3" s="11"/>
      <c r="AB3" s="11"/>
      <c r="AC3" s="11"/>
    </row>
    <row r="4" spans="1:29" s="5" customFormat="1" ht="15.75" customHeight="1" thickBot="1" x14ac:dyDescent="0.3">
      <c r="A4" s="12"/>
      <c r="B4" s="12"/>
      <c r="C4" s="12"/>
      <c r="D4" s="12"/>
      <c r="E4" s="20"/>
      <c r="F4" s="21"/>
      <c r="G4" s="21"/>
      <c r="H4" s="21"/>
      <c r="I4" s="21"/>
      <c r="J4" s="21"/>
      <c r="K4" s="21"/>
      <c r="L4" s="21"/>
      <c r="M4" s="21"/>
      <c r="N4" s="21"/>
      <c r="O4" s="21"/>
      <c r="P4" s="22"/>
      <c r="Q4" s="10"/>
      <c r="R4" s="10"/>
      <c r="S4" s="10"/>
      <c r="T4" s="10"/>
      <c r="U4" s="10"/>
      <c r="V4" s="11"/>
      <c r="W4" s="11"/>
      <c r="X4" s="11"/>
      <c r="Y4" s="11"/>
      <c r="Z4" s="11"/>
      <c r="AA4" s="11"/>
      <c r="AB4" s="11"/>
      <c r="AC4" s="11"/>
    </row>
    <row r="5" spans="1:29" ht="15.75" customHeight="1" thickTop="1" x14ac:dyDescent="0.25">
      <c r="A5" s="12"/>
      <c r="B5" s="12"/>
      <c r="C5" s="12"/>
      <c r="D5" s="12"/>
      <c r="E5" s="12"/>
      <c r="F5" s="12"/>
      <c r="G5" s="12"/>
      <c r="H5" s="12"/>
      <c r="I5" s="12"/>
      <c r="J5" s="12"/>
      <c r="K5" s="12"/>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A6B6-271D-422D-BD75-5642BA18B916}">
  <dimension ref="A1"/>
  <sheetViews>
    <sheetView showGridLines="0" workbookViewId="0">
      <selection activeCell="M30" sqref="M30"/>
    </sheetView>
  </sheetViews>
  <sheetFormatPr defaultRowHeight="15" x14ac:dyDescent="0.25"/>
  <cols>
    <col min="11" max="11" width="7.28515625" customWidth="1"/>
  </cols>
  <sheetData>
    <row r="1" s="5"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8" width="12.28515625" style="5" bestFit="1" customWidth="1"/>
    <col min="29"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SUM(Data!J2:J145)</f>
        <v>10109</v>
      </c>
      <c r="B2" s="3">
        <f>SUM(Data!K2:K145)</f>
        <v>15322</v>
      </c>
      <c r="C2" s="3">
        <f>SUM(Data!L2:L145)</f>
        <v>3779</v>
      </c>
    </row>
    <row r="3" spans="1:47" s="5" customFormat="1" x14ac:dyDescent="0.25"/>
    <row r="5" spans="1:47" x14ac:dyDescent="0.25">
      <c r="A5"/>
      <c r="B5" s="2" t="s">
        <v>36</v>
      </c>
      <c r="D5"/>
      <c r="G5" s="2" t="s">
        <v>0</v>
      </c>
      <c r="H5" t="s">
        <v>1</v>
      </c>
      <c r="J5" s="2" t="s">
        <v>0</v>
      </c>
      <c r="K5" t="s">
        <v>2</v>
      </c>
      <c r="L5"/>
      <c r="M5" s="2" t="s">
        <v>0</v>
      </c>
      <c r="N5" t="s">
        <v>3</v>
      </c>
      <c r="O5"/>
      <c r="P5" s="2" t="s">
        <v>0</v>
      </c>
      <c r="Q5" t="s">
        <v>4</v>
      </c>
      <c r="R5"/>
      <c r="V5" s="2" t="s">
        <v>0</v>
      </c>
      <c r="W5" t="s">
        <v>1</v>
      </c>
      <c r="Z5" s="2" t="s">
        <v>1</v>
      </c>
      <c r="AA5" s="2" t="s">
        <v>37</v>
      </c>
      <c r="AB5"/>
      <c r="AC5"/>
      <c r="AG5" s="2" t="s">
        <v>33</v>
      </c>
      <c r="AH5" s="5" t="s">
        <v>2</v>
      </c>
      <c r="AI5" s="5" t="s">
        <v>3</v>
      </c>
      <c r="AJ5" s="5" t="s">
        <v>4</v>
      </c>
      <c r="AK5"/>
      <c r="AL5"/>
      <c r="AM5"/>
      <c r="AN5"/>
      <c r="AO5"/>
      <c r="AP5"/>
      <c r="AQ5"/>
      <c r="AR5"/>
      <c r="AS5"/>
      <c r="AT5"/>
      <c r="AU5"/>
    </row>
    <row r="6" spans="1:47" x14ac:dyDescent="0.25">
      <c r="A6" s="2" t="s">
        <v>0</v>
      </c>
      <c r="B6" s="5" t="s">
        <v>2</v>
      </c>
      <c r="C6" s="5" t="s">
        <v>3</v>
      </c>
      <c r="D6" s="5" t="s">
        <v>4</v>
      </c>
      <c r="G6" s="3" t="s">
        <v>5</v>
      </c>
      <c r="H6" s="1">
        <v>262121.29999999996</v>
      </c>
      <c r="J6" s="3" t="s">
        <v>5</v>
      </c>
      <c r="K6" s="6">
        <v>1296</v>
      </c>
      <c r="L6"/>
      <c r="M6" s="3" t="s">
        <v>5</v>
      </c>
      <c r="N6" s="6">
        <v>2005</v>
      </c>
      <c r="O6"/>
      <c r="P6" s="3" t="s">
        <v>5</v>
      </c>
      <c r="Q6" s="6">
        <v>440</v>
      </c>
      <c r="R6"/>
      <c r="V6" s="3" t="s">
        <v>6</v>
      </c>
      <c r="W6" s="6">
        <v>1729149.566666666</v>
      </c>
      <c r="Z6" s="2" t="s">
        <v>0</v>
      </c>
      <c r="AA6" s="5" t="s">
        <v>6</v>
      </c>
      <c r="AB6" s="5" t="s">
        <v>8</v>
      </c>
      <c r="AC6" s="5" t="s">
        <v>10</v>
      </c>
      <c r="AG6" s="5" t="s">
        <v>42</v>
      </c>
      <c r="AH6" s="6">
        <v>10109</v>
      </c>
      <c r="AI6" s="6">
        <v>15322</v>
      </c>
      <c r="AJ6" s="6">
        <v>3779</v>
      </c>
      <c r="AK6"/>
      <c r="AL6"/>
      <c r="AM6"/>
      <c r="AN6"/>
      <c r="AO6"/>
      <c r="AP6"/>
      <c r="AQ6"/>
      <c r="AR6"/>
      <c r="AS6"/>
      <c r="AT6"/>
      <c r="AU6"/>
    </row>
    <row r="7" spans="1:47" x14ac:dyDescent="0.25">
      <c r="A7" s="3" t="s">
        <v>42</v>
      </c>
      <c r="B7" s="6">
        <v>10109</v>
      </c>
      <c r="C7" s="6">
        <v>15322</v>
      </c>
      <c r="D7" s="6">
        <v>3779</v>
      </c>
      <c r="G7" s="3" t="s">
        <v>7</v>
      </c>
      <c r="H7" s="1">
        <v>301413.53333333333</v>
      </c>
      <c r="J7" s="3" t="s">
        <v>7</v>
      </c>
      <c r="K7" s="6">
        <v>1318</v>
      </c>
      <c r="L7"/>
      <c r="M7" s="3" t="s">
        <v>7</v>
      </c>
      <c r="N7" s="6">
        <v>2106</v>
      </c>
      <c r="O7"/>
      <c r="P7" s="3" t="s">
        <v>7</v>
      </c>
      <c r="Q7" s="6">
        <v>573</v>
      </c>
      <c r="R7"/>
      <c r="V7" s="3" t="s">
        <v>8</v>
      </c>
      <c r="W7" s="6">
        <v>455577.23333333334</v>
      </c>
      <c r="Z7" s="3" t="s">
        <v>35</v>
      </c>
      <c r="AA7" s="1">
        <v>1086648.7</v>
      </c>
      <c r="AB7" s="1">
        <v>222772.7</v>
      </c>
      <c r="AC7" s="1">
        <v>1309421.3999999999</v>
      </c>
      <c r="AG7"/>
      <c r="AH7"/>
      <c r="AI7"/>
      <c r="AJ7"/>
      <c r="AK7"/>
      <c r="AL7"/>
      <c r="AM7"/>
      <c r="AN7"/>
      <c r="AO7"/>
      <c r="AP7"/>
      <c r="AQ7"/>
      <c r="AR7"/>
      <c r="AS7"/>
      <c r="AT7"/>
      <c r="AU7"/>
    </row>
    <row r="8" spans="1:47" x14ac:dyDescent="0.25">
      <c r="A8" s="3" t="s">
        <v>10</v>
      </c>
      <c r="B8" s="6">
        <v>10109</v>
      </c>
      <c r="C8" s="6">
        <v>15322</v>
      </c>
      <c r="D8" s="6">
        <v>3779</v>
      </c>
      <c r="G8" s="3" t="s">
        <v>9</v>
      </c>
      <c r="H8" s="1">
        <v>175450.23333333331</v>
      </c>
      <c r="J8" s="3" t="s">
        <v>9</v>
      </c>
      <c r="K8" s="6">
        <v>812</v>
      </c>
      <c r="L8"/>
      <c r="M8" s="3" t="s">
        <v>9</v>
      </c>
      <c r="N8" s="6">
        <v>884</v>
      </c>
      <c r="O8"/>
      <c r="P8" s="3" t="s">
        <v>9</v>
      </c>
      <c r="Q8" s="6">
        <v>323</v>
      </c>
      <c r="R8"/>
      <c r="V8" s="3" t="s">
        <v>10</v>
      </c>
      <c r="W8" s="6">
        <v>2184726.7999999993</v>
      </c>
      <c r="Z8" s="3" t="s">
        <v>44</v>
      </c>
      <c r="AA8" s="1">
        <v>642500.86666666681</v>
      </c>
      <c r="AB8" s="1">
        <v>232804.53333333333</v>
      </c>
      <c r="AC8" s="1">
        <v>875305.40000000014</v>
      </c>
      <c r="AG8"/>
      <c r="AH8"/>
      <c r="AI8"/>
      <c r="AJ8"/>
      <c r="AK8"/>
      <c r="AL8"/>
      <c r="AM8"/>
      <c r="AN8"/>
      <c r="AO8"/>
      <c r="AP8"/>
      <c r="AQ8"/>
      <c r="AR8"/>
      <c r="AS8"/>
      <c r="AT8"/>
      <c r="AU8"/>
    </row>
    <row r="9" spans="1:47" x14ac:dyDescent="0.25">
      <c r="A9"/>
      <c r="B9"/>
      <c r="D9"/>
      <c r="G9" s="3" t="s">
        <v>11</v>
      </c>
      <c r="H9" s="1">
        <v>181214.99999999997</v>
      </c>
      <c r="J9" s="3" t="s">
        <v>11</v>
      </c>
      <c r="K9" s="6">
        <v>838</v>
      </c>
      <c r="L9"/>
      <c r="M9" s="3" t="s">
        <v>11</v>
      </c>
      <c r="N9" s="6">
        <v>1362</v>
      </c>
      <c r="O9"/>
      <c r="P9" s="3" t="s">
        <v>11</v>
      </c>
      <c r="Q9" s="6">
        <v>291</v>
      </c>
      <c r="R9"/>
      <c r="Z9" s="3" t="s">
        <v>10</v>
      </c>
      <c r="AA9" s="1">
        <v>1729149.5666666669</v>
      </c>
      <c r="AB9" s="1">
        <v>455577.23333333334</v>
      </c>
      <c r="AC9" s="1">
        <v>2184726.7999999998</v>
      </c>
      <c r="AG9"/>
      <c r="AH9"/>
      <c r="AI9"/>
      <c r="AJ9"/>
      <c r="AK9"/>
      <c r="AL9"/>
      <c r="AM9"/>
      <c r="AN9"/>
      <c r="AO9"/>
      <c r="AP9"/>
      <c r="AQ9"/>
      <c r="AR9"/>
      <c r="AS9"/>
      <c r="AT9"/>
      <c r="AU9"/>
    </row>
    <row r="10" spans="1:47" x14ac:dyDescent="0.25">
      <c r="A10"/>
      <c r="B10"/>
      <c r="D10"/>
      <c r="G10" s="3" t="s">
        <v>12</v>
      </c>
      <c r="H10" s="1">
        <v>78662.399999999994</v>
      </c>
      <c r="J10" s="3" t="s">
        <v>12</v>
      </c>
      <c r="K10" s="6">
        <v>456</v>
      </c>
      <c r="L10"/>
      <c r="M10" s="3" t="s">
        <v>12</v>
      </c>
      <c r="N10" s="6">
        <v>487</v>
      </c>
      <c r="O10"/>
      <c r="P10" s="3" t="s">
        <v>12</v>
      </c>
      <c r="Q10" s="6">
        <v>95</v>
      </c>
      <c r="R10"/>
      <c r="Z10"/>
      <c r="AA10"/>
      <c r="AB10"/>
      <c r="AC10"/>
      <c r="AG10"/>
      <c r="AH10"/>
      <c r="AI10"/>
      <c r="AJ10"/>
      <c r="AK10"/>
      <c r="AL10"/>
      <c r="AM10"/>
      <c r="AN10"/>
      <c r="AO10"/>
      <c r="AP10"/>
      <c r="AQ10"/>
      <c r="AR10"/>
      <c r="AS10"/>
      <c r="AT10"/>
      <c r="AU10"/>
    </row>
    <row r="11" spans="1:47" x14ac:dyDescent="0.25">
      <c r="A11"/>
      <c r="B11"/>
      <c r="D11"/>
      <c r="G11" s="3" t="s">
        <v>13</v>
      </c>
      <c r="H11" s="1">
        <v>181214.03333333335</v>
      </c>
      <c r="J11" s="3" t="s">
        <v>13</v>
      </c>
      <c r="K11" s="6">
        <v>834</v>
      </c>
      <c r="L11"/>
      <c r="M11" s="3" t="s">
        <v>13</v>
      </c>
      <c r="N11" s="6">
        <v>1345</v>
      </c>
      <c r="O11"/>
      <c r="P11" s="3" t="s">
        <v>13</v>
      </c>
      <c r="Q11" s="6">
        <v>348</v>
      </c>
      <c r="R11"/>
      <c r="Z11"/>
      <c r="AA11"/>
      <c r="AB11"/>
      <c r="AC11"/>
      <c r="AG11"/>
      <c r="AH11"/>
      <c r="AI11"/>
      <c r="AJ11"/>
      <c r="AK11"/>
      <c r="AL11"/>
      <c r="AM11"/>
      <c r="AN11"/>
      <c r="AO11"/>
      <c r="AP11"/>
      <c r="AQ11"/>
      <c r="AR11"/>
      <c r="AS11"/>
      <c r="AT11"/>
      <c r="AU11"/>
    </row>
    <row r="12" spans="1:47" x14ac:dyDescent="0.25">
      <c r="A12"/>
      <c r="B12"/>
      <c r="D12"/>
      <c r="G12" s="3" t="s">
        <v>14</v>
      </c>
      <c r="H12" s="1">
        <v>169799</v>
      </c>
      <c r="J12" s="3" t="s">
        <v>14</v>
      </c>
      <c r="K12" s="6">
        <v>786</v>
      </c>
      <c r="L12"/>
      <c r="M12" s="3" t="s">
        <v>14</v>
      </c>
      <c r="N12" s="6">
        <v>1345</v>
      </c>
      <c r="O12"/>
      <c r="P12" s="3" t="s">
        <v>14</v>
      </c>
      <c r="Q12" s="6">
        <v>360</v>
      </c>
      <c r="R12"/>
      <c r="Z12"/>
      <c r="AA12"/>
      <c r="AB12"/>
      <c r="AC12"/>
      <c r="AG12"/>
      <c r="AH12"/>
      <c r="AI12"/>
      <c r="AJ12"/>
      <c r="AK12"/>
      <c r="AL12"/>
      <c r="AM12"/>
      <c r="AN12"/>
      <c r="AO12"/>
      <c r="AP12"/>
      <c r="AQ12"/>
      <c r="AR12"/>
      <c r="AS12"/>
      <c r="AT12"/>
      <c r="AU12"/>
    </row>
    <row r="13" spans="1:47" x14ac:dyDescent="0.25">
      <c r="A13"/>
      <c r="B13"/>
      <c r="D13"/>
      <c r="G13" s="3" t="s">
        <v>15</v>
      </c>
      <c r="H13" s="1">
        <v>111996.40000000001</v>
      </c>
      <c r="J13" s="3" t="s">
        <v>15</v>
      </c>
      <c r="K13" s="6">
        <v>432</v>
      </c>
      <c r="L13"/>
      <c r="M13" s="3" t="s">
        <v>15</v>
      </c>
      <c r="N13" s="6">
        <v>915</v>
      </c>
      <c r="O13"/>
      <c r="P13" s="3" t="s">
        <v>15</v>
      </c>
      <c r="Q13" s="6">
        <v>159</v>
      </c>
      <c r="R13"/>
      <c r="Z13"/>
      <c r="AA13"/>
      <c r="AB13"/>
      <c r="AC13"/>
      <c r="AG13"/>
      <c r="AH13"/>
      <c r="AI13"/>
      <c r="AJ13"/>
      <c r="AK13"/>
      <c r="AL13"/>
      <c r="AM13"/>
      <c r="AN13"/>
      <c r="AO13"/>
      <c r="AP13"/>
      <c r="AQ13"/>
      <c r="AR13"/>
      <c r="AS13"/>
      <c r="AT13"/>
      <c r="AU13"/>
    </row>
    <row r="14" spans="1:47" x14ac:dyDescent="0.25">
      <c r="A14"/>
      <c r="B14"/>
      <c r="D14"/>
      <c r="G14" s="3" t="s">
        <v>16</v>
      </c>
      <c r="H14" s="1">
        <v>188807.19999999998</v>
      </c>
      <c r="J14" s="3" t="s">
        <v>16</v>
      </c>
      <c r="K14" s="6">
        <v>868</v>
      </c>
      <c r="M14" s="3" t="s">
        <v>16</v>
      </c>
      <c r="N14" s="6">
        <v>1154</v>
      </c>
      <c r="P14" s="3" t="s">
        <v>16</v>
      </c>
      <c r="Q14" s="6">
        <v>293</v>
      </c>
    </row>
    <row r="15" spans="1:47" x14ac:dyDescent="0.25">
      <c r="A15" s="7" t="s">
        <v>38</v>
      </c>
      <c r="B15" s="7" t="s">
        <v>39</v>
      </c>
      <c r="C15" s="7" t="s">
        <v>40</v>
      </c>
      <c r="D15" s="7" t="s">
        <v>41</v>
      </c>
      <c r="G15" s="3" t="s">
        <v>17</v>
      </c>
      <c r="H15" s="1">
        <v>174676.76666666669</v>
      </c>
      <c r="I15"/>
      <c r="J15" s="3" t="s">
        <v>17</v>
      </c>
      <c r="K15" s="6">
        <v>817</v>
      </c>
      <c r="M15" s="3" t="s">
        <v>17</v>
      </c>
      <c r="N15" s="6">
        <v>1181</v>
      </c>
      <c r="P15" s="3" t="s">
        <v>17</v>
      </c>
      <c r="Q15" s="6">
        <v>405</v>
      </c>
    </row>
    <row r="16" spans="1:47" x14ac:dyDescent="0.25">
      <c r="A16" s="8">
        <v>15171.713888888888</v>
      </c>
      <c r="B16" s="9">
        <v>70.201388888888886</v>
      </c>
      <c r="C16" s="9">
        <v>106.40277777777777</v>
      </c>
      <c r="D16" s="9">
        <v>26.243055555555557</v>
      </c>
      <c r="G16" s="3" t="s">
        <v>18</v>
      </c>
      <c r="H16" s="1">
        <v>167325.29999999999</v>
      </c>
      <c r="I16"/>
      <c r="J16" s="3" t="s">
        <v>18</v>
      </c>
      <c r="K16" s="6">
        <v>760</v>
      </c>
      <c r="M16" s="3" t="s">
        <v>18</v>
      </c>
      <c r="N16" s="6">
        <v>1192</v>
      </c>
      <c r="P16" s="3" t="s">
        <v>18</v>
      </c>
      <c r="Q16" s="6">
        <v>232</v>
      </c>
    </row>
    <row r="17" spans="1:47" x14ac:dyDescent="0.25">
      <c r="A17"/>
      <c r="B17"/>
      <c r="D17"/>
      <c r="G17" s="3" t="s">
        <v>19</v>
      </c>
      <c r="H17" s="1">
        <v>192045.63333333333</v>
      </c>
      <c r="J17" s="3" t="s">
        <v>19</v>
      </c>
      <c r="K17" s="6">
        <v>892</v>
      </c>
      <c r="M17" s="3" t="s">
        <v>19</v>
      </c>
      <c r="N17" s="6">
        <v>1346</v>
      </c>
      <c r="P17" s="3" t="s">
        <v>19</v>
      </c>
      <c r="Q17" s="6">
        <v>260</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2184726.7999999998</v>
      </c>
      <c r="J18" s="3" t="s">
        <v>10</v>
      </c>
      <c r="K18" s="6">
        <v>10109</v>
      </c>
      <c r="M18" s="3" t="s">
        <v>10</v>
      </c>
      <c r="N18" s="6">
        <v>15322</v>
      </c>
      <c r="P18" s="3" t="s">
        <v>10</v>
      </c>
      <c r="Q18" s="6">
        <v>3779</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5"/>
  <sheetViews>
    <sheetView workbookViewId="0">
      <selection activeCell="O8" sqref="O8"/>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45</v>
      </c>
      <c r="I1" s="5" t="s">
        <v>46</v>
      </c>
      <c r="J1" s="5" t="s">
        <v>29</v>
      </c>
      <c r="K1" s="5" t="s">
        <v>20</v>
      </c>
      <c r="L1" s="5" t="s">
        <v>21</v>
      </c>
      <c r="M1" s="5" t="s">
        <v>30</v>
      </c>
      <c r="N1" s="5" t="s">
        <v>33</v>
      </c>
      <c r="O1" s="5" t="s">
        <v>34</v>
      </c>
    </row>
    <row r="2" spans="1:15" x14ac:dyDescent="0.25">
      <c r="A2" s="4">
        <v>43115</v>
      </c>
      <c r="B2" s="4" t="s">
        <v>5</v>
      </c>
      <c r="C2" s="5" t="s">
        <v>35</v>
      </c>
      <c r="D2" s="5">
        <v>415250</v>
      </c>
      <c r="E2" s="5">
        <v>960814524</v>
      </c>
      <c r="F2" s="5">
        <v>92831</v>
      </c>
      <c r="G2" s="1">
        <v>25447.8</v>
      </c>
      <c r="H2" s="5" t="s">
        <v>31</v>
      </c>
      <c r="I2" s="5" t="s">
        <v>6</v>
      </c>
      <c r="J2" s="5">
        <v>99</v>
      </c>
      <c r="K2" s="5">
        <v>233</v>
      </c>
      <c r="L2" s="5">
        <v>33</v>
      </c>
      <c r="M2" s="5">
        <v>1027</v>
      </c>
      <c r="N2" s="5" t="s">
        <v>42</v>
      </c>
      <c r="O2" s="5" t="s">
        <v>43</v>
      </c>
    </row>
    <row r="3" spans="1:15" x14ac:dyDescent="0.25">
      <c r="A3" s="4">
        <v>43150</v>
      </c>
      <c r="B3" s="4" t="s">
        <v>7</v>
      </c>
      <c r="C3" s="5" t="s">
        <v>35</v>
      </c>
      <c r="D3" s="5">
        <v>415250</v>
      </c>
      <c r="E3" s="5">
        <v>960814524</v>
      </c>
      <c r="F3" s="5">
        <v>84611</v>
      </c>
      <c r="G3" s="1">
        <v>12911.3</v>
      </c>
      <c r="H3" s="5" t="s">
        <v>31</v>
      </c>
      <c r="I3" s="5" t="s">
        <v>6</v>
      </c>
      <c r="J3" s="5">
        <v>49</v>
      </c>
      <c r="K3" s="5">
        <v>138</v>
      </c>
      <c r="L3" s="5">
        <v>34</v>
      </c>
      <c r="M3" s="5">
        <v>612</v>
      </c>
      <c r="N3" s="5" t="s">
        <v>42</v>
      </c>
      <c r="O3" s="5" t="s">
        <v>43</v>
      </c>
    </row>
    <row r="4" spans="1:15" x14ac:dyDescent="0.25">
      <c r="A4" s="4">
        <v>43185</v>
      </c>
      <c r="B4" s="4" t="s">
        <v>9</v>
      </c>
      <c r="C4" s="5" t="s">
        <v>35</v>
      </c>
      <c r="D4" s="5">
        <v>415250</v>
      </c>
      <c r="E4" s="5">
        <v>960814524</v>
      </c>
      <c r="F4" s="5">
        <v>39115</v>
      </c>
      <c r="G4" s="1">
        <v>15452.3</v>
      </c>
      <c r="H4" s="5" t="s">
        <v>31</v>
      </c>
      <c r="I4" s="5" t="s">
        <v>6</v>
      </c>
      <c r="J4" s="5">
        <v>59</v>
      </c>
      <c r="K4" s="5">
        <v>245</v>
      </c>
      <c r="L4" s="5">
        <v>35</v>
      </c>
      <c r="M4" s="5">
        <v>1032</v>
      </c>
      <c r="N4" s="5" t="s">
        <v>42</v>
      </c>
      <c r="O4" s="5" t="s">
        <v>43</v>
      </c>
    </row>
    <row r="5" spans="1:15" x14ac:dyDescent="0.25">
      <c r="A5" s="4">
        <v>43220</v>
      </c>
      <c r="B5" s="4" t="s">
        <v>11</v>
      </c>
      <c r="C5" s="5" t="s">
        <v>35</v>
      </c>
      <c r="D5" s="5">
        <v>415250</v>
      </c>
      <c r="E5" s="5">
        <v>960814524</v>
      </c>
      <c r="F5" s="5">
        <v>93943</v>
      </c>
      <c r="G5" s="1">
        <v>16951.8</v>
      </c>
      <c r="H5" s="5" t="s">
        <v>31</v>
      </c>
      <c r="I5" s="5" t="s">
        <v>6</v>
      </c>
      <c r="J5" s="5">
        <v>65</v>
      </c>
      <c r="K5" s="5">
        <v>246</v>
      </c>
      <c r="L5" s="5">
        <v>24</v>
      </c>
      <c r="M5" s="5">
        <v>1033</v>
      </c>
      <c r="N5" s="5" t="s">
        <v>42</v>
      </c>
      <c r="O5" s="5" t="s">
        <v>43</v>
      </c>
    </row>
    <row r="6" spans="1:15" x14ac:dyDescent="0.25">
      <c r="A6" s="4">
        <v>43255</v>
      </c>
      <c r="B6" s="4" t="s">
        <v>13</v>
      </c>
      <c r="C6" s="5" t="s">
        <v>35</v>
      </c>
      <c r="D6" s="5">
        <v>415250</v>
      </c>
      <c r="E6" s="5">
        <v>960814524</v>
      </c>
      <c r="F6" s="5">
        <v>11778</v>
      </c>
      <c r="G6" s="1">
        <v>25149.1</v>
      </c>
      <c r="H6" s="5" t="s">
        <v>31</v>
      </c>
      <c r="I6" s="5" t="s">
        <v>8</v>
      </c>
      <c r="J6" s="5">
        <v>98</v>
      </c>
      <c r="K6" s="5">
        <v>104</v>
      </c>
      <c r="L6" s="5">
        <v>43</v>
      </c>
      <c r="M6" s="5">
        <v>539</v>
      </c>
      <c r="N6" s="5" t="s">
        <v>42</v>
      </c>
      <c r="O6" s="5" t="s">
        <v>43</v>
      </c>
    </row>
    <row r="7" spans="1:15" x14ac:dyDescent="0.25">
      <c r="A7" s="4">
        <v>43290</v>
      </c>
      <c r="B7" s="4" t="s">
        <v>14</v>
      </c>
      <c r="C7" s="5" t="s">
        <v>35</v>
      </c>
      <c r="D7" s="5">
        <v>415250</v>
      </c>
      <c r="E7" s="5">
        <v>960814524</v>
      </c>
      <c r="F7" s="5">
        <v>80299</v>
      </c>
      <c r="G7" s="1">
        <v>17626.099999999999</v>
      </c>
      <c r="H7" s="5" t="s">
        <v>31</v>
      </c>
      <c r="I7" s="5" t="s">
        <v>6</v>
      </c>
      <c r="J7" s="5">
        <v>68</v>
      </c>
      <c r="K7" s="5">
        <v>48</v>
      </c>
      <c r="L7" s="5">
        <v>26</v>
      </c>
      <c r="M7" s="5">
        <v>279</v>
      </c>
      <c r="N7" s="5" t="s">
        <v>42</v>
      </c>
      <c r="O7" s="5" t="s">
        <v>43</v>
      </c>
    </row>
    <row r="8" spans="1:15" x14ac:dyDescent="0.25">
      <c r="A8" s="4">
        <v>43325</v>
      </c>
      <c r="B8" s="4" t="s">
        <v>15</v>
      </c>
      <c r="C8" s="5" t="s">
        <v>35</v>
      </c>
      <c r="D8" s="5">
        <v>415250</v>
      </c>
      <c r="E8" s="5">
        <v>960814524</v>
      </c>
      <c r="F8" s="5">
        <v>98175</v>
      </c>
      <c r="G8" s="1">
        <v>15670.3</v>
      </c>
      <c r="H8" s="5" t="s">
        <v>32</v>
      </c>
      <c r="I8" s="5" t="s">
        <v>8</v>
      </c>
      <c r="J8" s="5">
        <v>60</v>
      </c>
      <c r="K8" s="5">
        <v>169</v>
      </c>
      <c r="L8" s="5">
        <v>5</v>
      </c>
      <c r="M8" s="5">
        <v>713</v>
      </c>
      <c r="N8" s="5" t="s">
        <v>42</v>
      </c>
      <c r="O8" s="5" t="s">
        <v>43</v>
      </c>
    </row>
    <row r="9" spans="1:15" x14ac:dyDescent="0.25">
      <c r="A9" s="4">
        <v>43360</v>
      </c>
      <c r="B9" s="4" t="s">
        <v>16</v>
      </c>
      <c r="C9" s="5" t="s">
        <v>35</v>
      </c>
      <c r="D9" s="5">
        <v>415250</v>
      </c>
      <c r="E9" s="5">
        <v>960814524</v>
      </c>
      <c r="F9" s="5">
        <v>17141</v>
      </c>
      <c r="G9" s="1">
        <v>19377.400000000001</v>
      </c>
      <c r="H9" s="5" t="s">
        <v>31</v>
      </c>
      <c r="I9" s="5" t="s">
        <v>6</v>
      </c>
      <c r="J9" s="5">
        <v>75</v>
      </c>
      <c r="K9" s="5">
        <v>54</v>
      </c>
      <c r="L9" s="5">
        <v>19</v>
      </c>
      <c r="M9" s="5">
        <v>299</v>
      </c>
      <c r="N9" s="5" t="s">
        <v>42</v>
      </c>
      <c r="O9" s="5" t="s">
        <v>43</v>
      </c>
    </row>
    <row r="10" spans="1:15" x14ac:dyDescent="0.25">
      <c r="A10" s="4">
        <v>43395</v>
      </c>
      <c r="B10" s="4" t="s">
        <v>17</v>
      </c>
      <c r="C10" s="5" t="s">
        <v>35</v>
      </c>
      <c r="D10" s="5">
        <v>415250</v>
      </c>
      <c r="E10" s="5">
        <v>960814524</v>
      </c>
      <c r="F10" s="5">
        <v>35606</v>
      </c>
      <c r="G10" s="1">
        <v>21178.7</v>
      </c>
      <c r="H10" s="5" t="s">
        <v>31</v>
      </c>
      <c r="I10" s="5" t="s">
        <v>6</v>
      </c>
      <c r="J10" s="5">
        <v>82</v>
      </c>
      <c r="K10" s="5">
        <v>186</v>
      </c>
      <c r="L10" s="5">
        <v>24</v>
      </c>
      <c r="M10" s="5">
        <v>819</v>
      </c>
      <c r="N10" s="5" t="s">
        <v>42</v>
      </c>
      <c r="O10" s="5" t="s">
        <v>43</v>
      </c>
    </row>
    <row r="11" spans="1:15" x14ac:dyDescent="0.25">
      <c r="A11" s="4">
        <v>43430</v>
      </c>
      <c r="B11" s="4" t="s">
        <v>18</v>
      </c>
      <c r="C11" s="5" t="s">
        <v>35</v>
      </c>
      <c r="D11" s="5">
        <v>415250</v>
      </c>
      <c r="E11" s="5">
        <v>960814524</v>
      </c>
      <c r="F11" s="5">
        <v>98629</v>
      </c>
      <c r="G11" s="1">
        <v>15125.3</v>
      </c>
      <c r="H11" s="5" t="s">
        <v>31</v>
      </c>
      <c r="I11" s="5" t="s">
        <v>6</v>
      </c>
      <c r="J11" s="5">
        <v>58</v>
      </c>
      <c r="K11" s="5">
        <v>45</v>
      </c>
      <c r="L11" s="5">
        <v>30</v>
      </c>
      <c r="M11" s="5">
        <v>261</v>
      </c>
      <c r="N11" s="5" t="s">
        <v>42</v>
      </c>
      <c r="O11" s="5" t="s">
        <v>43</v>
      </c>
    </row>
    <row r="12" spans="1:15" x14ac:dyDescent="0.25">
      <c r="A12" s="4">
        <v>43465</v>
      </c>
      <c r="B12" s="4" t="s">
        <v>19</v>
      </c>
      <c r="C12" s="5" t="s">
        <v>35</v>
      </c>
      <c r="D12" s="5">
        <v>415250</v>
      </c>
      <c r="E12" s="5">
        <v>960814524</v>
      </c>
      <c r="F12" s="5">
        <v>35197</v>
      </c>
      <c r="G12" s="1">
        <v>16666.900000000001</v>
      </c>
      <c r="H12" s="5" t="s">
        <v>31</v>
      </c>
      <c r="I12" s="5" t="s">
        <v>6</v>
      </c>
      <c r="J12" s="5">
        <v>64</v>
      </c>
      <c r="K12" s="5">
        <v>159</v>
      </c>
      <c r="L12" s="5">
        <v>10</v>
      </c>
      <c r="M12" s="5">
        <v>683</v>
      </c>
      <c r="N12" s="5" t="s">
        <v>42</v>
      </c>
      <c r="O12" s="5" t="s">
        <v>43</v>
      </c>
    </row>
    <row r="13" spans="1:15" x14ac:dyDescent="0.25">
      <c r="A13" s="4">
        <v>43500</v>
      </c>
      <c r="B13" s="4" t="s">
        <v>7</v>
      </c>
      <c r="C13" s="5" t="s">
        <v>35</v>
      </c>
      <c r="D13" s="5">
        <v>415250</v>
      </c>
      <c r="E13" s="5">
        <v>960814524</v>
      </c>
      <c r="F13" s="5">
        <v>58518</v>
      </c>
      <c r="G13" s="1">
        <v>22434.400000000001</v>
      </c>
      <c r="H13" s="5" t="s">
        <v>31</v>
      </c>
      <c r="I13" s="5" t="s">
        <v>6</v>
      </c>
      <c r="J13" s="5">
        <v>87</v>
      </c>
      <c r="K13" s="5">
        <v>196</v>
      </c>
      <c r="L13" s="5">
        <v>42</v>
      </c>
      <c r="M13" s="5">
        <v>881</v>
      </c>
      <c r="N13" s="5" t="s">
        <v>42</v>
      </c>
      <c r="O13" s="5" t="s">
        <v>43</v>
      </c>
    </row>
    <row r="14" spans="1:15" x14ac:dyDescent="0.25">
      <c r="A14" s="4">
        <v>43115</v>
      </c>
      <c r="B14" s="4" t="s">
        <v>5</v>
      </c>
      <c r="C14" s="5" t="s">
        <v>35</v>
      </c>
      <c r="D14" s="5">
        <v>415250</v>
      </c>
      <c r="E14" s="5">
        <v>960814524</v>
      </c>
      <c r="F14" s="5">
        <v>97927</v>
      </c>
      <c r="G14" s="1">
        <v>22434.9</v>
      </c>
      <c r="H14" s="5" t="s">
        <v>31</v>
      </c>
      <c r="I14" s="5" t="s">
        <v>6</v>
      </c>
      <c r="J14" s="5">
        <v>87</v>
      </c>
      <c r="K14" s="5">
        <v>197</v>
      </c>
      <c r="L14" s="5">
        <v>45</v>
      </c>
      <c r="M14" s="5">
        <v>886</v>
      </c>
      <c r="N14" s="5" t="s">
        <v>42</v>
      </c>
      <c r="O14" s="5" t="s">
        <v>43</v>
      </c>
    </row>
    <row r="15" spans="1:15" x14ac:dyDescent="0.25">
      <c r="A15" s="4">
        <v>43150</v>
      </c>
      <c r="B15" s="4" t="s">
        <v>7</v>
      </c>
      <c r="C15" s="5" t="s">
        <v>35</v>
      </c>
      <c r="D15" s="5">
        <v>415250</v>
      </c>
      <c r="E15" s="5">
        <v>960814524</v>
      </c>
      <c r="F15" s="5">
        <v>45570</v>
      </c>
      <c r="G15" s="1">
        <v>16182.6</v>
      </c>
      <c r="H15" s="5" t="s">
        <v>31</v>
      </c>
      <c r="I15" s="5" t="s">
        <v>6</v>
      </c>
      <c r="J15" s="5">
        <v>62</v>
      </c>
      <c r="K15" s="5">
        <v>195</v>
      </c>
      <c r="L15" s="5">
        <v>28</v>
      </c>
      <c r="M15" s="5">
        <v>838</v>
      </c>
      <c r="N15" s="5" t="s">
        <v>42</v>
      </c>
      <c r="O15" s="5" t="s">
        <v>43</v>
      </c>
    </row>
    <row r="16" spans="1:15" x14ac:dyDescent="0.25">
      <c r="A16" s="4">
        <v>43185</v>
      </c>
      <c r="B16" s="4" t="s">
        <v>9</v>
      </c>
      <c r="C16" s="5" t="s">
        <v>35</v>
      </c>
      <c r="D16" s="5">
        <v>415250</v>
      </c>
      <c r="E16" s="5">
        <v>960814524</v>
      </c>
      <c r="F16" s="5">
        <v>75239</v>
      </c>
      <c r="G16" s="1">
        <v>16118.5</v>
      </c>
      <c r="H16" s="5" t="s">
        <v>31</v>
      </c>
      <c r="I16" s="5" t="s">
        <v>6</v>
      </c>
      <c r="J16" s="5">
        <v>62</v>
      </c>
      <c r="K16" s="5">
        <v>27</v>
      </c>
      <c r="L16" s="5">
        <v>34</v>
      </c>
      <c r="M16" s="5">
        <v>197</v>
      </c>
      <c r="N16" s="5" t="s">
        <v>42</v>
      </c>
      <c r="O16" s="5" t="s">
        <v>43</v>
      </c>
    </row>
    <row r="17" spans="1:15" x14ac:dyDescent="0.25">
      <c r="A17" s="4">
        <v>43220</v>
      </c>
      <c r="B17" s="4" t="s">
        <v>11</v>
      </c>
      <c r="C17" s="5" t="s">
        <v>35</v>
      </c>
      <c r="D17" s="5">
        <v>415250</v>
      </c>
      <c r="E17" s="5">
        <v>960814524</v>
      </c>
      <c r="F17" s="5">
        <v>50307</v>
      </c>
      <c r="G17" s="1">
        <v>14894.6</v>
      </c>
      <c r="H17" s="5" t="s">
        <v>31</v>
      </c>
      <c r="I17" s="5" t="s">
        <v>6</v>
      </c>
      <c r="J17" s="5">
        <v>57</v>
      </c>
      <c r="K17" s="5">
        <v>95</v>
      </c>
      <c r="L17" s="5">
        <v>31</v>
      </c>
      <c r="M17" s="5">
        <v>453</v>
      </c>
      <c r="N17" s="5" t="s">
        <v>42</v>
      </c>
      <c r="O17" s="5" t="s">
        <v>43</v>
      </c>
    </row>
    <row r="18" spans="1:15" x14ac:dyDescent="0.25">
      <c r="A18" s="4">
        <v>43255</v>
      </c>
      <c r="B18" s="4" t="s">
        <v>13</v>
      </c>
      <c r="C18" s="5" t="s">
        <v>35</v>
      </c>
      <c r="D18" s="5">
        <v>415250</v>
      </c>
      <c r="E18" s="5">
        <v>960814524</v>
      </c>
      <c r="F18" s="5">
        <v>62177</v>
      </c>
      <c r="G18" s="1">
        <v>14173.8</v>
      </c>
      <c r="H18" s="5" t="s">
        <v>31</v>
      </c>
      <c r="I18" s="5" t="s">
        <v>8</v>
      </c>
      <c r="J18" s="5">
        <v>54</v>
      </c>
      <c r="K18" s="5">
        <v>173</v>
      </c>
      <c r="L18" s="5">
        <v>23</v>
      </c>
      <c r="M18" s="5">
        <v>742</v>
      </c>
      <c r="N18" s="5" t="s">
        <v>42</v>
      </c>
      <c r="O18" s="5" t="s">
        <v>43</v>
      </c>
    </row>
    <row r="19" spans="1:15" x14ac:dyDescent="0.25">
      <c r="A19" s="4">
        <v>43290</v>
      </c>
      <c r="B19" s="4" t="s">
        <v>14</v>
      </c>
      <c r="C19" s="5" t="s">
        <v>35</v>
      </c>
      <c r="D19" s="5">
        <v>415250</v>
      </c>
      <c r="E19" s="5">
        <v>960814524</v>
      </c>
      <c r="F19" s="5">
        <v>33498</v>
      </c>
      <c r="G19" s="1">
        <v>10920.9</v>
      </c>
      <c r="H19" s="5" t="s">
        <v>31</v>
      </c>
      <c r="I19" s="5" t="s">
        <v>6</v>
      </c>
      <c r="J19" s="5">
        <v>41</v>
      </c>
      <c r="K19" s="5">
        <v>170</v>
      </c>
      <c r="L19" s="5">
        <v>6</v>
      </c>
      <c r="M19" s="5">
        <v>700</v>
      </c>
      <c r="N19" s="5" t="s">
        <v>42</v>
      </c>
      <c r="O19" s="5" t="s">
        <v>43</v>
      </c>
    </row>
    <row r="20" spans="1:15" x14ac:dyDescent="0.25">
      <c r="A20" s="4">
        <v>43325</v>
      </c>
      <c r="B20" s="4" t="s">
        <v>15</v>
      </c>
      <c r="C20" s="5" t="s">
        <v>35</v>
      </c>
      <c r="D20" s="5">
        <v>415250</v>
      </c>
      <c r="E20" s="5">
        <v>960814524</v>
      </c>
      <c r="F20" s="5">
        <v>34928</v>
      </c>
      <c r="G20" s="1">
        <v>18891.400000000001</v>
      </c>
      <c r="H20" s="5" t="s">
        <v>31</v>
      </c>
      <c r="I20" s="5" t="s">
        <v>8</v>
      </c>
      <c r="J20" s="5">
        <v>73</v>
      </c>
      <c r="K20" s="5">
        <v>91</v>
      </c>
      <c r="L20" s="5">
        <v>17</v>
      </c>
      <c r="M20" s="5">
        <v>437</v>
      </c>
      <c r="N20" s="5" t="s">
        <v>42</v>
      </c>
      <c r="O20" s="5" t="s">
        <v>43</v>
      </c>
    </row>
    <row r="21" spans="1:15" x14ac:dyDescent="0.25">
      <c r="A21" s="4">
        <v>43360</v>
      </c>
      <c r="B21" s="4" t="s">
        <v>16</v>
      </c>
      <c r="C21" s="5" t="s">
        <v>35</v>
      </c>
      <c r="D21" s="5">
        <v>415250</v>
      </c>
      <c r="E21" s="5">
        <v>960814524</v>
      </c>
      <c r="F21" s="5">
        <v>77434</v>
      </c>
      <c r="G21" s="1">
        <v>18451.8</v>
      </c>
      <c r="H21" s="5" t="s">
        <v>31</v>
      </c>
      <c r="I21" s="5" t="s">
        <v>6</v>
      </c>
      <c r="J21" s="5">
        <v>71</v>
      </c>
      <c r="K21" s="5">
        <v>247</v>
      </c>
      <c r="L21" s="5">
        <v>21</v>
      </c>
      <c r="M21" s="5">
        <v>1039</v>
      </c>
      <c r="N21" s="5" t="s">
        <v>42</v>
      </c>
      <c r="O21" s="5" t="s">
        <v>43</v>
      </c>
    </row>
    <row r="22" spans="1:15" x14ac:dyDescent="0.25">
      <c r="A22" s="4">
        <v>43395</v>
      </c>
      <c r="B22" s="4" t="s">
        <v>17</v>
      </c>
      <c r="C22" s="5" t="s">
        <v>35</v>
      </c>
      <c r="D22" s="5">
        <v>415250</v>
      </c>
      <c r="E22" s="5">
        <v>960814524</v>
      </c>
      <c r="F22" s="5">
        <v>30871</v>
      </c>
      <c r="G22" s="1">
        <v>10618.2</v>
      </c>
      <c r="H22" s="5" t="s">
        <v>31</v>
      </c>
      <c r="I22" s="5" t="s">
        <v>6</v>
      </c>
      <c r="J22" s="5">
        <v>40</v>
      </c>
      <c r="K22" s="5">
        <v>32</v>
      </c>
      <c r="L22" s="5">
        <v>9</v>
      </c>
      <c r="M22" s="5">
        <v>172</v>
      </c>
      <c r="N22" s="5" t="s">
        <v>42</v>
      </c>
      <c r="O22" s="5" t="s">
        <v>43</v>
      </c>
    </row>
    <row r="23" spans="1:15" x14ac:dyDescent="0.25">
      <c r="A23" s="4">
        <v>43430</v>
      </c>
      <c r="B23" s="4" t="s">
        <v>18</v>
      </c>
      <c r="C23" s="5" t="s">
        <v>35</v>
      </c>
      <c r="D23" s="5">
        <v>415250</v>
      </c>
      <c r="E23" s="5">
        <v>960814524</v>
      </c>
      <c r="F23" s="5">
        <v>83292</v>
      </c>
      <c r="G23" s="1">
        <v>19643.099999999999</v>
      </c>
      <c r="H23" s="5" t="s">
        <v>31</v>
      </c>
      <c r="I23" s="5" t="s">
        <v>6</v>
      </c>
      <c r="J23" s="5">
        <v>76</v>
      </c>
      <c r="K23" s="5">
        <v>92</v>
      </c>
      <c r="L23" s="5">
        <v>30</v>
      </c>
      <c r="M23" s="5">
        <v>457</v>
      </c>
      <c r="N23" s="5" t="s">
        <v>42</v>
      </c>
      <c r="O23" s="5" t="s">
        <v>43</v>
      </c>
    </row>
    <row r="24" spans="1:15" x14ac:dyDescent="0.25">
      <c r="A24" s="4">
        <v>43465</v>
      </c>
      <c r="B24" s="4" t="s">
        <v>19</v>
      </c>
      <c r="C24" s="5" t="s">
        <v>35</v>
      </c>
      <c r="D24" s="5">
        <v>415250</v>
      </c>
      <c r="E24" s="5">
        <v>960814524</v>
      </c>
      <c r="F24" s="5">
        <v>76010</v>
      </c>
      <c r="G24" s="1">
        <v>15433.4</v>
      </c>
      <c r="H24" s="5" t="s">
        <v>31</v>
      </c>
      <c r="I24" s="5" t="s">
        <v>6</v>
      </c>
      <c r="J24" s="5">
        <v>59</v>
      </c>
      <c r="K24" s="5">
        <v>197</v>
      </c>
      <c r="L24" s="5">
        <v>31</v>
      </c>
      <c r="M24" s="5">
        <v>843</v>
      </c>
      <c r="N24" s="5" t="s">
        <v>42</v>
      </c>
      <c r="O24" s="5" t="s">
        <v>43</v>
      </c>
    </row>
    <row r="25" spans="1:15" x14ac:dyDescent="0.25">
      <c r="A25" s="4">
        <v>43500</v>
      </c>
      <c r="B25" s="4" t="s">
        <v>7</v>
      </c>
      <c r="C25" s="5" t="s">
        <v>35</v>
      </c>
      <c r="D25" s="5">
        <v>415250</v>
      </c>
      <c r="E25" s="5">
        <v>960814524</v>
      </c>
      <c r="F25" s="5">
        <v>64843</v>
      </c>
      <c r="G25" s="1">
        <v>22188.5</v>
      </c>
      <c r="H25" s="5" t="s">
        <v>31</v>
      </c>
      <c r="I25" s="5" t="s">
        <v>6</v>
      </c>
      <c r="J25" s="5">
        <v>86</v>
      </c>
      <c r="K25" s="5">
        <v>215</v>
      </c>
      <c r="L25" s="5">
        <v>9</v>
      </c>
      <c r="M25" s="5">
        <v>921</v>
      </c>
      <c r="N25" s="5" t="s">
        <v>42</v>
      </c>
      <c r="O25" s="5" t="s">
        <v>43</v>
      </c>
    </row>
    <row r="26" spans="1:15" x14ac:dyDescent="0.25">
      <c r="A26" s="4">
        <v>43115</v>
      </c>
      <c r="B26" s="4" t="s">
        <v>5</v>
      </c>
      <c r="C26" s="5" t="s">
        <v>35</v>
      </c>
      <c r="D26" s="5">
        <v>415250</v>
      </c>
      <c r="E26" s="5">
        <v>960814524</v>
      </c>
      <c r="F26" s="5">
        <v>42626</v>
      </c>
      <c r="G26" s="1">
        <v>13198.4</v>
      </c>
      <c r="H26" s="5" t="s">
        <v>31</v>
      </c>
      <c r="I26" s="5" t="s">
        <v>6</v>
      </c>
      <c r="J26" s="5">
        <v>50</v>
      </c>
      <c r="K26" s="5">
        <v>240</v>
      </c>
      <c r="L26" s="5">
        <v>15</v>
      </c>
      <c r="M26" s="5">
        <v>984</v>
      </c>
      <c r="N26" s="5" t="s">
        <v>42</v>
      </c>
      <c r="O26" s="5" t="s">
        <v>43</v>
      </c>
    </row>
    <row r="27" spans="1:15" x14ac:dyDescent="0.25">
      <c r="A27" s="4">
        <v>43150</v>
      </c>
      <c r="B27" s="4" t="s">
        <v>7</v>
      </c>
      <c r="C27" s="5" t="s">
        <v>35</v>
      </c>
      <c r="D27" s="5">
        <v>415250</v>
      </c>
      <c r="E27" s="5">
        <v>960814524</v>
      </c>
      <c r="F27" s="5">
        <v>28692</v>
      </c>
      <c r="G27" s="1">
        <v>17200.099999999999</v>
      </c>
      <c r="H27" s="5" t="s">
        <v>31</v>
      </c>
      <c r="I27" s="5" t="s">
        <v>6</v>
      </c>
      <c r="J27" s="5">
        <v>66</v>
      </c>
      <c r="K27" s="5">
        <v>242</v>
      </c>
      <c r="L27" s="5">
        <v>23</v>
      </c>
      <c r="M27" s="5">
        <v>1017</v>
      </c>
      <c r="N27" s="5" t="s">
        <v>42</v>
      </c>
      <c r="O27" s="5" t="s">
        <v>43</v>
      </c>
    </row>
    <row r="28" spans="1:15" x14ac:dyDescent="0.25">
      <c r="A28" s="4">
        <v>43185</v>
      </c>
      <c r="B28" s="4" t="s">
        <v>9</v>
      </c>
      <c r="C28" s="5" t="s">
        <v>35</v>
      </c>
      <c r="D28" s="5">
        <v>415250</v>
      </c>
      <c r="E28" s="5">
        <v>960814524</v>
      </c>
      <c r="F28" s="5">
        <v>46125</v>
      </c>
      <c r="G28" s="1">
        <v>22372.3</v>
      </c>
      <c r="H28" s="5" t="s">
        <v>31</v>
      </c>
      <c r="I28" s="5" t="s">
        <v>6</v>
      </c>
      <c r="J28" s="5">
        <v>87</v>
      </c>
      <c r="K28" s="5">
        <v>42</v>
      </c>
      <c r="L28" s="5">
        <v>15</v>
      </c>
      <c r="M28" s="5">
        <v>260</v>
      </c>
      <c r="N28" s="5" t="s">
        <v>42</v>
      </c>
      <c r="O28" s="5" t="s">
        <v>43</v>
      </c>
    </row>
    <row r="29" spans="1:15" x14ac:dyDescent="0.25">
      <c r="A29" s="4">
        <v>43220</v>
      </c>
      <c r="B29" s="4" t="s">
        <v>11</v>
      </c>
      <c r="C29" s="5" t="s">
        <v>35</v>
      </c>
      <c r="D29" s="5">
        <v>415250</v>
      </c>
      <c r="E29" s="5">
        <v>960814524</v>
      </c>
      <c r="F29" s="5">
        <v>94972</v>
      </c>
      <c r="G29" s="1">
        <v>20689.900000000001</v>
      </c>
      <c r="H29" s="5" t="s">
        <v>31</v>
      </c>
      <c r="I29" s="5" t="s">
        <v>6</v>
      </c>
      <c r="J29" s="5">
        <v>80</v>
      </c>
      <c r="K29" s="5">
        <v>214</v>
      </c>
      <c r="L29" s="5">
        <v>29</v>
      </c>
      <c r="M29" s="5">
        <v>929</v>
      </c>
      <c r="N29" s="5" t="s">
        <v>42</v>
      </c>
      <c r="O29" s="5" t="s">
        <v>43</v>
      </c>
    </row>
    <row r="30" spans="1:15" x14ac:dyDescent="0.25">
      <c r="A30" s="4">
        <v>43255</v>
      </c>
      <c r="B30" s="4" t="s">
        <v>13</v>
      </c>
      <c r="C30" s="5" t="s">
        <v>35</v>
      </c>
      <c r="D30" s="5">
        <v>415250</v>
      </c>
      <c r="E30" s="5">
        <v>960814524</v>
      </c>
      <c r="F30" s="5">
        <v>18388</v>
      </c>
      <c r="G30" s="1">
        <v>17672.099999999999</v>
      </c>
      <c r="H30" s="5" t="s">
        <v>31</v>
      </c>
      <c r="I30" s="5" t="s">
        <v>8</v>
      </c>
      <c r="J30" s="5">
        <v>68</v>
      </c>
      <c r="K30" s="5">
        <v>165</v>
      </c>
      <c r="L30" s="5">
        <v>39</v>
      </c>
      <c r="M30" s="5">
        <v>739</v>
      </c>
      <c r="N30" s="5" t="s">
        <v>42</v>
      </c>
      <c r="O30" s="5" t="s">
        <v>43</v>
      </c>
    </row>
    <row r="31" spans="1:15" x14ac:dyDescent="0.25">
      <c r="A31" s="4">
        <v>43290</v>
      </c>
      <c r="B31" s="4" t="s">
        <v>14</v>
      </c>
      <c r="C31" s="5" t="s">
        <v>35</v>
      </c>
      <c r="D31" s="5">
        <v>415250</v>
      </c>
      <c r="E31" s="5">
        <v>960814524</v>
      </c>
      <c r="F31" s="5">
        <v>62130</v>
      </c>
      <c r="G31" s="1">
        <v>14436.3</v>
      </c>
      <c r="H31" s="5" t="s">
        <v>31</v>
      </c>
      <c r="I31" s="5" t="s">
        <v>6</v>
      </c>
      <c r="J31" s="5">
        <v>55</v>
      </c>
      <c r="K31" s="5">
        <v>204</v>
      </c>
      <c r="L31" s="5">
        <v>30</v>
      </c>
      <c r="M31" s="5">
        <v>868</v>
      </c>
      <c r="N31" s="5" t="s">
        <v>42</v>
      </c>
      <c r="O31" s="5" t="s">
        <v>43</v>
      </c>
    </row>
    <row r="32" spans="1:15" x14ac:dyDescent="0.25">
      <c r="A32" s="4">
        <v>43325</v>
      </c>
      <c r="B32" s="4" t="s">
        <v>15</v>
      </c>
      <c r="C32" s="5" t="s">
        <v>35</v>
      </c>
      <c r="D32" s="5">
        <v>415250</v>
      </c>
      <c r="E32" s="5">
        <v>960814524</v>
      </c>
      <c r="F32" s="5">
        <v>95152</v>
      </c>
      <c r="G32" s="1">
        <v>23184.9</v>
      </c>
      <c r="H32" s="5" t="s">
        <v>32</v>
      </c>
      <c r="I32" s="5" t="s">
        <v>8</v>
      </c>
      <c r="J32" s="5">
        <v>90</v>
      </c>
      <c r="K32" s="5">
        <v>197</v>
      </c>
      <c r="L32" s="5">
        <v>45</v>
      </c>
      <c r="M32" s="5">
        <v>889</v>
      </c>
      <c r="N32" s="5" t="s">
        <v>42</v>
      </c>
      <c r="O32" s="5" t="s">
        <v>43</v>
      </c>
    </row>
    <row r="33" spans="1:15" x14ac:dyDescent="0.25">
      <c r="A33" s="4">
        <v>43360</v>
      </c>
      <c r="B33" s="4" t="s">
        <v>16</v>
      </c>
      <c r="C33" s="5" t="s">
        <v>35</v>
      </c>
      <c r="D33" s="5">
        <v>415250</v>
      </c>
      <c r="E33" s="5">
        <v>960814524</v>
      </c>
      <c r="F33" s="5">
        <v>21097</v>
      </c>
      <c r="G33" s="1">
        <v>17888.3</v>
      </c>
      <c r="H33" s="5" t="s">
        <v>31</v>
      </c>
      <c r="I33" s="5" t="s">
        <v>6</v>
      </c>
      <c r="J33" s="5">
        <v>69</v>
      </c>
      <c r="K33" s="5">
        <v>85</v>
      </c>
      <c r="L33" s="5">
        <v>7</v>
      </c>
      <c r="M33" s="5">
        <v>402</v>
      </c>
      <c r="N33" s="5" t="s">
        <v>42</v>
      </c>
      <c r="O33" s="5" t="s">
        <v>43</v>
      </c>
    </row>
    <row r="34" spans="1:15" x14ac:dyDescent="0.25">
      <c r="A34" s="4">
        <v>43395</v>
      </c>
      <c r="B34" s="4" t="s">
        <v>17</v>
      </c>
      <c r="C34" s="5" t="s">
        <v>35</v>
      </c>
      <c r="D34" s="5">
        <v>415250</v>
      </c>
      <c r="E34" s="5">
        <v>960814524</v>
      </c>
      <c r="F34" s="5">
        <v>44346</v>
      </c>
      <c r="G34" s="1">
        <v>17868</v>
      </c>
      <c r="H34" s="5" t="s">
        <v>31</v>
      </c>
      <c r="I34" s="5" t="s">
        <v>6</v>
      </c>
      <c r="J34" s="5">
        <v>69</v>
      </c>
      <c r="K34" s="5">
        <v>22</v>
      </c>
      <c r="L34" s="5">
        <v>48</v>
      </c>
      <c r="M34" s="5">
        <v>199</v>
      </c>
      <c r="N34" s="5" t="s">
        <v>42</v>
      </c>
      <c r="O34" s="5" t="s">
        <v>43</v>
      </c>
    </row>
    <row r="35" spans="1:15" x14ac:dyDescent="0.25">
      <c r="A35" s="4">
        <v>43430</v>
      </c>
      <c r="B35" s="4" t="s">
        <v>18</v>
      </c>
      <c r="C35" s="5" t="s">
        <v>35</v>
      </c>
      <c r="D35" s="5">
        <v>415250</v>
      </c>
      <c r="E35" s="5">
        <v>960814524</v>
      </c>
      <c r="F35" s="5">
        <v>26762</v>
      </c>
      <c r="G35" s="1">
        <v>22651.200000000001</v>
      </c>
      <c r="H35" s="5" t="s">
        <v>31</v>
      </c>
      <c r="I35" s="5" t="s">
        <v>6</v>
      </c>
      <c r="J35" s="5">
        <v>88</v>
      </c>
      <c r="K35" s="5">
        <v>115</v>
      </c>
      <c r="L35" s="5">
        <v>23</v>
      </c>
      <c r="M35" s="5">
        <v>550</v>
      </c>
      <c r="N35" s="5" t="s">
        <v>42</v>
      </c>
      <c r="O35" s="5" t="s">
        <v>43</v>
      </c>
    </row>
    <row r="36" spans="1:15" x14ac:dyDescent="0.25">
      <c r="A36" s="4">
        <v>43465</v>
      </c>
      <c r="B36" s="4" t="s">
        <v>19</v>
      </c>
      <c r="C36" s="5" t="s">
        <v>35</v>
      </c>
      <c r="D36" s="5">
        <v>415250</v>
      </c>
      <c r="E36" s="5">
        <v>960814524</v>
      </c>
      <c r="F36" s="5">
        <v>14993</v>
      </c>
      <c r="G36" s="1">
        <v>11120.5</v>
      </c>
      <c r="H36" s="5" t="s">
        <v>31</v>
      </c>
      <c r="I36" s="5" t="s">
        <v>6</v>
      </c>
      <c r="J36" s="5">
        <v>42</v>
      </c>
      <c r="K36" s="5">
        <v>36</v>
      </c>
      <c r="L36" s="5">
        <v>17</v>
      </c>
      <c r="M36" s="5">
        <v>197</v>
      </c>
      <c r="N36" s="5" t="s">
        <v>42</v>
      </c>
      <c r="O36" s="5" t="s">
        <v>43</v>
      </c>
    </row>
    <row r="37" spans="1:15" x14ac:dyDescent="0.25">
      <c r="A37" s="4">
        <v>43500</v>
      </c>
      <c r="B37" s="4" t="s">
        <v>7</v>
      </c>
      <c r="C37" s="5" t="s">
        <v>35</v>
      </c>
      <c r="D37" s="5">
        <v>415250</v>
      </c>
      <c r="E37" s="5">
        <v>960814524</v>
      </c>
      <c r="F37" s="5">
        <v>70207</v>
      </c>
      <c r="G37" s="1">
        <v>12878.1</v>
      </c>
      <c r="H37" s="5" t="s">
        <v>31</v>
      </c>
      <c r="I37" s="5" t="s">
        <v>6</v>
      </c>
      <c r="J37" s="5">
        <v>49</v>
      </c>
      <c r="K37" s="5">
        <v>49</v>
      </c>
      <c r="L37" s="5">
        <v>43</v>
      </c>
      <c r="M37" s="5">
        <v>280</v>
      </c>
      <c r="N37" s="5" t="s">
        <v>42</v>
      </c>
      <c r="O37" s="5" t="s">
        <v>43</v>
      </c>
    </row>
    <row r="38" spans="1:15" x14ac:dyDescent="0.25">
      <c r="A38" s="4">
        <v>43115</v>
      </c>
      <c r="B38" s="4" t="s">
        <v>5</v>
      </c>
      <c r="C38" s="5" t="s">
        <v>35</v>
      </c>
      <c r="D38" s="5">
        <v>415250</v>
      </c>
      <c r="E38" s="5">
        <v>960814524</v>
      </c>
      <c r="F38" s="5">
        <v>75375</v>
      </c>
      <c r="G38" s="1">
        <v>16653.8</v>
      </c>
      <c r="H38" s="5" t="s">
        <v>31</v>
      </c>
      <c r="I38" s="5" t="s">
        <v>6</v>
      </c>
      <c r="J38" s="5">
        <v>64</v>
      </c>
      <c r="K38" s="5">
        <v>124</v>
      </c>
      <c r="L38" s="5">
        <v>12</v>
      </c>
      <c r="M38" s="5">
        <v>552</v>
      </c>
      <c r="N38" s="5" t="s">
        <v>42</v>
      </c>
      <c r="O38" s="5" t="s">
        <v>43</v>
      </c>
    </row>
    <row r="39" spans="1:15" x14ac:dyDescent="0.25">
      <c r="A39" s="4">
        <v>43150</v>
      </c>
      <c r="B39" s="4" t="s">
        <v>7</v>
      </c>
      <c r="C39" s="5" t="s">
        <v>35</v>
      </c>
      <c r="D39" s="5">
        <v>415250</v>
      </c>
      <c r="E39" s="5">
        <v>960814524</v>
      </c>
      <c r="F39" s="5">
        <v>48185</v>
      </c>
      <c r="G39" s="1">
        <v>18898.3</v>
      </c>
      <c r="H39" s="5" t="s">
        <v>31</v>
      </c>
      <c r="I39" s="5" t="s">
        <v>6</v>
      </c>
      <c r="J39" s="5">
        <v>73</v>
      </c>
      <c r="K39" s="5">
        <v>102</v>
      </c>
      <c r="L39" s="5">
        <v>44</v>
      </c>
      <c r="M39" s="5">
        <v>506</v>
      </c>
      <c r="N39" s="5" t="s">
        <v>42</v>
      </c>
      <c r="O39" s="5" t="s">
        <v>43</v>
      </c>
    </row>
    <row r="40" spans="1:15" x14ac:dyDescent="0.25">
      <c r="A40" s="4">
        <v>43185</v>
      </c>
      <c r="B40" s="4" t="s">
        <v>9</v>
      </c>
      <c r="C40" s="5" t="s">
        <v>35</v>
      </c>
      <c r="D40" s="5">
        <v>415250</v>
      </c>
      <c r="E40" s="5">
        <v>960814524</v>
      </c>
      <c r="F40" s="5">
        <v>18753</v>
      </c>
      <c r="G40" s="1">
        <v>20871</v>
      </c>
      <c r="H40" s="5" t="s">
        <v>31</v>
      </c>
      <c r="I40" s="5" t="s">
        <v>6</v>
      </c>
      <c r="J40" s="5">
        <v>81</v>
      </c>
      <c r="K40" s="5">
        <v>35</v>
      </c>
      <c r="L40" s="5">
        <v>26</v>
      </c>
      <c r="M40" s="5">
        <v>241</v>
      </c>
      <c r="N40" s="5" t="s">
        <v>42</v>
      </c>
      <c r="O40" s="5" t="s">
        <v>43</v>
      </c>
    </row>
    <row r="41" spans="1:15" x14ac:dyDescent="0.25">
      <c r="A41" s="4">
        <v>43220</v>
      </c>
      <c r="B41" s="4" t="s">
        <v>11</v>
      </c>
      <c r="C41" s="5" t="s">
        <v>35</v>
      </c>
      <c r="D41" s="5">
        <v>415250</v>
      </c>
      <c r="E41" s="5">
        <v>960814524</v>
      </c>
      <c r="F41" s="5">
        <v>92065</v>
      </c>
      <c r="G41" s="1">
        <v>20402.2</v>
      </c>
      <c r="H41" s="5" t="s">
        <v>31</v>
      </c>
      <c r="I41" s="5" t="s">
        <v>6</v>
      </c>
      <c r="J41" s="5">
        <v>79</v>
      </c>
      <c r="K41" s="5">
        <v>118</v>
      </c>
      <c r="L41" s="5">
        <v>19</v>
      </c>
      <c r="M41" s="5">
        <v>551</v>
      </c>
      <c r="N41" s="5" t="s">
        <v>42</v>
      </c>
      <c r="O41" s="5" t="s">
        <v>43</v>
      </c>
    </row>
    <row r="42" spans="1:15" x14ac:dyDescent="0.25">
      <c r="A42" s="4">
        <v>43255</v>
      </c>
      <c r="B42" s="4" t="s">
        <v>13</v>
      </c>
      <c r="C42" s="5" t="s">
        <v>35</v>
      </c>
      <c r="D42" s="5">
        <v>415250</v>
      </c>
      <c r="E42" s="5">
        <v>960814524</v>
      </c>
      <c r="F42" s="5">
        <v>44464</v>
      </c>
      <c r="G42" s="1">
        <v>24683.200000000001</v>
      </c>
      <c r="H42" s="5" t="s">
        <v>32</v>
      </c>
      <c r="I42" s="5" t="s">
        <v>8</v>
      </c>
      <c r="J42" s="5">
        <v>96</v>
      </c>
      <c r="K42" s="5">
        <v>201</v>
      </c>
      <c r="L42" s="5">
        <v>10</v>
      </c>
      <c r="M42" s="5">
        <v>878</v>
      </c>
      <c r="N42" s="5" t="s">
        <v>42</v>
      </c>
      <c r="O42" s="5" t="s">
        <v>43</v>
      </c>
    </row>
    <row r="43" spans="1:15" x14ac:dyDescent="0.25">
      <c r="A43" s="4">
        <v>43290</v>
      </c>
      <c r="B43" s="4" t="s">
        <v>14</v>
      </c>
      <c r="C43" s="5" t="s">
        <v>35</v>
      </c>
      <c r="D43" s="5">
        <v>415250</v>
      </c>
      <c r="E43" s="5">
        <v>960814524</v>
      </c>
      <c r="F43" s="5">
        <v>84324</v>
      </c>
      <c r="G43" s="1">
        <v>12138.2</v>
      </c>
      <c r="H43" s="5" t="s">
        <v>31</v>
      </c>
      <c r="I43" s="5" t="s">
        <v>6</v>
      </c>
      <c r="J43" s="5">
        <v>46</v>
      </c>
      <c r="K43" s="5">
        <v>79</v>
      </c>
      <c r="L43" s="5">
        <v>29</v>
      </c>
      <c r="M43" s="5">
        <v>378</v>
      </c>
      <c r="N43" s="5" t="s">
        <v>42</v>
      </c>
      <c r="O43" s="5" t="s">
        <v>43</v>
      </c>
    </row>
    <row r="44" spans="1:15" x14ac:dyDescent="0.25">
      <c r="A44" s="4">
        <v>43325</v>
      </c>
      <c r="B44" s="4" t="s">
        <v>15</v>
      </c>
      <c r="C44" s="5" t="s">
        <v>35</v>
      </c>
      <c r="D44" s="5">
        <v>415250</v>
      </c>
      <c r="E44" s="5">
        <v>960814524</v>
      </c>
      <c r="F44" s="5">
        <v>99086</v>
      </c>
      <c r="G44" s="1">
        <v>14157.5</v>
      </c>
      <c r="H44" s="5" t="s">
        <v>31</v>
      </c>
      <c r="I44" s="5" t="s">
        <v>8</v>
      </c>
      <c r="J44" s="5">
        <v>54</v>
      </c>
      <c r="K44" s="5">
        <v>130</v>
      </c>
      <c r="L44" s="5">
        <v>27</v>
      </c>
      <c r="M44" s="5">
        <v>579</v>
      </c>
      <c r="N44" s="5" t="s">
        <v>42</v>
      </c>
      <c r="O44" s="5" t="s">
        <v>43</v>
      </c>
    </row>
    <row r="45" spans="1:15" x14ac:dyDescent="0.25">
      <c r="A45" s="4">
        <v>43360</v>
      </c>
      <c r="B45" s="4" t="s">
        <v>16</v>
      </c>
      <c r="C45" s="5" t="s">
        <v>35</v>
      </c>
      <c r="D45" s="5">
        <v>415250</v>
      </c>
      <c r="E45" s="5">
        <v>960814524</v>
      </c>
      <c r="F45" s="5">
        <v>11579</v>
      </c>
      <c r="G45" s="1">
        <v>23412</v>
      </c>
      <c r="H45" s="5" t="s">
        <v>31</v>
      </c>
      <c r="I45" s="5" t="s">
        <v>6</v>
      </c>
      <c r="J45" s="5">
        <v>91</v>
      </c>
      <c r="K45" s="5">
        <v>143</v>
      </c>
      <c r="L45" s="5">
        <v>20</v>
      </c>
      <c r="M45" s="5">
        <v>661</v>
      </c>
      <c r="N45" s="5" t="s">
        <v>42</v>
      </c>
      <c r="O45" s="5" t="s">
        <v>43</v>
      </c>
    </row>
    <row r="46" spans="1:15" x14ac:dyDescent="0.25">
      <c r="A46" s="4">
        <v>43395</v>
      </c>
      <c r="B46" s="4" t="s">
        <v>17</v>
      </c>
      <c r="C46" s="5" t="s">
        <v>35</v>
      </c>
      <c r="D46" s="5">
        <v>415250</v>
      </c>
      <c r="E46" s="5">
        <v>960814524</v>
      </c>
      <c r="F46" s="5">
        <v>43993</v>
      </c>
      <c r="G46" s="1">
        <v>21950.400000000001</v>
      </c>
      <c r="H46" s="5" t="s">
        <v>31</v>
      </c>
      <c r="I46" s="5" t="s">
        <v>6</v>
      </c>
      <c r="J46" s="5">
        <v>85</v>
      </c>
      <c r="K46" s="5">
        <v>239</v>
      </c>
      <c r="L46" s="5">
        <v>36</v>
      </c>
      <c r="M46" s="5">
        <v>1039</v>
      </c>
      <c r="N46" s="5" t="s">
        <v>42</v>
      </c>
      <c r="O46" s="5" t="s">
        <v>43</v>
      </c>
    </row>
    <row r="47" spans="1:15" x14ac:dyDescent="0.25">
      <c r="A47" s="4">
        <v>43430</v>
      </c>
      <c r="B47" s="4" t="s">
        <v>18</v>
      </c>
      <c r="C47" s="5" t="s">
        <v>35</v>
      </c>
      <c r="D47" s="5">
        <v>415250</v>
      </c>
      <c r="E47" s="5">
        <v>960814524</v>
      </c>
      <c r="F47" s="5">
        <v>61433</v>
      </c>
      <c r="G47" s="1">
        <v>14682.9</v>
      </c>
      <c r="H47" s="5" t="s">
        <v>31</v>
      </c>
      <c r="I47" s="5" t="s">
        <v>6</v>
      </c>
      <c r="J47" s="5">
        <v>56</v>
      </c>
      <c r="K47" s="5">
        <v>196</v>
      </c>
      <c r="L47" s="5">
        <v>28</v>
      </c>
      <c r="M47" s="5">
        <v>835</v>
      </c>
      <c r="N47" s="5" t="s">
        <v>42</v>
      </c>
      <c r="O47" s="5" t="s">
        <v>43</v>
      </c>
    </row>
    <row r="48" spans="1:15" x14ac:dyDescent="0.25">
      <c r="A48" s="4">
        <v>43465</v>
      </c>
      <c r="B48" s="4" t="s">
        <v>19</v>
      </c>
      <c r="C48" s="5" t="s">
        <v>35</v>
      </c>
      <c r="D48" s="5">
        <v>415250</v>
      </c>
      <c r="E48" s="5">
        <v>960814524</v>
      </c>
      <c r="F48" s="5">
        <v>32660</v>
      </c>
      <c r="G48" s="1">
        <v>23443.1</v>
      </c>
      <c r="H48" s="5" t="s">
        <v>31</v>
      </c>
      <c r="I48" s="5" t="s">
        <v>6</v>
      </c>
      <c r="J48" s="5">
        <v>91</v>
      </c>
      <c r="K48" s="5">
        <v>222</v>
      </c>
      <c r="L48" s="5">
        <v>29</v>
      </c>
      <c r="M48" s="5">
        <v>972</v>
      </c>
      <c r="N48" s="5" t="s">
        <v>42</v>
      </c>
      <c r="O48" s="5" t="s">
        <v>43</v>
      </c>
    </row>
    <row r="49" spans="1:15" x14ac:dyDescent="0.25">
      <c r="A49" s="4">
        <v>43500</v>
      </c>
      <c r="B49" s="4" t="s">
        <v>7</v>
      </c>
      <c r="C49" s="5" t="s">
        <v>35</v>
      </c>
      <c r="D49" s="5">
        <v>415250</v>
      </c>
      <c r="E49" s="5">
        <v>960814524</v>
      </c>
      <c r="F49" s="5">
        <v>41214</v>
      </c>
      <c r="G49" s="1">
        <v>22691.7</v>
      </c>
      <c r="H49" s="5" t="s">
        <v>31</v>
      </c>
      <c r="I49" s="5" t="s">
        <v>6</v>
      </c>
      <c r="J49" s="5">
        <v>88</v>
      </c>
      <c r="K49" s="5">
        <v>214</v>
      </c>
      <c r="L49" s="5">
        <v>46</v>
      </c>
      <c r="M49" s="5">
        <v>955</v>
      </c>
      <c r="N49" s="5" t="s">
        <v>42</v>
      </c>
      <c r="O49" s="5" t="s">
        <v>43</v>
      </c>
    </row>
    <row r="50" spans="1:15" x14ac:dyDescent="0.25">
      <c r="A50" s="4">
        <v>43115</v>
      </c>
      <c r="B50" s="4" t="s">
        <v>5</v>
      </c>
      <c r="C50" s="5" t="s">
        <v>35</v>
      </c>
      <c r="D50" s="5">
        <v>415250</v>
      </c>
      <c r="E50" s="5">
        <v>960814524</v>
      </c>
      <c r="F50" s="5">
        <v>35647</v>
      </c>
      <c r="G50" s="1">
        <v>20906.3</v>
      </c>
      <c r="H50" s="5" t="s">
        <v>31</v>
      </c>
      <c r="I50" s="5" t="s">
        <v>6</v>
      </c>
      <c r="J50" s="5">
        <v>81</v>
      </c>
      <c r="K50" s="5">
        <v>127</v>
      </c>
      <c r="L50" s="5">
        <v>26</v>
      </c>
      <c r="M50" s="5">
        <v>594</v>
      </c>
      <c r="N50" s="5" t="s">
        <v>42</v>
      </c>
      <c r="O50" s="5" t="s">
        <v>43</v>
      </c>
    </row>
    <row r="51" spans="1:15" x14ac:dyDescent="0.25">
      <c r="A51" s="4">
        <v>43150</v>
      </c>
      <c r="B51" s="4" t="s">
        <v>7</v>
      </c>
      <c r="C51" s="5" t="s">
        <v>35</v>
      </c>
      <c r="D51" s="5">
        <v>415250</v>
      </c>
      <c r="E51" s="5">
        <v>960814524</v>
      </c>
      <c r="F51" s="5">
        <v>36428</v>
      </c>
      <c r="G51" s="1">
        <v>13879.1</v>
      </c>
      <c r="H51" s="5" t="s">
        <v>31</v>
      </c>
      <c r="I51" s="5" t="s">
        <v>6</v>
      </c>
      <c r="J51" s="5">
        <v>53</v>
      </c>
      <c r="K51" s="5">
        <v>60</v>
      </c>
      <c r="L51" s="5">
        <v>13</v>
      </c>
      <c r="M51" s="5">
        <v>294</v>
      </c>
      <c r="N51" s="5" t="s">
        <v>42</v>
      </c>
      <c r="O51" s="5" t="s">
        <v>43</v>
      </c>
    </row>
    <row r="52" spans="1:15" x14ac:dyDescent="0.25">
      <c r="A52" s="4">
        <v>43185</v>
      </c>
      <c r="B52" s="4" t="s">
        <v>9</v>
      </c>
      <c r="C52" s="5" t="s">
        <v>35</v>
      </c>
      <c r="D52" s="5">
        <v>415250</v>
      </c>
      <c r="E52" s="5">
        <v>960814524</v>
      </c>
      <c r="F52" s="5">
        <v>65008</v>
      </c>
      <c r="G52" s="1">
        <v>19144.2</v>
      </c>
      <c r="H52" s="5" t="s">
        <v>31</v>
      </c>
      <c r="I52" s="5" t="s">
        <v>6</v>
      </c>
      <c r="J52" s="5">
        <v>74</v>
      </c>
      <c r="K52" s="5">
        <v>91</v>
      </c>
      <c r="L52" s="5">
        <v>45</v>
      </c>
      <c r="M52" s="5">
        <v>466</v>
      </c>
      <c r="N52" s="5" t="s">
        <v>42</v>
      </c>
      <c r="O52" s="5" t="s">
        <v>43</v>
      </c>
    </row>
    <row r="53" spans="1:15" x14ac:dyDescent="0.25">
      <c r="A53" s="4">
        <v>43220</v>
      </c>
      <c r="B53" s="4" t="s">
        <v>11</v>
      </c>
      <c r="C53" s="5" t="s">
        <v>35</v>
      </c>
      <c r="D53" s="5">
        <v>415250</v>
      </c>
      <c r="E53" s="5">
        <v>960814524</v>
      </c>
      <c r="F53" s="5">
        <v>54298</v>
      </c>
      <c r="G53" s="1">
        <v>17397.400000000001</v>
      </c>
      <c r="H53" s="5" t="s">
        <v>31</v>
      </c>
      <c r="I53" s="5" t="s">
        <v>6</v>
      </c>
      <c r="J53" s="5">
        <v>67</v>
      </c>
      <c r="K53" s="5">
        <v>101</v>
      </c>
      <c r="L53" s="5">
        <v>38</v>
      </c>
      <c r="M53" s="5">
        <v>491</v>
      </c>
      <c r="N53" s="5" t="s">
        <v>42</v>
      </c>
      <c r="O53" s="5" t="s">
        <v>43</v>
      </c>
    </row>
    <row r="54" spans="1:15" x14ac:dyDescent="0.25">
      <c r="A54" s="4">
        <v>43255</v>
      </c>
      <c r="B54" s="4" t="s">
        <v>13</v>
      </c>
      <c r="C54" s="5" t="s">
        <v>35</v>
      </c>
      <c r="D54" s="5">
        <v>415250</v>
      </c>
      <c r="E54" s="5">
        <v>960814524</v>
      </c>
      <c r="F54" s="5">
        <v>48308</v>
      </c>
      <c r="G54" s="1">
        <v>15949.6</v>
      </c>
      <c r="H54" s="5" t="s">
        <v>32</v>
      </c>
      <c r="I54" s="5" t="s">
        <v>8</v>
      </c>
      <c r="J54" s="5">
        <v>61</v>
      </c>
      <c r="K54" s="5">
        <v>240</v>
      </c>
      <c r="L54" s="5">
        <v>27</v>
      </c>
      <c r="M54" s="5">
        <v>1007</v>
      </c>
      <c r="N54" s="5" t="s">
        <v>42</v>
      </c>
      <c r="O54" s="5" t="s">
        <v>43</v>
      </c>
    </row>
    <row r="55" spans="1:15" x14ac:dyDescent="0.25">
      <c r="A55" s="4">
        <v>43290</v>
      </c>
      <c r="B55" s="4" t="s">
        <v>14</v>
      </c>
      <c r="C55" s="5" t="s">
        <v>35</v>
      </c>
      <c r="D55" s="5">
        <v>415250</v>
      </c>
      <c r="E55" s="5">
        <v>960814524</v>
      </c>
      <c r="F55" s="5">
        <v>61546</v>
      </c>
      <c r="G55" s="1">
        <v>19958.099999999999</v>
      </c>
      <c r="H55" s="5" t="s">
        <v>31</v>
      </c>
      <c r="I55" s="5" t="s">
        <v>6</v>
      </c>
      <c r="J55" s="5">
        <v>77</v>
      </c>
      <c r="K55" s="5">
        <v>257</v>
      </c>
      <c r="L55" s="5">
        <v>43</v>
      </c>
      <c r="M55" s="5">
        <v>1108</v>
      </c>
      <c r="N55" s="5" t="s">
        <v>42</v>
      </c>
      <c r="O55" s="5" t="s">
        <v>43</v>
      </c>
    </row>
    <row r="56" spans="1:15" x14ac:dyDescent="0.25">
      <c r="A56" s="4">
        <v>43325</v>
      </c>
      <c r="B56" s="4" t="s">
        <v>15</v>
      </c>
      <c r="C56" s="5" t="s">
        <v>35</v>
      </c>
      <c r="D56" s="5">
        <v>415250</v>
      </c>
      <c r="E56" s="5">
        <v>960814524</v>
      </c>
      <c r="F56" s="5">
        <v>60086</v>
      </c>
      <c r="G56" s="1">
        <v>21453.3</v>
      </c>
      <c r="H56" s="5" t="s">
        <v>32</v>
      </c>
      <c r="I56" s="5" t="s">
        <v>8</v>
      </c>
      <c r="J56" s="5">
        <v>83</v>
      </c>
      <c r="K56" s="5">
        <v>245</v>
      </c>
      <c r="L56" s="5">
        <v>44</v>
      </c>
      <c r="M56" s="5">
        <v>1066</v>
      </c>
      <c r="N56" s="5" t="s">
        <v>42</v>
      </c>
      <c r="O56" s="5" t="s">
        <v>43</v>
      </c>
    </row>
    <row r="57" spans="1:15" x14ac:dyDescent="0.25">
      <c r="A57" s="4">
        <v>43360</v>
      </c>
      <c r="B57" s="4" t="s">
        <v>16</v>
      </c>
      <c r="C57" s="5" t="s">
        <v>35</v>
      </c>
      <c r="D57" s="5">
        <v>415250</v>
      </c>
      <c r="E57" s="5">
        <v>960814524</v>
      </c>
      <c r="F57" s="5">
        <v>34465</v>
      </c>
      <c r="G57" s="1">
        <v>24638</v>
      </c>
      <c r="H57" s="5" t="s">
        <v>31</v>
      </c>
      <c r="I57" s="5" t="s">
        <v>6</v>
      </c>
      <c r="J57" s="5">
        <v>96</v>
      </c>
      <c r="K57" s="5">
        <v>78</v>
      </c>
      <c r="L57" s="5">
        <v>32</v>
      </c>
      <c r="M57" s="5">
        <v>426</v>
      </c>
      <c r="N57" s="5" t="s">
        <v>42</v>
      </c>
      <c r="O57" s="5" t="s">
        <v>43</v>
      </c>
    </row>
    <row r="58" spans="1:15" x14ac:dyDescent="0.25">
      <c r="A58" s="4">
        <v>43395</v>
      </c>
      <c r="B58" s="4" t="s">
        <v>17</v>
      </c>
      <c r="C58" s="5" t="s">
        <v>35</v>
      </c>
      <c r="D58" s="5">
        <v>415250</v>
      </c>
      <c r="E58" s="5">
        <v>960814524</v>
      </c>
      <c r="F58" s="5">
        <v>47059</v>
      </c>
      <c r="G58" s="1">
        <v>14880.1</v>
      </c>
      <c r="H58" s="5" t="s">
        <v>31</v>
      </c>
      <c r="I58" s="5" t="s">
        <v>6</v>
      </c>
      <c r="J58" s="5">
        <v>57</v>
      </c>
      <c r="K58" s="5">
        <v>59</v>
      </c>
      <c r="L58" s="5">
        <v>25</v>
      </c>
      <c r="M58" s="5">
        <v>308</v>
      </c>
      <c r="N58" s="5" t="s">
        <v>42</v>
      </c>
      <c r="O58" s="5" t="s">
        <v>43</v>
      </c>
    </row>
    <row r="59" spans="1:15" x14ac:dyDescent="0.25">
      <c r="A59" s="4">
        <v>43430</v>
      </c>
      <c r="B59" s="4" t="s">
        <v>18</v>
      </c>
      <c r="C59" s="5" t="s">
        <v>35</v>
      </c>
      <c r="D59" s="5">
        <v>415250</v>
      </c>
      <c r="E59" s="5">
        <v>960814524</v>
      </c>
      <c r="F59" s="5">
        <v>61237</v>
      </c>
      <c r="G59" s="1">
        <v>22376.9</v>
      </c>
      <c r="H59" s="5" t="s">
        <v>31</v>
      </c>
      <c r="I59" s="5" t="s">
        <v>6</v>
      </c>
      <c r="J59" s="5">
        <v>87</v>
      </c>
      <c r="K59" s="5">
        <v>49</v>
      </c>
      <c r="L59" s="5">
        <v>31</v>
      </c>
      <c r="M59" s="5">
        <v>306</v>
      </c>
      <c r="N59" s="5" t="s">
        <v>42</v>
      </c>
      <c r="O59" s="5" t="s">
        <v>43</v>
      </c>
    </row>
    <row r="60" spans="1:15" x14ac:dyDescent="0.25">
      <c r="A60" s="4">
        <v>43465</v>
      </c>
      <c r="B60" s="4" t="s">
        <v>19</v>
      </c>
      <c r="C60" s="5" t="s">
        <v>35</v>
      </c>
      <c r="D60" s="5">
        <v>415250</v>
      </c>
      <c r="E60" s="5">
        <v>960814524</v>
      </c>
      <c r="F60" s="5">
        <v>65035</v>
      </c>
      <c r="G60" s="1">
        <v>23890</v>
      </c>
      <c r="H60" s="5" t="s">
        <v>31</v>
      </c>
      <c r="I60" s="5" t="s">
        <v>6</v>
      </c>
      <c r="J60" s="5">
        <v>93</v>
      </c>
      <c r="K60" s="5">
        <v>81</v>
      </c>
      <c r="L60" s="5">
        <v>42</v>
      </c>
      <c r="M60" s="5">
        <v>443</v>
      </c>
      <c r="N60" s="5" t="s">
        <v>42</v>
      </c>
      <c r="O60" s="5" t="s">
        <v>43</v>
      </c>
    </row>
    <row r="61" spans="1:15" x14ac:dyDescent="0.25">
      <c r="A61" s="4">
        <v>43500</v>
      </c>
      <c r="B61" s="4" t="s">
        <v>7</v>
      </c>
      <c r="C61" s="5" t="s">
        <v>35</v>
      </c>
      <c r="D61" s="5">
        <v>415250</v>
      </c>
      <c r="E61" s="5">
        <v>960814524</v>
      </c>
      <c r="F61" s="5">
        <v>67777</v>
      </c>
      <c r="G61" s="1">
        <v>14386.3</v>
      </c>
      <c r="H61" s="5" t="s">
        <v>31</v>
      </c>
      <c r="I61" s="5" t="s">
        <v>6</v>
      </c>
      <c r="J61" s="5">
        <v>55</v>
      </c>
      <c r="K61" s="5">
        <v>78</v>
      </c>
      <c r="L61" s="5">
        <v>16</v>
      </c>
      <c r="M61" s="5">
        <v>368</v>
      </c>
      <c r="N61" s="5" t="s">
        <v>42</v>
      </c>
      <c r="O61" s="5" t="s">
        <v>43</v>
      </c>
    </row>
    <row r="62" spans="1:15" x14ac:dyDescent="0.25">
      <c r="A62" s="4">
        <v>43115</v>
      </c>
      <c r="B62" s="4" t="s">
        <v>5</v>
      </c>
      <c r="C62" s="5" t="s">
        <v>35</v>
      </c>
      <c r="D62" s="5">
        <v>415250</v>
      </c>
      <c r="E62" s="5">
        <v>960814524</v>
      </c>
      <c r="F62" s="5">
        <v>87152</v>
      </c>
      <c r="G62" s="1">
        <v>15656.1</v>
      </c>
      <c r="H62" s="5" t="s">
        <v>31</v>
      </c>
      <c r="I62" s="5" t="s">
        <v>6</v>
      </c>
      <c r="J62" s="5">
        <v>60</v>
      </c>
      <c r="K62" s="5">
        <v>124</v>
      </c>
      <c r="L62" s="5">
        <v>36</v>
      </c>
      <c r="M62" s="5">
        <v>571</v>
      </c>
      <c r="N62" s="5" t="s">
        <v>42</v>
      </c>
      <c r="O62" s="5" t="s">
        <v>43</v>
      </c>
    </row>
    <row r="63" spans="1:15" x14ac:dyDescent="0.25">
      <c r="A63" s="4">
        <v>43150</v>
      </c>
      <c r="B63" s="4" t="s">
        <v>7</v>
      </c>
      <c r="C63" s="5" t="s">
        <v>35</v>
      </c>
      <c r="D63" s="5">
        <v>415250</v>
      </c>
      <c r="E63" s="5">
        <v>960814524</v>
      </c>
      <c r="F63" s="5">
        <v>55067</v>
      </c>
      <c r="G63" s="1">
        <v>24671.599999999999</v>
      </c>
      <c r="H63" s="5" t="s">
        <v>31</v>
      </c>
      <c r="I63" s="5" t="s">
        <v>6</v>
      </c>
      <c r="J63" s="5">
        <v>96</v>
      </c>
      <c r="K63" s="5">
        <v>167</v>
      </c>
      <c r="L63" s="5">
        <v>28</v>
      </c>
      <c r="M63" s="5">
        <v>762</v>
      </c>
      <c r="N63" s="5" t="s">
        <v>42</v>
      </c>
      <c r="O63" s="5" t="s">
        <v>43</v>
      </c>
    </row>
    <row r="64" spans="1:15" x14ac:dyDescent="0.25">
      <c r="A64" s="4">
        <v>43185</v>
      </c>
      <c r="B64" s="4" t="s">
        <v>9</v>
      </c>
      <c r="C64" s="5" t="s">
        <v>35</v>
      </c>
      <c r="D64" s="5">
        <v>415250</v>
      </c>
      <c r="E64" s="5">
        <v>960814524</v>
      </c>
      <c r="F64" s="5">
        <v>53161</v>
      </c>
      <c r="G64" s="1">
        <v>10893.2</v>
      </c>
      <c r="H64" s="5" t="s">
        <v>31</v>
      </c>
      <c r="I64" s="5" t="s">
        <v>6</v>
      </c>
      <c r="J64" s="5">
        <v>41</v>
      </c>
      <c r="K64" s="5">
        <v>97</v>
      </c>
      <c r="L64" s="5">
        <v>9</v>
      </c>
      <c r="M64" s="5">
        <v>423</v>
      </c>
      <c r="N64" s="5" t="s">
        <v>42</v>
      </c>
      <c r="O64" s="5" t="s">
        <v>43</v>
      </c>
    </row>
    <row r="65" spans="1:15" x14ac:dyDescent="0.25">
      <c r="A65" s="4">
        <v>43220</v>
      </c>
      <c r="B65" s="4" t="s">
        <v>11</v>
      </c>
      <c r="C65" s="5" t="s">
        <v>35</v>
      </c>
      <c r="D65" s="5">
        <v>415250</v>
      </c>
      <c r="E65" s="5">
        <v>960814524</v>
      </c>
      <c r="F65" s="5">
        <v>31971</v>
      </c>
      <c r="G65" s="1">
        <v>18454.7</v>
      </c>
      <c r="H65" s="5" t="s">
        <v>31</v>
      </c>
      <c r="I65" s="5" t="s">
        <v>6</v>
      </c>
      <c r="J65" s="5">
        <v>71</v>
      </c>
      <c r="K65" s="5">
        <v>252</v>
      </c>
      <c r="L65" s="5">
        <v>32</v>
      </c>
      <c r="M65" s="5">
        <v>1068</v>
      </c>
      <c r="N65" s="5" t="s">
        <v>42</v>
      </c>
      <c r="O65" s="5" t="s">
        <v>43</v>
      </c>
    </row>
    <row r="66" spans="1:15" x14ac:dyDescent="0.25">
      <c r="A66" s="4">
        <v>43255</v>
      </c>
      <c r="B66" s="4" t="s">
        <v>13</v>
      </c>
      <c r="C66" s="5" t="s">
        <v>35</v>
      </c>
      <c r="D66" s="5">
        <v>415250</v>
      </c>
      <c r="E66" s="5">
        <v>960814524</v>
      </c>
      <c r="F66" s="5">
        <v>54024</v>
      </c>
      <c r="G66" s="1">
        <v>13148.5</v>
      </c>
      <c r="H66" s="5" t="s">
        <v>32</v>
      </c>
      <c r="I66" s="5" t="s">
        <v>8</v>
      </c>
      <c r="J66" s="5">
        <v>50</v>
      </c>
      <c r="K66" s="5">
        <v>106</v>
      </c>
      <c r="L66" s="5">
        <v>28</v>
      </c>
      <c r="M66" s="5">
        <v>485</v>
      </c>
      <c r="N66" s="5" t="s">
        <v>42</v>
      </c>
      <c r="O66" s="5" t="s">
        <v>43</v>
      </c>
    </row>
    <row r="67" spans="1:15" x14ac:dyDescent="0.25">
      <c r="A67" s="4">
        <v>43290</v>
      </c>
      <c r="B67" s="4" t="s">
        <v>14</v>
      </c>
      <c r="C67" s="5" t="s">
        <v>35</v>
      </c>
      <c r="D67" s="5">
        <v>415250</v>
      </c>
      <c r="E67" s="5">
        <v>960814524</v>
      </c>
      <c r="F67" s="5">
        <v>65682</v>
      </c>
      <c r="G67" s="1">
        <v>25443.8</v>
      </c>
      <c r="H67" s="5" t="s">
        <v>31</v>
      </c>
      <c r="I67" s="5" t="s">
        <v>6</v>
      </c>
      <c r="J67" s="5">
        <v>99</v>
      </c>
      <c r="K67" s="5">
        <v>224</v>
      </c>
      <c r="L67" s="5">
        <v>28</v>
      </c>
      <c r="M67" s="5">
        <v>987</v>
      </c>
      <c r="N67" s="5" t="s">
        <v>42</v>
      </c>
      <c r="O67" s="5" t="s">
        <v>43</v>
      </c>
    </row>
    <row r="68" spans="1:15" x14ac:dyDescent="0.25">
      <c r="A68" s="4">
        <v>43325</v>
      </c>
      <c r="B68" s="4" t="s">
        <v>15</v>
      </c>
      <c r="C68" s="5" t="s">
        <v>35</v>
      </c>
      <c r="D68" s="5">
        <v>415250</v>
      </c>
      <c r="E68" s="5">
        <v>960814524</v>
      </c>
      <c r="F68" s="5">
        <v>91452</v>
      </c>
      <c r="G68" s="1">
        <v>18639</v>
      </c>
      <c r="H68" s="5" t="s">
        <v>31</v>
      </c>
      <c r="I68" s="5" t="s">
        <v>8</v>
      </c>
      <c r="J68" s="5">
        <v>72</v>
      </c>
      <c r="K68" s="5">
        <v>83</v>
      </c>
      <c r="L68" s="5">
        <v>21</v>
      </c>
      <c r="M68" s="5">
        <v>412</v>
      </c>
      <c r="N68" s="5" t="s">
        <v>42</v>
      </c>
      <c r="O68" s="5" t="s">
        <v>43</v>
      </c>
    </row>
    <row r="69" spans="1:15" x14ac:dyDescent="0.25">
      <c r="A69" s="4">
        <v>43360</v>
      </c>
      <c r="B69" s="4" t="s">
        <v>16</v>
      </c>
      <c r="C69" s="5" t="s">
        <v>35</v>
      </c>
      <c r="D69" s="5">
        <v>415250</v>
      </c>
      <c r="E69" s="5">
        <v>960814524</v>
      </c>
      <c r="F69" s="5">
        <v>87743</v>
      </c>
      <c r="G69" s="1">
        <v>12911.1</v>
      </c>
      <c r="H69" s="5" t="s">
        <v>31</v>
      </c>
      <c r="I69" s="5" t="s">
        <v>6</v>
      </c>
      <c r="J69" s="5">
        <v>49</v>
      </c>
      <c r="K69" s="5">
        <v>138</v>
      </c>
      <c r="L69" s="5">
        <v>31</v>
      </c>
      <c r="M69" s="5">
        <v>610</v>
      </c>
      <c r="N69" s="5" t="s">
        <v>42</v>
      </c>
      <c r="O69" s="5" t="s">
        <v>43</v>
      </c>
    </row>
    <row r="70" spans="1:15" x14ac:dyDescent="0.25">
      <c r="A70" s="4">
        <v>43395</v>
      </c>
      <c r="B70" s="4" t="s">
        <v>17</v>
      </c>
      <c r="C70" s="5" t="s">
        <v>35</v>
      </c>
      <c r="D70" s="5">
        <v>415250</v>
      </c>
      <c r="E70" s="5">
        <v>960814524</v>
      </c>
      <c r="F70" s="5">
        <v>86731</v>
      </c>
      <c r="G70" s="1">
        <v>13136.3</v>
      </c>
      <c r="H70" s="5" t="s">
        <v>31</v>
      </c>
      <c r="I70" s="5" t="s">
        <v>6</v>
      </c>
      <c r="J70" s="5">
        <v>50</v>
      </c>
      <c r="K70" s="5">
        <v>75</v>
      </c>
      <c r="L70" s="5">
        <v>27</v>
      </c>
      <c r="M70" s="5">
        <v>363</v>
      </c>
      <c r="N70" s="5" t="s">
        <v>42</v>
      </c>
      <c r="O70" s="5" t="s">
        <v>43</v>
      </c>
    </row>
    <row r="71" spans="1:15" x14ac:dyDescent="0.25">
      <c r="A71" s="4">
        <v>43430</v>
      </c>
      <c r="B71" s="4" t="s">
        <v>18</v>
      </c>
      <c r="C71" s="5" t="s">
        <v>35</v>
      </c>
      <c r="D71" s="5">
        <v>415250</v>
      </c>
      <c r="E71" s="5">
        <v>960814524</v>
      </c>
      <c r="F71" s="5">
        <v>79252</v>
      </c>
      <c r="G71" s="1">
        <v>11696.5</v>
      </c>
      <c r="H71" s="5" t="s">
        <v>31</v>
      </c>
      <c r="I71" s="5" t="s">
        <v>6</v>
      </c>
      <c r="J71" s="5">
        <v>44</v>
      </c>
      <c r="K71" s="5">
        <v>231</v>
      </c>
      <c r="L71" s="5">
        <v>30</v>
      </c>
      <c r="M71" s="5">
        <v>959</v>
      </c>
      <c r="N71" s="5" t="s">
        <v>42</v>
      </c>
      <c r="O71" s="5" t="s">
        <v>43</v>
      </c>
    </row>
    <row r="72" spans="1:15" x14ac:dyDescent="0.25">
      <c r="A72" s="4">
        <v>43465</v>
      </c>
      <c r="B72" s="4" t="s">
        <v>19</v>
      </c>
      <c r="C72" s="5" t="s">
        <v>35</v>
      </c>
      <c r="D72" s="5">
        <v>415250</v>
      </c>
      <c r="E72" s="5">
        <v>960814524</v>
      </c>
      <c r="F72" s="5">
        <v>81911</v>
      </c>
      <c r="G72" s="1">
        <v>23700.6</v>
      </c>
      <c r="H72" s="5" t="s">
        <v>31</v>
      </c>
      <c r="I72" s="5" t="s">
        <v>6</v>
      </c>
      <c r="J72" s="5">
        <v>92</v>
      </c>
      <c r="K72" s="5">
        <v>247</v>
      </c>
      <c r="L72" s="5">
        <v>9</v>
      </c>
      <c r="M72" s="5">
        <v>1048</v>
      </c>
      <c r="N72" s="5" t="s">
        <v>42</v>
      </c>
      <c r="O72" s="5" t="s">
        <v>43</v>
      </c>
    </row>
    <row r="73" spans="1:15" x14ac:dyDescent="0.25">
      <c r="A73" s="4">
        <v>43500</v>
      </c>
      <c r="B73" s="4" t="s">
        <v>7</v>
      </c>
      <c r="C73" s="5" t="s">
        <v>35</v>
      </c>
      <c r="D73" s="5">
        <v>415250</v>
      </c>
      <c r="E73" s="5">
        <v>960814524</v>
      </c>
      <c r="F73" s="5">
        <v>77481</v>
      </c>
      <c r="G73" s="1">
        <v>23123.200000000001</v>
      </c>
      <c r="H73" s="5" t="s">
        <v>31</v>
      </c>
      <c r="I73" s="5" t="s">
        <v>6</v>
      </c>
      <c r="J73" s="5">
        <v>90</v>
      </c>
      <c r="K73" s="5">
        <v>35</v>
      </c>
      <c r="L73" s="5">
        <v>49</v>
      </c>
      <c r="M73" s="5">
        <v>272</v>
      </c>
      <c r="N73" s="5" t="s">
        <v>42</v>
      </c>
      <c r="O73" s="5" t="s">
        <v>43</v>
      </c>
    </row>
    <row r="74" spans="1:15" x14ac:dyDescent="0.25">
      <c r="A74" s="4">
        <v>43101</v>
      </c>
      <c r="B74" s="4" t="s">
        <v>5</v>
      </c>
      <c r="C74" s="5" t="s">
        <v>44</v>
      </c>
      <c r="D74" s="5">
        <v>248464</v>
      </c>
      <c r="E74" s="5">
        <v>908480897</v>
      </c>
      <c r="F74" s="5">
        <v>61222</v>
      </c>
      <c r="G74" s="1">
        <v>16100.199999999999</v>
      </c>
      <c r="H74" s="5" t="s">
        <v>31</v>
      </c>
      <c r="I74" s="5" t="s">
        <v>6</v>
      </c>
      <c r="J74" s="5">
        <v>94</v>
      </c>
      <c r="K74" s="5">
        <v>61</v>
      </c>
      <c r="L74" s="5">
        <v>10</v>
      </c>
      <c r="M74" s="5">
        <v>547</v>
      </c>
      <c r="N74" s="5" t="s">
        <v>42</v>
      </c>
      <c r="O74" s="5" t="s">
        <v>43</v>
      </c>
    </row>
    <row r="75" spans="1:15" x14ac:dyDescent="0.25">
      <c r="A75" s="4">
        <v>43136</v>
      </c>
      <c r="B75" s="4" t="s">
        <v>7</v>
      </c>
      <c r="C75" s="5" t="s">
        <v>44</v>
      </c>
      <c r="D75" s="5">
        <v>248464</v>
      </c>
      <c r="E75" s="5">
        <v>908480897</v>
      </c>
      <c r="F75" s="5">
        <v>80503</v>
      </c>
      <c r="G75" s="1">
        <v>8285.7333333333336</v>
      </c>
      <c r="H75" s="5" t="s">
        <v>32</v>
      </c>
      <c r="I75" s="5" t="s">
        <v>8</v>
      </c>
      <c r="J75" s="5">
        <v>47</v>
      </c>
      <c r="K75" s="5">
        <v>97</v>
      </c>
      <c r="L75" s="5">
        <v>26</v>
      </c>
      <c r="M75" s="5">
        <v>783</v>
      </c>
      <c r="N75" s="5" t="s">
        <v>42</v>
      </c>
      <c r="O75" s="5" t="s">
        <v>43</v>
      </c>
    </row>
    <row r="76" spans="1:15" x14ac:dyDescent="0.25">
      <c r="A76" s="4">
        <v>43171</v>
      </c>
      <c r="B76" s="4" t="s">
        <v>9</v>
      </c>
      <c r="C76" s="5" t="s">
        <v>44</v>
      </c>
      <c r="D76" s="5">
        <v>248464</v>
      </c>
      <c r="E76" s="5">
        <v>908480897</v>
      </c>
      <c r="F76" s="5">
        <v>43004</v>
      </c>
      <c r="G76" s="1">
        <v>12611.4</v>
      </c>
      <c r="H76" s="5" t="s">
        <v>31</v>
      </c>
      <c r="I76" s="5" t="s">
        <v>6</v>
      </c>
      <c r="J76" s="5">
        <v>73</v>
      </c>
      <c r="K76" s="5">
        <v>82</v>
      </c>
      <c r="L76" s="5">
        <v>24</v>
      </c>
      <c r="M76" s="5">
        <v>694</v>
      </c>
      <c r="N76" s="5" t="s">
        <v>42</v>
      </c>
      <c r="O76" s="5" t="s">
        <v>43</v>
      </c>
    </row>
    <row r="77" spans="1:15" x14ac:dyDescent="0.25">
      <c r="A77" s="4">
        <v>43206</v>
      </c>
      <c r="B77" s="4" t="s">
        <v>11</v>
      </c>
      <c r="C77" s="5" t="s">
        <v>44</v>
      </c>
      <c r="D77" s="5">
        <v>248464</v>
      </c>
      <c r="E77" s="5">
        <v>908480897</v>
      </c>
      <c r="F77" s="5">
        <v>18561</v>
      </c>
      <c r="G77" s="1">
        <v>13583.4</v>
      </c>
      <c r="H77" s="5" t="s">
        <v>31</v>
      </c>
      <c r="I77" s="5" t="s">
        <v>6</v>
      </c>
      <c r="J77" s="5">
        <v>79</v>
      </c>
      <c r="K77" s="5">
        <v>26</v>
      </c>
      <c r="L77" s="5">
        <v>13</v>
      </c>
      <c r="M77" s="5">
        <v>280</v>
      </c>
      <c r="N77" s="5" t="s">
        <v>42</v>
      </c>
      <c r="O77" s="5" t="s">
        <v>43</v>
      </c>
    </row>
    <row r="78" spans="1:15" x14ac:dyDescent="0.25">
      <c r="A78" s="4">
        <v>43241</v>
      </c>
      <c r="B78" s="4" t="s">
        <v>12</v>
      </c>
      <c r="C78" s="5" t="s">
        <v>44</v>
      </c>
      <c r="D78" s="5">
        <v>248464</v>
      </c>
      <c r="E78" s="5">
        <v>908480897</v>
      </c>
      <c r="F78" s="5">
        <v>45695</v>
      </c>
      <c r="G78" s="1">
        <v>9740.7333333333336</v>
      </c>
      <c r="H78" s="5" t="s">
        <v>31</v>
      </c>
      <c r="I78" s="5" t="s">
        <v>6</v>
      </c>
      <c r="J78" s="5">
        <v>56</v>
      </c>
      <c r="K78" s="5">
        <v>7</v>
      </c>
      <c r="L78" s="5">
        <v>8</v>
      </c>
      <c r="M78" s="5">
        <v>117</v>
      </c>
      <c r="N78" s="5" t="s">
        <v>42</v>
      </c>
      <c r="O78" s="5" t="s">
        <v>43</v>
      </c>
    </row>
    <row r="79" spans="1:15" x14ac:dyDescent="0.25">
      <c r="A79" s="4">
        <v>43276</v>
      </c>
      <c r="B79" s="4" t="s">
        <v>13</v>
      </c>
      <c r="C79" s="5" t="s">
        <v>44</v>
      </c>
      <c r="D79" s="5">
        <v>248464</v>
      </c>
      <c r="E79" s="5">
        <v>908480897</v>
      </c>
      <c r="F79" s="5">
        <v>37256</v>
      </c>
      <c r="G79" s="1">
        <v>7102.2666666666664</v>
      </c>
      <c r="H79" s="5" t="s">
        <v>31</v>
      </c>
      <c r="I79" s="5" t="s">
        <v>6</v>
      </c>
      <c r="J79" s="5">
        <v>40</v>
      </c>
      <c r="K79" s="5">
        <v>61</v>
      </c>
      <c r="L79" s="5">
        <v>44</v>
      </c>
      <c r="M79" s="5">
        <v>524</v>
      </c>
      <c r="N79" s="5" t="s">
        <v>42</v>
      </c>
      <c r="O79" s="5" t="s">
        <v>43</v>
      </c>
    </row>
    <row r="80" spans="1:15" x14ac:dyDescent="0.25">
      <c r="A80" s="4">
        <v>43311</v>
      </c>
      <c r="B80" s="4" t="s">
        <v>14</v>
      </c>
      <c r="C80" s="5" t="s">
        <v>44</v>
      </c>
      <c r="D80" s="5">
        <v>248464</v>
      </c>
      <c r="E80" s="5">
        <v>908480897</v>
      </c>
      <c r="F80" s="5">
        <v>65844</v>
      </c>
      <c r="G80" s="1">
        <v>13099.066666666666</v>
      </c>
      <c r="H80" s="5" t="s">
        <v>31</v>
      </c>
      <c r="I80" s="5" t="s">
        <v>6</v>
      </c>
      <c r="J80" s="5">
        <v>76</v>
      </c>
      <c r="K80" s="5">
        <v>56</v>
      </c>
      <c r="L80" s="5">
        <v>32</v>
      </c>
      <c r="M80" s="5">
        <v>512</v>
      </c>
      <c r="N80" s="5" t="s">
        <v>42</v>
      </c>
      <c r="O80" s="5" t="s">
        <v>43</v>
      </c>
    </row>
    <row r="81" spans="1:15" x14ac:dyDescent="0.25">
      <c r="A81" s="4">
        <v>43346</v>
      </c>
      <c r="B81" s="4" t="s">
        <v>16</v>
      </c>
      <c r="C81" s="5" t="s">
        <v>44</v>
      </c>
      <c r="D81" s="5">
        <v>248464</v>
      </c>
      <c r="E81" s="5">
        <v>908480897</v>
      </c>
      <c r="F81" s="5">
        <v>69997</v>
      </c>
      <c r="G81" s="1">
        <v>11636.199999999999</v>
      </c>
      <c r="H81" s="5" t="s">
        <v>31</v>
      </c>
      <c r="I81" s="5" t="s">
        <v>6</v>
      </c>
      <c r="J81" s="5">
        <v>67</v>
      </c>
      <c r="K81" s="5">
        <v>133</v>
      </c>
      <c r="L81" s="5">
        <v>28</v>
      </c>
      <c r="M81" s="5">
        <v>1060</v>
      </c>
      <c r="N81" s="5" t="s">
        <v>42</v>
      </c>
      <c r="O81" s="5" t="s">
        <v>43</v>
      </c>
    </row>
    <row r="82" spans="1:15" x14ac:dyDescent="0.25">
      <c r="A82" s="4">
        <v>43381</v>
      </c>
      <c r="B82" s="4" t="s">
        <v>17</v>
      </c>
      <c r="C82" s="5" t="s">
        <v>44</v>
      </c>
      <c r="D82" s="5">
        <v>248464</v>
      </c>
      <c r="E82" s="5">
        <v>908480897</v>
      </c>
      <c r="F82" s="5">
        <v>27574</v>
      </c>
      <c r="G82" s="1">
        <v>8805</v>
      </c>
      <c r="H82" s="5" t="s">
        <v>31</v>
      </c>
      <c r="I82" s="5" t="s">
        <v>8</v>
      </c>
      <c r="J82" s="5">
        <v>50</v>
      </c>
      <c r="K82" s="5">
        <v>135</v>
      </c>
      <c r="L82" s="5">
        <v>43</v>
      </c>
      <c r="M82" s="5">
        <v>1075</v>
      </c>
      <c r="N82" s="5" t="s">
        <v>42</v>
      </c>
      <c r="O82" s="5" t="s">
        <v>43</v>
      </c>
    </row>
    <row r="83" spans="1:15" x14ac:dyDescent="0.25">
      <c r="A83" s="4">
        <v>43416</v>
      </c>
      <c r="B83" s="4" t="s">
        <v>18</v>
      </c>
      <c r="C83" s="5" t="s">
        <v>44</v>
      </c>
      <c r="D83" s="5">
        <v>248464</v>
      </c>
      <c r="E83" s="5">
        <v>908480897</v>
      </c>
      <c r="F83" s="5">
        <v>57512</v>
      </c>
      <c r="G83" s="1">
        <v>9448.3333333333339</v>
      </c>
      <c r="H83" s="5" t="s">
        <v>31</v>
      </c>
      <c r="I83" s="5" t="s">
        <v>6</v>
      </c>
      <c r="J83" s="5">
        <v>54</v>
      </c>
      <c r="K83" s="5">
        <v>92</v>
      </c>
      <c r="L83" s="5">
        <v>6</v>
      </c>
      <c r="M83" s="5">
        <v>729</v>
      </c>
      <c r="N83" s="5" t="s">
        <v>42</v>
      </c>
      <c r="O83" s="5" t="s">
        <v>43</v>
      </c>
    </row>
    <row r="84" spans="1:15" x14ac:dyDescent="0.25">
      <c r="A84" s="4">
        <v>43451</v>
      </c>
      <c r="B84" s="4" t="s">
        <v>19</v>
      </c>
      <c r="C84" s="5" t="s">
        <v>44</v>
      </c>
      <c r="D84" s="5">
        <v>248464</v>
      </c>
      <c r="E84" s="5">
        <v>908480897</v>
      </c>
      <c r="F84" s="5">
        <v>81880</v>
      </c>
      <c r="G84" s="1">
        <v>14098.866666666667</v>
      </c>
      <c r="H84" s="5" t="s">
        <v>32</v>
      </c>
      <c r="I84" s="5" t="s">
        <v>8</v>
      </c>
      <c r="J84" s="5">
        <v>82</v>
      </c>
      <c r="K84" s="5">
        <v>58</v>
      </c>
      <c r="L84" s="5">
        <v>10</v>
      </c>
      <c r="M84" s="5">
        <v>515</v>
      </c>
      <c r="N84" s="5" t="s">
        <v>42</v>
      </c>
      <c r="O84" s="5" t="s">
        <v>43</v>
      </c>
    </row>
    <row r="85" spans="1:15" x14ac:dyDescent="0.25">
      <c r="A85" s="4">
        <v>43486</v>
      </c>
      <c r="B85" s="4" t="s">
        <v>5</v>
      </c>
      <c r="C85" s="5" t="s">
        <v>44</v>
      </c>
      <c r="D85" s="5">
        <v>248464</v>
      </c>
      <c r="E85" s="5">
        <v>908480897</v>
      </c>
      <c r="F85" s="5">
        <v>48707</v>
      </c>
      <c r="G85" s="1">
        <v>13952.133333333333</v>
      </c>
      <c r="H85" s="5" t="s">
        <v>31</v>
      </c>
      <c r="I85" s="5" t="s">
        <v>6</v>
      </c>
      <c r="J85" s="5">
        <v>81</v>
      </c>
      <c r="K85" s="5">
        <v>95</v>
      </c>
      <c r="L85" s="5">
        <v>38</v>
      </c>
      <c r="M85" s="5">
        <v>813</v>
      </c>
      <c r="N85" s="5" t="s">
        <v>42</v>
      </c>
      <c r="O85" s="5" t="s">
        <v>43</v>
      </c>
    </row>
    <row r="86" spans="1:15" x14ac:dyDescent="0.25">
      <c r="A86" s="4">
        <v>43101</v>
      </c>
      <c r="B86" s="4" t="s">
        <v>5</v>
      </c>
      <c r="C86" s="5" t="s">
        <v>44</v>
      </c>
      <c r="D86" s="5">
        <v>248464</v>
      </c>
      <c r="E86" s="5">
        <v>908480897</v>
      </c>
      <c r="F86" s="5">
        <v>27861</v>
      </c>
      <c r="G86" s="1">
        <v>15634.4</v>
      </c>
      <c r="H86" s="5" t="s">
        <v>31</v>
      </c>
      <c r="I86" s="5" t="s">
        <v>6</v>
      </c>
      <c r="J86" s="5">
        <v>91</v>
      </c>
      <c r="K86" s="5">
        <v>132</v>
      </c>
      <c r="L86" s="5">
        <v>6</v>
      </c>
      <c r="M86" s="5">
        <v>1057</v>
      </c>
      <c r="N86" s="5" t="s">
        <v>42</v>
      </c>
      <c r="O86" s="5" t="s">
        <v>43</v>
      </c>
    </row>
    <row r="87" spans="1:15" x14ac:dyDescent="0.25">
      <c r="A87" s="4">
        <v>43136</v>
      </c>
      <c r="B87" s="4" t="s">
        <v>7</v>
      </c>
      <c r="C87" s="5" t="s">
        <v>44</v>
      </c>
      <c r="D87" s="5">
        <v>248464</v>
      </c>
      <c r="E87" s="5">
        <v>908480897</v>
      </c>
      <c r="F87" s="5">
        <v>18465</v>
      </c>
      <c r="G87" s="1">
        <v>16578.733333333334</v>
      </c>
      <c r="H87" s="5" t="s">
        <v>31</v>
      </c>
      <c r="I87" s="5" t="s">
        <v>8</v>
      </c>
      <c r="J87" s="5">
        <v>97</v>
      </c>
      <c r="K87" s="5">
        <v>17</v>
      </c>
      <c r="L87" s="5">
        <v>7</v>
      </c>
      <c r="M87" s="5">
        <v>228</v>
      </c>
      <c r="N87" s="5" t="s">
        <v>42</v>
      </c>
      <c r="O87" s="5" t="s">
        <v>43</v>
      </c>
    </row>
    <row r="88" spans="1:15" x14ac:dyDescent="0.25">
      <c r="A88" s="4">
        <v>43171</v>
      </c>
      <c r="B88" s="4" t="s">
        <v>9</v>
      </c>
      <c r="C88" s="5" t="s">
        <v>44</v>
      </c>
      <c r="D88" s="5">
        <v>248464</v>
      </c>
      <c r="E88" s="5">
        <v>908480897</v>
      </c>
      <c r="F88" s="5">
        <v>98024</v>
      </c>
      <c r="G88" s="1">
        <v>9921.9333333333325</v>
      </c>
      <c r="H88" s="5" t="s">
        <v>31</v>
      </c>
      <c r="I88" s="5" t="s">
        <v>6</v>
      </c>
      <c r="J88" s="5">
        <v>57</v>
      </c>
      <c r="K88" s="5">
        <v>32</v>
      </c>
      <c r="L88" s="5">
        <v>47</v>
      </c>
      <c r="M88" s="5">
        <v>336</v>
      </c>
      <c r="N88" s="5" t="s">
        <v>42</v>
      </c>
      <c r="O88" s="5" t="s">
        <v>43</v>
      </c>
    </row>
    <row r="89" spans="1:15" x14ac:dyDescent="0.25">
      <c r="A89" s="4">
        <v>43206</v>
      </c>
      <c r="B89" s="4" t="s">
        <v>11</v>
      </c>
      <c r="C89" s="5" t="s">
        <v>44</v>
      </c>
      <c r="D89" s="5">
        <v>248464</v>
      </c>
      <c r="E89" s="5">
        <v>908480897</v>
      </c>
      <c r="F89" s="5">
        <v>13202</v>
      </c>
      <c r="G89" s="1">
        <v>12630.800000000001</v>
      </c>
      <c r="H89" s="5" t="s">
        <v>31</v>
      </c>
      <c r="I89" s="5" t="s">
        <v>6</v>
      </c>
      <c r="J89" s="5">
        <v>73</v>
      </c>
      <c r="K89" s="5">
        <v>123</v>
      </c>
      <c r="L89" s="5">
        <v>15</v>
      </c>
      <c r="M89" s="5">
        <v>985</v>
      </c>
      <c r="N89" s="5" t="s">
        <v>42</v>
      </c>
      <c r="O89" s="5" t="s">
        <v>43</v>
      </c>
    </row>
    <row r="90" spans="1:15" x14ac:dyDescent="0.25">
      <c r="A90" s="4">
        <v>43241</v>
      </c>
      <c r="B90" s="4" t="s">
        <v>12</v>
      </c>
      <c r="C90" s="5" t="s">
        <v>44</v>
      </c>
      <c r="D90" s="5">
        <v>248464</v>
      </c>
      <c r="E90" s="5">
        <v>908480897</v>
      </c>
      <c r="F90" s="5">
        <v>88218</v>
      </c>
      <c r="G90" s="1">
        <v>12124.333333333334</v>
      </c>
      <c r="H90" s="5" t="s">
        <v>31</v>
      </c>
      <c r="I90" s="5" t="s">
        <v>6</v>
      </c>
      <c r="J90" s="5">
        <v>70</v>
      </c>
      <c r="K90" s="5">
        <v>110</v>
      </c>
      <c r="L90" s="5">
        <v>15</v>
      </c>
      <c r="M90" s="5">
        <v>885</v>
      </c>
      <c r="N90" s="5" t="s">
        <v>42</v>
      </c>
      <c r="O90" s="5" t="s">
        <v>43</v>
      </c>
    </row>
    <row r="91" spans="1:15" x14ac:dyDescent="0.25">
      <c r="A91" s="4">
        <v>43276</v>
      </c>
      <c r="B91" s="4" t="s">
        <v>13</v>
      </c>
      <c r="C91" s="5" t="s">
        <v>44</v>
      </c>
      <c r="D91" s="5">
        <v>248464</v>
      </c>
      <c r="E91" s="5">
        <v>908480897</v>
      </c>
      <c r="F91" s="5">
        <v>47168</v>
      </c>
      <c r="G91" s="1">
        <v>15300.266666666668</v>
      </c>
      <c r="H91" s="5" t="s">
        <v>31</v>
      </c>
      <c r="I91" s="5" t="s">
        <v>6</v>
      </c>
      <c r="J91" s="5">
        <v>89</v>
      </c>
      <c r="K91" s="5">
        <v>126</v>
      </c>
      <c r="L91" s="5">
        <v>37</v>
      </c>
      <c r="M91" s="5">
        <v>1043</v>
      </c>
      <c r="N91" s="5" t="s">
        <v>42</v>
      </c>
      <c r="O91" s="5" t="s">
        <v>43</v>
      </c>
    </row>
    <row r="92" spans="1:15" x14ac:dyDescent="0.25">
      <c r="A92" s="4">
        <v>43311</v>
      </c>
      <c r="B92" s="4" t="s">
        <v>14</v>
      </c>
      <c r="C92" s="5" t="s">
        <v>44</v>
      </c>
      <c r="D92" s="5">
        <v>248464</v>
      </c>
      <c r="E92" s="5">
        <v>908480897</v>
      </c>
      <c r="F92" s="5">
        <v>62738</v>
      </c>
      <c r="G92" s="1">
        <v>11111.266666666668</v>
      </c>
      <c r="H92" s="5" t="s">
        <v>31</v>
      </c>
      <c r="I92" s="5" t="s">
        <v>6</v>
      </c>
      <c r="J92" s="5">
        <v>64</v>
      </c>
      <c r="K92" s="5">
        <v>79</v>
      </c>
      <c r="L92" s="5">
        <v>45</v>
      </c>
      <c r="M92" s="5">
        <v>683</v>
      </c>
      <c r="N92" s="5" t="s">
        <v>42</v>
      </c>
      <c r="O92" s="5" t="s">
        <v>43</v>
      </c>
    </row>
    <row r="93" spans="1:15" x14ac:dyDescent="0.25">
      <c r="A93" s="4">
        <v>43346</v>
      </c>
      <c r="B93" s="4" t="s">
        <v>16</v>
      </c>
      <c r="C93" s="5" t="s">
        <v>44</v>
      </c>
      <c r="D93" s="5">
        <v>248464</v>
      </c>
      <c r="E93" s="5">
        <v>908480897</v>
      </c>
      <c r="F93" s="5">
        <v>70135</v>
      </c>
      <c r="G93" s="1">
        <v>9761.8666666666668</v>
      </c>
      <c r="H93" s="5" t="s">
        <v>31</v>
      </c>
      <c r="I93" s="5" t="s">
        <v>6</v>
      </c>
      <c r="J93" s="5">
        <v>56</v>
      </c>
      <c r="K93" s="5">
        <v>49</v>
      </c>
      <c r="L93" s="5">
        <v>21</v>
      </c>
      <c r="M93" s="5">
        <v>434</v>
      </c>
      <c r="N93" s="5" t="s">
        <v>42</v>
      </c>
      <c r="O93" s="5" t="s">
        <v>43</v>
      </c>
    </row>
    <row r="94" spans="1:15" x14ac:dyDescent="0.25">
      <c r="A94" s="4">
        <v>43381</v>
      </c>
      <c r="B94" s="4" t="s">
        <v>17</v>
      </c>
      <c r="C94" s="5" t="s">
        <v>44</v>
      </c>
      <c r="D94" s="5">
        <v>248464</v>
      </c>
      <c r="E94" s="5">
        <v>908480897</v>
      </c>
      <c r="F94" s="5">
        <v>83321</v>
      </c>
      <c r="G94" s="1">
        <v>15458.199999999999</v>
      </c>
      <c r="H94" s="5" t="s">
        <v>31</v>
      </c>
      <c r="I94" s="5" t="s">
        <v>8</v>
      </c>
      <c r="J94" s="5">
        <v>90</v>
      </c>
      <c r="K94" s="5">
        <v>109</v>
      </c>
      <c r="L94" s="5">
        <v>25</v>
      </c>
      <c r="M94" s="5">
        <v>913</v>
      </c>
      <c r="N94" s="5" t="s">
        <v>42</v>
      </c>
      <c r="O94" s="5" t="s">
        <v>43</v>
      </c>
    </row>
    <row r="95" spans="1:15" x14ac:dyDescent="0.25">
      <c r="A95" s="4">
        <v>43416</v>
      </c>
      <c r="B95" s="4" t="s">
        <v>18</v>
      </c>
      <c r="C95" s="5" t="s">
        <v>44</v>
      </c>
      <c r="D95" s="5">
        <v>248464</v>
      </c>
      <c r="E95" s="5">
        <v>908480897</v>
      </c>
      <c r="F95" s="5">
        <v>56773</v>
      </c>
      <c r="G95" s="1">
        <v>12596.6</v>
      </c>
      <c r="H95" s="5" t="s">
        <v>31</v>
      </c>
      <c r="I95" s="5" t="s">
        <v>6</v>
      </c>
      <c r="J95" s="5">
        <v>73</v>
      </c>
      <c r="K95" s="5">
        <v>54</v>
      </c>
      <c r="L95" s="5">
        <v>9</v>
      </c>
      <c r="M95" s="5">
        <v>472</v>
      </c>
      <c r="N95" s="5" t="s">
        <v>42</v>
      </c>
      <c r="O95" s="5" t="s">
        <v>43</v>
      </c>
    </row>
    <row r="96" spans="1:15" x14ac:dyDescent="0.25">
      <c r="A96" s="4">
        <v>43451</v>
      </c>
      <c r="B96" s="4" t="s">
        <v>19</v>
      </c>
      <c r="C96" s="5" t="s">
        <v>44</v>
      </c>
      <c r="D96" s="5">
        <v>248464</v>
      </c>
      <c r="E96" s="5">
        <v>908480897</v>
      </c>
      <c r="F96" s="5">
        <v>47444</v>
      </c>
      <c r="G96" s="1">
        <v>15248.533333333333</v>
      </c>
      <c r="H96" s="5" t="s">
        <v>31</v>
      </c>
      <c r="I96" s="5" t="s">
        <v>8</v>
      </c>
      <c r="J96" s="5">
        <v>89</v>
      </c>
      <c r="K96" s="5">
        <v>19</v>
      </c>
      <c r="L96" s="5">
        <v>43</v>
      </c>
      <c r="M96" s="5">
        <v>267</v>
      </c>
      <c r="N96" s="5" t="s">
        <v>42</v>
      </c>
      <c r="O96" s="5" t="s">
        <v>43</v>
      </c>
    </row>
    <row r="97" spans="1:15" x14ac:dyDescent="0.25">
      <c r="A97" s="4">
        <v>43486</v>
      </c>
      <c r="B97" s="4" t="s">
        <v>5</v>
      </c>
      <c r="C97" s="5" t="s">
        <v>44</v>
      </c>
      <c r="D97" s="5">
        <v>248464</v>
      </c>
      <c r="E97" s="5">
        <v>908480897</v>
      </c>
      <c r="F97" s="5">
        <v>88916</v>
      </c>
      <c r="G97" s="1">
        <v>16122.4</v>
      </c>
      <c r="H97" s="5" t="s">
        <v>31</v>
      </c>
      <c r="I97" s="5" t="s">
        <v>6</v>
      </c>
      <c r="J97" s="5">
        <v>94</v>
      </c>
      <c r="K97" s="5">
        <v>104</v>
      </c>
      <c r="L97" s="5">
        <v>30</v>
      </c>
      <c r="M97" s="5">
        <v>880</v>
      </c>
      <c r="N97" s="5" t="s">
        <v>42</v>
      </c>
      <c r="O97" s="5" t="s">
        <v>43</v>
      </c>
    </row>
    <row r="98" spans="1:15" x14ac:dyDescent="0.25">
      <c r="A98" s="4">
        <v>43101</v>
      </c>
      <c r="B98" s="4" t="s">
        <v>5</v>
      </c>
      <c r="C98" s="5" t="s">
        <v>44</v>
      </c>
      <c r="D98" s="5">
        <v>248464</v>
      </c>
      <c r="E98" s="5">
        <v>908480897</v>
      </c>
      <c r="F98" s="5">
        <v>97687</v>
      </c>
      <c r="G98" s="1">
        <v>8282.1999999999989</v>
      </c>
      <c r="H98" s="5" t="s">
        <v>31</v>
      </c>
      <c r="I98" s="5" t="s">
        <v>6</v>
      </c>
      <c r="J98" s="5">
        <v>47</v>
      </c>
      <c r="K98" s="5">
        <v>93</v>
      </c>
      <c r="L98" s="5">
        <v>5</v>
      </c>
      <c r="M98" s="5">
        <v>730</v>
      </c>
      <c r="N98" s="5" t="s">
        <v>42</v>
      </c>
      <c r="O98" s="5" t="s">
        <v>43</v>
      </c>
    </row>
    <row r="99" spans="1:15" x14ac:dyDescent="0.25">
      <c r="A99" s="4">
        <v>43136</v>
      </c>
      <c r="B99" s="4" t="s">
        <v>7</v>
      </c>
      <c r="C99" s="5" t="s">
        <v>44</v>
      </c>
      <c r="D99" s="5">
        <v>248464</v>
      </c>
      <c r="E99" s="5">
        <v>908480897</v>
      </c>
      <c r="F99" s="5">
        <v>47934</v>
      </c>
      <c r="G99" s="1">
        <v>13454.466666666667</v>
      </c>
      <c r="H99" s="5" t="s">
        <v>32</v>
      </c>
      <c r="I99" s="5" t="s">
        <v>8</v>
      </c>
      <c r="J99" s="5">
        <v>78</v>
      </c>
      <c r="K99" s="5">
        <v>101</v>
      </c>
      <c r="L99" s="5">
        <v>32</v>
      </c>
      <c r="M99" s="5">
        <v>845</v>
      </c>
      <c r="N99" s="5" t="s">
        <v>42</v>
      </c>
      <c r="O99" s="5" t="s">
        <v>43</v>
      </c>
    </row>
    <row r="100" spans="1:15" x14ac:dyDescent="0.25">
      <c r="A100" s="4">
        <v>43171</v>
      </c>
      <c r="B100" s="4" t="s">
        <v>9</v>
      </c>
      <c r="C100" s="5" t="s">
        <v>44</v>
      </c>
      <c r="D100" s="5">
        <v>248464</v>
      </c>
      <c r="E100" s="5">
        <v>908480897</v>
      </c>
      <c r="F100" s="5">
        <v>41356</v>
      </c>
      <c r="G100" s="1">
        <v>9266.0666666666675</v>
      </c>
      <c r="H100" s="5" t="s">
        <v>31</v>
      </c>
      <c r="I100" s="5" t="s">
        <v>6</v>
      </c>
      <c r="J100" s="5">
        <v>53</v>
      </c>
      <c r="K100" s="5">
        <v>59</v>
      </c>
      <c r="L100" s="5">
        <v>12</v>
      </c>
      <c r="M100" s="5">
        <v>494</v>
      </c>
      <c r="N100" s="5" t="s">
        <v>42</v>
      </c>
      <c r="O100" s="5" t="s">
        <v>43</v>
      </c>
    </row>
    <row r="101" spans="1:15" x14ac:dyDescent="0.25">
      <c r="A101" s="4">
        <v>43206</v>
      </c>
      <c r="B101" s="4" t="s">
        <v>11</v>
      </c>
      <c r="C101" s="5" t="s">
        <v>44</v>
      </c>
      <c r="D101" s="5">
        <v>248464</v>
      </c>
      <c r="E101" s="5">
        <v>908480897</v>
      </c>
      <c r="F101" s="5">
        <v>82813</v>
      </c>
      <c r="G101" s="1">
        <v>7088.5333333333328</v>
      </c>
      <c r="H101" s="5" t="s">
        <v>31</v>
      </c>
      <c r="I101" s="5" t="s">
        <v>6</v>
      </c>
      <c r="J101" s="5">
        <v>40</v>
      </c>
      <c r="K101" s="5">
        <v>34</v>
      </c>
      <c r="L101" s="5">
        <v>29</v>
      </c>
      <c r="M101" s="5">
        <v>318</v>
      </c>
      <c r="N101" s="5" t="s">
        <v>42</v>
      </c>
      <c r="O101" s="5" t="s">
        <v>43</v>
      </c>
    </row>
    <row r="102" spans="1:15" x14ac:dyDescent="0.25">
      <c r="A102" s="4">
        <v>43241</v>
      </c>
      <c r="B102" s="4" t="s">
        <v>12</v>
      </c>
      <c r="C102" s="5" t="s">
        <v>44</v>
      </c>
      <c r="D102" s="5">
        <v>248464</v>
      </c>
      <c r="E102" s="5">
        <v>908480897</v>
      </c>
      <c r="F102" s="5">
        <v>58816</v>
      </c>
      <c r="G102" s="1">
        <v>14965.4</v>
      </c>
      <c r="H102" s="5" t="s">
        <v>31</v>
      </c>
      <c r="I102" s="5" t="s">
        <v>6</v>
      </c>
      <c r="J102" s="5">
        <v>87</v>
      </c>
      <c r="K102" s="5">
        <v>126</v>
      </c>
      <c r="L102" s="5">
        <v>16</v>
      </c>
      <c r="M102" s="5">
        <v>1018</v>
      </c>
      <c r="N102" s="5" t="s">
        <v>42</v>
      </c>
      <c r="O102" s="5" t="s">
        <v>43</v>
      </c>
    </row>
    <row r="103" spans="1:15" x14ac:dyDescent="0.25">
      <c r="A103" s="4">
        <v>43276</v>
      </c>
      <c r="B103" s="4" t="s">
        <v>13</v>
      </c>
      <c r="C103" s="5" t="s">
        <v>44</v>
      </c>
      <c r="D103" s="5">
        <v>248464</v>
      </c>
      <c r="E103" s="5">
        <v>908480897</v>
      </c>
      <c r="F103" s="5">
        <v>90427</v>
      </c>
      <c r="G103" s="1">
        <v>8258.6</v>
      </c>
      <c r="H103" s="5" t="s">
        <v>31</v>
      </c>
      <c r="I103" s="5" t="s">
        <v>6</v>
      </c>
      <c r="J103" s="5">
        <v>47</v>
      </c>
      <c r="K103" s="5">
        <v>38</v>
      </c>
      <c r="L103" s="5">
        <v>49</v>
      </c>
      <c r="M103" s="5">
        <v>376</v>
      </c>
      <c r="N103" s="5" t="s">
        <v>42</v>
      </c>
      <c r="O103" s="5" t="s">
        <v>43</v>
      </c>
    </row>
    <row r="104" spans="1:15" x14ac:dyDescent="0.25">
      <c r="A104" s="4">
        <v>43311</v>
      </c>
      <c r="B104" s="4" t="s">
        <v>14</v>
      </c>
      <c r="C104" s="5" t="s">
        <v>44</v>
      </c>
      <c r="D104" s="5">
        <v>248464</v>
      </c>
      <c r="E104" s="5">
        <v>908480897</v>
      </c>
      <c r="F104" s="5">
        <v>40050</v>
      </c>
      <c r="G104" s="1">
        <v>8805.3333333333339</v>
      </c>
      <c r="H104" s="5" t="s">
        <v>31</v>
      </c>
      <c r="I104" s="5" t="s">
        <v>6</v>
      </c>
      <c r="J104" s="5">
        <v>50</v>
      </c>
      <c r="K104" s="5">
        <v>135</v>
      </c>
      <c r="L104" s="5">
        <v>45</v>
      </c>
      <c r="M104" s="5">
        <v>1080</v>
      </c>
      <c r="N104" s="5" t="s">
        <v>42</v>
      </c>
      <c r="O104" s="5" t="s">
        <v>43</v>
      </c>
    </row>
    <row r="105" spans="1:15" x14ac:dyDescent="0.25">
      <c r="A105" s="4">
        <v>43346</v>
      </c>
      <c r="B105" s="4" t="s">
        <v>16</v>
      </c>
      <c r="C105" s="5" t="s">
        <v>44</v>
      </c>
      <c r="D105" s="5">
        <v>248464</v>
      </c>
      <c r="E105" s="5">
        <v>908480897</v>
      </c>
      <c r="F105" s="5">
        <v>53561</v>
      </c>
      <c r="G105" s="1">
        <v>13756.800000000001</v>
      </c>
      <c r="H105" s="5" t="s">
        <v>31</v>
      </c>
      <c r="I105" s="5" t="s">
        <v>6</v>
      </c>
      <c r="J105" s="5">
        <v>80</v>
      </c>
      <c r="K105" s="5">
        <v>39</v>
      </c>
      <c r="L105" s="5">
        <v>15</v>
      </c>
      <c r="M105" s="5">
        <v>382</v>
      </c>
      <c r="N105" s="5" t="s">
        <v>42</v>
      </c>
      <c r="O105" s="5" t="s">
        <v>43</v>
      </c>
    </row>
    <row r="106" spans="1:15" x14ac:dyDescent="0.25">
      <c r="A106" s="4">
        <v>43381</v>
      </c>
      <c r="B106" s="4" t="s">
        <v>17</v>
      </c>
      <c r="C106" s="5" t="s">
        <v>44</v>
      </c>
      <c r="D106" s="5">
        <v>248464</v>
      </c>
      <c r="E106" s="5">
        <v>908480897</v>
      </c>
      <c r="F106" s="5">
        <v>56888</v>
      </c>
      <c r="G106" s="1">
        <v>13112.4</v>
      </c>
      <c r="H106" s="5" t="s">
        <v>31</v>
      </c>
      <c r="I106" s="5" t="s">
        <v>8</v>
      </c>
      <c r="J106" s="5">
        <v>76</v>
      </c>
      <c r="K106" s="5">
        <v>83</v>
      </c>
      <c r="L106" s="5">
        <v>35</v>
      </c>
      <c r="M106" s="5">
        <v>712</v>
      </c>
      <c r="N106" s="5" t="s">
        <v>42</v>
      </c>
      <c r="O106" s="5" t="s">
        <v>43</v>
      </c>
    </row>
    <row r="107" spans="1:15" x14ac:dyDescent="0.25">
      <c r="A107" s="4">
        <v>43416</v>
      </c>
      <c r="B107" s="4" t="s">
        <v>18</v>
      </c>
      <c r="C107" s="5" t="s">
        <v>44</v>
      </c>
      <c r="D107" s="5">
        <v>248464</v>
      </c>
      <c r="E107" s="5">
        <v>908480897</v>
      </c>
      <c r="F107" s="5">
        <v>95595</v>
      </c>
      <c r="G107" s="1">
        <v>13123.066666666666</v>
      </c>
      <c r="H107" s="5" t="s">
        <v>31</v>
      </c>
      <c r="I107" s="5" t="s">
        <v>6</v>
      </c>
      <c r="J107" s="5">
        <v>76</v>
      </c>
      <c r="K107" s="5">
        <v>106</v>
      </c>
      <c r="L107" s="5">
        <v>22</v>
      </c>
      <c r="M107" s="5">
        <v>872</v>
      </c>
      <c r="N107" s="5" t="s">
        <v>42</v>
      </c>
      <c r="O107" s="5" t="s">
        <v>43</v>
      </c>
    </row>
    <row r="108" spans="1:15" x14ac:dyDescent="0.25">
      <c r="A108" s="4">
        <v>43451</v>
      </c>
      <c r="B108" s="4" t="s">
        <v>19</v>
      </c>
      <c r="C108" s="5" t="s">
        <v>44</v>
      </c>
      <c r="D108" s="5">
        <v>248464</v>
      </c>
      <c r="E108" s="5">
        <v>908480897</v>
      </c>
      <c r="F108" s="5">
        <v>90021</v>
      </c>
      <c r="G108" s="1">
        <v>8583.6666666666661</v>
      </c>
      <c r="H108" s="5" t="s">
        <v>32</v>
      </c>
      <c r="I108" s="5" t="s">
        <v>8</v>
      </c>
      <c r="J108" s="5">
        <v>49</v>
      </c>
      <c r="K108" s="5">
        <v>27</v>
      </c>
      <c r="L108" s="5">
        <v>9</v>
      </c>
      <c r="M108" s="5">
        <v>254</v>
      </c>
      <c r="N108" s="5" t="s">
        <v>42</v>
      </c>
      <c r="O108" s="5" t="s">
        <v>43</v>
      </c>
    </row>
    <row r="109" spans="1:15" x14ac:dyDescent="0.25">
      <c r="A109" s="4">
        <v>43486</v>
      </c>
      <c r="B109" s="4" t="s">
        <v>5</v>
      </c>
      <c r="C109" s="5" t="s">
        <v>44</v>
      </c>
      <c r="D109" s="5">
        <v>248464</v>
      </c>
      <c r="E109" s="5">
        <v>908480897</v>
      </c>
      <c r="F109" s="5">
        <v>92276</v>
      </c>
      <c r="G109" s="1">
        <v>8944.9333333333325</v>
      </c>
      <c r="H109" s="5" t="s">
        <v>31</v>
      </c>
      <c r="I109" s="5" t="s">
        <v>6</v>
      </c>
      <c r="J109" s="5">
        <v>51</v>
      </c>
      <c r="K109" s="5">
        <v>85</v>
      </c>
      <c r="L109" s="5">
        <v>8</v>
      </c>
      <c r="M109" s="5">
        <v>675</v>
      </c>
      <c r="N109" s="5" t="s">
        <v>42</v>
      </c>
      <c r="O109" s="5" t="s">
        <v>43</v>
      </c>
    </row>
    <row r="110" spans="1:15" x14ac:dyDescent="0.25">
      <c r="A110" s="4">
        <v>43101</v>
      </c>
      <c r="B110" s="4" t="s">
        <v>5</v>
      </c>
      <c r="C110" s="5" t="s">
        <v>44</v>
      </c>
      <c r="D110" s="5">
        <v>248464</v>
      </c>
      <c r="E110" s="5">
        <v>908480897</v>
      </c>
      <c r="F110" s="5">
        <v>33300</v>
      </c>
      <c r="G110" s="1">
        <v>9109.8000000000011</v>
      </c>
      <c r="H110" s="5" t="s">
        <v>31</v>
      </c>
      <c r="I110" s="5" t="s">
        <v>6</v>
      </c>
      <c r="J110" s="5">
        <v>52</v>
      </c>
      <c r="K110" s="5">
        <v>81</v>
      </c>
      <c r="L110" s="5">
        <v>9</v>
      </c>
      <c r="M110" s="5">
        <v>649</v>
      </c>
      <c r="N110" s="5" t="s">
        <v>42</v>
      </c>
      <c r="O110" s="5" t="s">
        <v>43</v>
      </c>
    </row>
    <row r="111" spans="1:15" x14ac:dyDescent="0.25">
      <c r="A111" s="4">
        <v>43136</v>
      </c>
      <c r="B111" s="4" t="s">
        <v>7</v>
      </c>
      <c r="C111" s="5" t="s">
        <v>44</v>
      </c>
      <c r="D111" s="5">
        <v>248464</v>
      </c>
      <c r="E111" s="5">
        <v>908480897</v>
      </c>
      <c r="F111" s="5">
        <v>21146</v>
      </c>
      <c r="G111" s="1">
        <v>15930.266666666668</v>
      </c>
      <c r="H111" s="5" t="s">
        <v>31</v>
      </c>
      <c r="I111" s="5" t="s">
        <v>8</v>
      </c>
      <c r="J111" s="5">
        <v>93</v>
      </c>
      <c r="K111" s="5">
        <v>49</v>
      </c>
      <c r="L111" s="5">
        <v>47</v>
      </c>
      <c r="M111" s="5">
        <v>497</v>
      </c>
      <c r="N111" s="5" t="s">
        <v>42</v>
      </c>
      <c r="O111" s="5" t="s">
        <v>43</v>
      </c>
    </row>
    <row r="112" spans="1:15" x14ac:dyDescent="0.25">
      <c r="A112" s="4">
        <v>43171</v>
      </c>
      <c r="B112" s="4" t="s">
        <v>9</v>
      </c>
      <c r="C112" s="5" t="s">
        <v>44</v>
      </c>
      <c r="D112" s="5">
        <v>248464</v>
      </c>
      <c r="E112" s="5">
        <v>908480897</v>
      </c>
      <c r="F112" s="5">
        <v>95512</v>
      </c>
      <c r="G112" s="1">
        <v>16446.266666666666</v>
      </c>
      <c r="H112" s="5" t="s">
        <v>31</v>
      </c>
      <c r="I112" s="5" t="s">
        <v>6</v>
      </c>
      <c r="J112" s="5">
        <v>96</v>
      </c>
      <c r="K112" s="5">
        <v>87</v>
      </c>
      <c r="L112" s="5">
        <v>13</v>
      </c>
      <c r="M112" s="5">
        <v>740</v>
      </c>
      <c r="N112" s="5" t="s">
        <v>42</v>
      </c>
      <c r="O112" s="5" t="s">
        <v>43</v>
      </c>
    </row>
    <row r="113" spans="1:15" x14ac:dyDescent="0.25">
      <c r="A113" s="4">
        <v>43206</v>
      </c>
      <c r="B113" s="4" t="s">
        <v>11</v>
      </c>
      <c r="C113" s="5" t="s">
        <v>44</v>
      </c>
      <c r="D113" s="5">
        <v>248464</v>
      </c>
      <c r="E113" s="5">
        <v>908480897</v>
      </c>
      <c r="F113" s="5">
        <v>97682</v>
      </c>
      <c r="G113" s="1">
        <v>13784.733333333332</v>
      </c>
      <c r="H113" s="5" t="s">
        <v>31</v>
      </c>
      <c r="I113" s="5" t="s">
        <v>6</v>
      </c>
      <c r="J113" s="5">
        <v>80</v>
      </c>
      <c r="K113" s="5">
        <v>95</v>
      </c>
      <c r="L113" s="5">
        <v>29</v>
      </c>
      <c r="M113" s="5">
        <v>801</v>
      </c>
      <c r="N113" s="5" t="s">
        <v>42</v>
      </c>
      <c r="O113" s="5" t="s">
        <v>43</v>
      </c>
    </row>
    <row r="114" spans="1:15" x14ac:dyDescent="0.25">
      <c r="A114" s="4">
        <v>43241</v>
      </c>
      <c r="B114" s="4" t="s">
        <v>12</v>
      </c>
      <c r="C114" s="5" t="s">
        <v>44</v>
      </c>
      <c r="D114" s="5">
        <v>248464</v>
      </c>
      <c r="E114" s="5">
        <v>908480897</v>
      </c>
      <c r="F114" s="5">
        <v>56579</v>
      </c>
      <c r="G114" s="1">
        <v>14126.866666666667</v>
      </c>
      <c r="H114" s="5" t="s">
        <v>31</v>
      </c>
      <c r="I114" s="5" t="s">
        <v>6</v>
      </c>
      <c r="J114" s="5">
        <v>82</v>
      </c>
      <c r="K114" s="5">
        <v>112</v>
      </c>
      <c r="L114" s="5">
        <v>40</v>
      </c>
      <c r="M114" s="5">
        <v>935</v>
      </c>
      <c r="N114" s="5" t="s">
        <v>42</v>
      </c>
      <c r="O114" s="5" t="s">
        <v>43</v>
      </c>
    </row>
    <row r="115" spans="1:15" x14ac:dyDescent="0.25">
      <c r="A115" s="4">
        <v>43276</v>
      </c>
      <c r="B115" s="4" t="s">
        <v>13</v>
      </c>
      <c r="C115" s="5" t="s">
        <v>44</v>
      </c>
      <c r="D115" s="5">
        <v>248464</v>
      </c>
      <c r="E115" s="5">
        <v>908480897</v>
      </c>
      <c r="F115" s="5">
        <v>20514</v>
      </c>
      <c r="G115" s="1">
        <v>12246.666666666666</v>
      </c>
      <c r="H115" s="5" t="s">
        <v>31</v>
      </c>
      <c r="I115" s="5" t="s">
        <v>6</v>
      </c>
      <c r="J115" s="5">
        <v>71</v>
      </c>
      <c r="K115" s="5">
        <v>20</v>
      </c>
      <c r="L115" s="5">
        <v>6</v>
      </c>
      <c r="M115" s="5">
        <v>221</v>
      </c>
      <c r="N115" s="5" t="s">
        <v>42</v>
      </c>
      <c r="O115" s="5" t="s">
        <v>43</v>
      </c>
    </row>
    <row r="116" spans="1:15" x14ac:dyDescent="0.25">
      <c r="A116" s="4">
        <v>43311</v>
      </c>
      <c r="B116" s="4" t="s">
        <v>14</v>
      </c>
      <c r="C116" s="5" t="s">
        <v>44</v>
      </c>
      <c r="D116" s="5">
        <v>248464</v>
      </c>
      <c r="E116" s="5">
        <v>908480897</v>
      </c>
      <c r="F116" s="5">
        <v>11916</v>
      </c>
      <c r="G116" s="1">
        <v>9924.4666666666672</v>
      </c>
      <c r="H116" s="5" t="s">
        <v>31</v>
      </c>
      <c r="I116" s="5" t="s">
        <v>6</v>
      </c>
      <c r="J116" s="5">
        <v>57</v>
      </c>
      <c r="K116" s="5">
        <v>43</v>
      </c>
      <c r="L116" s="5">
        <v>6</v>
      </c>
      <c r="M116" s="5">
        <v>374</v>
      </c>
      <c r="N116" s="5" t="s">
        <v>42</v>
      </c>
      <c r="O116" s="5" t="s">
        <v>43</v>
      </c>
    </row>
    <row r="117" spans="1:15" x14ac:dyDescent="0.25">
      <c r="A117" s="4">
        <v>43346</v>
      </c>
      <c r="B117" s="4" t="s">
        <v>16</v>
      </c>
      <c r="C117" s="5" t="s">
        <v>44</v>
      </c>
      <c r="D117" s="5">
        <v>248464</v>
      </c>
      <c r="E117" s="5">
        <v>908480897</v>
      </c>
      <c r="F117" s="5">
        <v>91460</v>
      </c>
      <c r="G117" s="1">
        <v>15248.333333333334</v>
      </c>
      <c r="H117" s="5" t="s">
        <v>31</v>
      </c>
      <c r="I117" s="5" t="s">
        <v>6</v>
      </c>
      <c r="J117" s="5">
        <v>89</v>
      </c>
      <c r="K117" s="5">
        <v>24</v>
      </c>
      <c r="L117" s="5">
        <v>5</v>
      </c>
      <c r="M117" s="5">
        <v>264</v>
      </c>
      <c r="N117" s="5" t="s">
        <v>42</v>
      </c>
      <c r="O117" s="5" t="s">
        <v>43</v>
      </c>
    </row>
    <row r="118" spans="1:15" x14ac:dyDescent="0.25">
      <c r="A118" s="4">
        <v>43381</v>
      </c>
      <c r="B118" s="4" t="s">
        <v>17</v>
      </c>
      <c r="C118" s="5" t="s">
        <v>44</v>
      </c>
      <c r="D118" s="5">
        <v>248464</v>
      </c>
      <c r="E118" s="5">
        <v>908480897</v>
      </c>
      <c r="F118" s="5">
        <v>63836</v>
      </c>
      <c r="G118" s="1">
        <v>12919</v>
      </c>
      <c r="H118" s="5" t="s">
        <v>32</v>
      </c>
      <c r="I118" s="5" t="s">
        <v>8</v>
      </c>
      <c r="J118" s="5">
        <v>75</v>
      </c>
      <c r="K118" s="5">
        <v>27</v>
      </c>
      <c r="L118" s="5">
        <v>38</v>
      </c>
      <c r="M118" s="5">
        <v>310</v>
      </c>
      <c r="N118" s="5" t="s">
        <v>42</v>
      </c>
      <c r="O118" s="5" t="s">
        <v>43</v>
      </c>
    </row>
    <row r="119" spans="1:15" x14ac:dyDescent="0.25">
      <c r="A119" s="4">
        <v>43416</v>
      </c>
      <c r="B119" s="4" t="s">
        <v>18</v>
      </c>
      <c r="C119" s="5" t="s">
        <v>44</v>
      </c>
      <c r="D119" s="5">
        <v>248464</v>
      </c>
      <c r="E119" s="5">
        <v>908480897</v>
      </c>
      <c r="F119" s="5">
        <v>89825</v>
      </c>
      <c r="G119" s="1">
        <v>9273.9333333333325</v>
      </c>
      <c r="H119" s="5" t="s">
        <v>31</v>
      </c>
      <c r="I119" s="5" t="s">
        <v>6</v>
      </c>
      <c r="J119" s="5">
        <v>53</v>
      </c>
      <c r="K119" s="5">
        <v>75</v>
      </c>
      <c r="L119" s="5">
        <v>12</v>
      </c>
      <c r="M119" s="5">
        <v>612</v>
      </c>
      <c r="N119" s="5" t="s">
        <v>42</v>
      </c>
      <c r="O119" s="5" t="s">
        <v>43</v>
      </c>
    </row>
    <row r="120" spans="1:15" x14ac:dyDescent="0.25">
      <c r="A120" s="4">
        <v>43451</v>
      </c>
      <c r="B120" s="4" t="s">
        <v>19</v>
      </c>
      <c r="C120" s="5" t="s">
        <v>44</v>
      </c>
      <c r="D120" s="5">
        <v>248464</v>
      </c>
      <c r="E120" s="5">
        <v>908480897</v>
      </c>
      <c r="F120" s="5">
        <v>73265</v>
      </c>
      <c r="G120" s="1">
        <v>14290</v>
      </c>
      <c r="H120" s="5" t="s">
        <v>31</v>
      </c>
      <c r="I120" s="5" t="s">
        <v>8</v>
      </c>
      <c r="J120" s="5">
        <v>83</v>
      </c>
      <c r="K120" s="5">
        <v>108</v>
      </c>
      <c r="L120" s="5">
        <v>11</v>
      </c>
      <c r="M120" s="5">
        <v>883</v>
      </c>
      <c r="N120" s="5" t="s">
        <v>42</v>
      </c>
      <c r="O120" s="5" t="s">
        <v>43</v>
      </c>
    </row>
    <row r="121" spans="1:15" x14ac:dyDescent="0.25">
      <c r="A121" s="4">
        <v>43486</v>
      </c>
      <c r="B121" s="4" t="s">
        <v>5</v>
      </c>
      <c r="C121" s="5" t="s">
        <v>44</v>
      </c>
      <c r="D121" s="5">
        <v>248464</v>
      </c>
      <c r="E121" s="5">
        <v>908480897</v>
      </c>
      <c r="F121" s="5">
        <v>40808</v>
      </c>
      <c r="G121" s="1">
        <v>15103.733333333332</v>
      </c>
      <c r="H121" s="5" t="s">
        <v>31</v>
      </c>
      <c r="I121" s="5" t="s">
        <v>6</v>
      </c>
      <c r="J121" s="5">
        <v>88</v>
      </c>
      <c r="K121" s="5">
        <v>63</v>
      </c>
      <c r="L121" s="5">
        <v>47</v>
      </c>
      <c r="M121" s="5">
        <v>594</v>
      </c>
      <c r="N121" s="5" t="s">
        <v>42</v>
      </c>
      <c r="O121" s="5" t="s">
        <v>43</v>
      </c>
    </row>
    <row r="122" spans="1:15" x14ac:dyDescent="0.25">
      <c r="A122" s="4">
        <v>43101</v>
      </c>
      <c r="B122" s="4" t="s">
        <v>5</v>
      </c>
      <c r="C122" s="5" t="s">
        <v>44</v>
      </c>
      <c r="D122" s="5">
        <v>248464</v>
      </c>
      <c r="E122" s="5">
        <v>908480897</v>
      </c>
      <c r="F122" s="5">
        <v>22797</v>
      </c>
      <c r="G122" s="1">
        <v>13609.4</v>
      </c>
      <c r="H122" s="5" t="s">
        <v>31</v>
      </c>
      <c r="I122" s="5" t="s">
        <v>6</v>
      </c>
      <c r="J122" s="5">
        <v>79</v>
      </c>
      <c r="K122" s="5">
        <v>77</v>
      </c>
      <c r="L122" s="5">
        <v>30</v>
      </c>
      <c r="M122" s="5">
        <v>670</v>
      </c>
      <c r="N122" s="5" t="s">
        <v>42</v>
      </c>
      <c r="O122" s="5" t="s">
        <v>43</v>
      </c>
    </row>
    <row r="123" spans="1:15" x14ac:dyDescent="0.25">
      <c r="A123" s="4">
        <v>43136</v>
      </c>
      <c r="B123" s="4" t="s">
        <v>7</v>
      </c>
      <c r="C123" s="5" t="s">
        <v>44</v>
      </c>
      <c r="D123" s="5">
        <v>248464</v>
      </c>
      <c r="E123" s="5">
        <v>908480897</v>
      </c>
      <c r="F123" s="5">
        <v>37471</v>
      </c>
      <c r="G123" s="1">
        <v>9585.5333333333328</v>
      </c>
      <c r="H123" s="5" t="s">
        <v>32</v>
      </c>
      <c r="I123" s="5" t="s">
        <v>8</v>
      </c>
      <c r="J123" s="5">
        <v>55</v>
      </c>
      <c r="K123" s="5">
        <v>27</v>
      </c>
      <c r="L123" s="5">
        <v>38</v>
      </c>
      <c r="M123" s="5">
        <v>288</v>
      </c>
      <c r="N123" s="5" t="s">
        <v>42</v>
      </c>
      <c r="O123" s="5" t="s">
        <v>43</v>
      </c>
    </row>
    <row r="124" spans="1:15" x14ac:dyDescent="0.25">
      <c r="A124" s="4">
        <v>43171</v>
      </c>
      <c r="B124" s="4" t="s">
        <v>9</v>
      </c>
      <c r="C124" s="5" t="s">
        <v>44</v>
      </c>
      <c r="D124" s="5">
        <v>248464</v>
      </c>
      <c r="E124" s="5">
        <v>908480897</v>
      </c>
      <c r="F124" s="5">
        <v>75396</v>
      </c>
      <c r="G124" s="1">
        <v>14076.4</v>
      </c>
      <c r="H124" s="5" t="s">
        <v>31</v>
      </c>
      <c r="I124" s="5" t="s">
        <v>6</v>
      </c>
      <c r="J124" s="5">
        <v>82</v>
      </c>
      <c r="K124" s="5">
        <v>11</v>
      </c>
      <c r="L124" s="5">
        <v>18</v>
      </c>
      <c r="M124" s="5">
        <v>178</v>
      </c>
      <c r="N124" s="5" t="s">
        <v>42</v>
      </c>
      <c r="O124" s="5" t="s">
        <v>43</v>
      </c>
    </row>
    <row r="125" spans="1:15" x14ac:dyDescent="0.25">
      <c r="A125" s="4">
        <v>43206</v>
      </c>
      <c r="B125" s="4" t="s">
        <v>11</v>
      </c>
      <c r="C125" s="5" t="s">
        <v>44</v>
      </c>
      <c r="D125" s="5">
        <v>248464</v>
      </c>
      <c r="E125" s="5">
        <v>908480897</v>
      </c>
      <c r="F125" s="5">
        <v>78792</v>
      </c>
      <c r="G125" s="1">
        <v>13091.666666666666</v>
      </c>
      <c r="H125" s="5" t="s">
        <v>31</v>
      </c>
      <c r="I125" s="5" t="s">
        <v>6</v>
      </c>
      <c r="J125" s="5">
        <v>76</v>
      </c>
      <c r="K125" s="5">
        <v>44</v>
      </c>
      <c r="L125" s="5">
        <v>7</v>
      </c>
      <c r="M125" s="5">
        <v>401</v>
      </c>
      <c r="N125" s="5" t="s">
        <v>42</v>
      </c>
      <c r="O125" s="5" t="s">
        <v>43</v>
      </c>
    </row>
    <row r="126" spans="1:15" x14ac:dyDescent="0.25">
      <c r="A126" s="4">
        <v>43241</v>
      </c>
      <c r="B126" s="4" t="s">
        <v>12</v>
      </c>
      <c r="C126" s="5" t="s">
        <v>44</v>
      </c>
      <c r="D126" s="5">
        <v>248464</v>
      </c>
      <c r="E126" s="5">
        <v>908480897</v>
      </c>
      <c r="F126" s="5">
        <v>49379</v>
      </c>
      <c r="G126" s="1">
        <v>16765.666666666668</v>
      </c>
      <c r="H126" s="5" t="s">
        <v>31</v>
      </c>
      <c r="I126" s="5" t="s">
        <v>6</v>
      </c>
      <c r="J126" s="5">
        <v>98</v>
      </c>
      <c r="K126" s="5">
        <v>59</v>
      </c>
      <c r="L126" s="5">
        <v>8</v>
      </c>
      <c r="M126" s="5">
        <v>533</v>
      </c>
      <c r="N126" s="5" t="s">
        <v>42</v>
      </c>
      <c r="O126" s="5" t="s">
        <v>43</v>
      </c>
    </row>
    <row r="127" spans="1:15" x14ac:dyDescent="0.25">
      <c r="A127" s="4">
        <v>43276</v>
      </c>
      <c r="B127" s="4" t="s">
        <v>13</v>
      </c>
      <c r="C127" s="5" t="s">
        <v>44</v>
      </c>
      <c r="D127" s="5">
        <v>248464</v>
      </c>
      <c r="E127" s="5">
        <v>908480897</v>
      </c>
      <c r="F127" s="5">
        <v>36171</v>
      </c>
      <c r="G127" s="1">
        <v>13617.6</v>
      </c>
      <c r="H127" s="5" t="s">
        <v>31</v>
      </c>
      <c r="I127" s="5" t="s">
        <v>6</v>
      </c>
      <c r="J127" s="5">
        <v>79</v>
      </c>
      <c r="K127" s="5">
        <v>95</v>
      </c>
      <c r="L127" s="5">
        <v>20</v>
      </c>
      <c r="M127" s="5">
        <v>793</v>
      </c>
      <c r="N127" s="5" t="s">
        <v>42</v>
      </c>
      <c r="O127" s="5" t="s">
        <v>43</v>
      </c>
    </row>
    <row r="128" spans="1:15" x14ac:dyDescent="0.25">
      <c r="A128" s="4">
        <v>43311</v>
      </c>
      <c r="B128" s="4" t="s">
        <v>14</v>
      </c>
      <c r="C128" s="5" t="s">
        <v>44</v>
      </c>
      <c r="D128" s="5">
        <v>248464</v>
      </c>
      <c r="E128" s="5">
        <v>908480897</v>
      </c>
      <c r="F128" s="5">
        <v>37502</v>
      </c>
      <c r="G128" s="1">
        <v>10758.800000000001</v>
      </c>
      <c r="H128" s="5" t="s">
        <v>31</v>
      </c>
      <c r="I128" s="5" t="s">
        <v>6</v>
      </c>
      <c r="J128" s="5">
        <v>62</v>
      </c>
      <c r="K128" s="5">
        <v>41</v>
      </c>
      <c r="L128" s="5">
        <v>36</v>
      </c>
      <c r="M128" s="5">
        <v>394</v>
      </c>
      <c r="N128" s="5" t="s">
        <v>42</v>
      </c>
      <c r="O128" s="5" t="s">
        <v>43</v>
      </c>
    </row>
    <row r="129" spans="1:15" x14ac:dyDescent="0.25">
      <c r="A129" s="4">
        <v>43346</v>
      </c>
      <c r="B129" s="4" t="s">
        <v>16</v>
      </c>
      <c r="C129" s="5" t="s">
        <v>44</v>
      </c>
      <c r="D129" s="5">
        <v>248464</v>
      </c>
      <c r="E129" s="5">
        <v>908480897</v>
      </c>
      <c r="F129" s="5">
        <v>97735</v>
      </c>
      <c r="G129" s="1">
        <v>10612.133333333333</v>
      </c>
      <c r="H129" s="5" t="s">
        <v>31</v>
      </c>
      <c r="I129" s="5" t="s">
        <v>6</v>
      </c>
      <c r="J129" s="5">
        <v>61</v>
      </c>
      <c r="K129" s="5">
        <v>81</v>
      </c>
      <c r="L129" s="5">
        <v>47</v>
      </c>
      <c r="M129" s="5">
        <v>693</v>
      </c>
      <c r="N129" s="5" t="s">
        <v>42</v>
      </c>
      <c r="O129" s="5" t="s">
        <v>43</v>
      </c>
    </row>
    <row r="130" spans="1:15" x14ac:dyDescent="0.25">
      <c r="A130" s="4">
        <v>43381</v>
      </c>
      <c r="B130" s="4" t="s">
        <v>17</v>
      </c>
      <c r="C130" s="5" t="s">
        <v>44</v>
      </c>
      <c r="D130" s="5">
        <v>248464</v>
      </c>
      <c r="E130" s="5">
        <v>908480897</v>
      </c>
      <c r="F130" s="5">
        <v>23419</v>
      </c>
      <c r="G130" s="1">
        <v>11468.333333333334</v>
      </c>
      <c r="H130" s="5" t="s">
        <v>32</v>
      </c>
      <c r="I130" s="5" t="s">
        <v>8</v>
      </c>
      <c r="J130" s="5">
        <v>66</v>
      </c>
      <c r="K130" s="5">
        <v>127</v>
      </c>
      <c r="L130" s="5">
        <v>47</v>
      </c>
      <c r="M130" s="5">
        <v>1041</v>
      </c>
      <c r="N130" s="5" t="s">
        <v>42</v>
      </c>
      <c r="O130" s="5" t="s">
        <v>43</v>
      </c>
    </row>
    <row r="131" spans="1:15" x14ac:dyDescent="0.25">
      <c r="A131" s="4">
        <v>43416</v>
      </c>
      <c r="B131" s="4" t="s">
        <v>18</v>
      </c>
      <c r="C131" s="5" t="s">
        <v>44</v>
      </c>
      <c r="D131" s="5">
        <v>248464</v>
      </c>
      <c r="E131" s="5">
        <v>908480897</v>
      </c>
      <c r="F131" s="5">
        <v>54295</v>
      </c>
      <c r="G131" s="1">
        <v>7426.2666666666664</v>
      </c>
      <c r="H131" s="5" t="s">
        <v>31</v>
      </c>
      <c r="I131" s="5" t="s">
        <v>6</v>
      </c>
      <c r="J131" s="5">
        <v>42</v>
      </c>
      <c r="K131" s="5">
        <v>46</v>
      </c>
      <c r="L131" s="5">
        <v>6</v>
      </c>
      <c r="M131" s="5">
        <v>386</v>
      </c>
      <c r="N131" s="5" t="s">
        <v>42</v>
      </c>
      <c r="O131" s="5" t="s">
        <v>43</v>
      </c>
    </row>
    <row r="132" spans="1:15" x14ac:dyDescent="0.25">
      <c r="A132" s="4">
        <v>43451</v>
      </c>
      <c r="B132" s="4" t="s">
        <v>19</v>
      </c>
      <c r="C132" s="5" t="s">
        <v>44</v>
      </c>
      <c r="D132" s="5">
        <v>248464</v>
      </c>
      <c r="E132" s="5">
        <v>908480897</v>
      </c>
      <c r="F132" s="5">
        <v>46115</v>
      </c>
      <c r="G132" s="1">
        <v>9275.0666666666675</v>
      </c>
      <c r="H132" s="5" t="s">
        <v>32</v>
      </c>
      <c r="I132" s="5" t="s">
        <v>8</v>
      </c>
      <c r="J132" s="5">
        <v>53</v>
      </c>
      <c r="K132" s="5">
        <v>76</v>
      </c>
      <c r="L132" s="5">
        <v>21</v>
      </c>
      <c r="M132" s="5">
        <v>629</v>
      </c>
      <c r="N132" s="5" t="s">
        <v>42</v>
      </c>
      <c r="O132" s="5" t="s">
        <v>43</v>
      </c>
    </row>
    <row r="133" spans="1:15" x14ac:dyDescent="0.25">
      <c r="A133" s="4">
        <v>43486</v>
      </c>
      <c r="B133" s="4" t="s">
        <v>5</v>
      </c>
      <c r="C133" s="5" t="s">
        <v>44</v>
      </c>
      <c r="D133" s="5">
        <v>248464</v>
      </c>
      <c r="E133" s="5">
        <v>908480897</v>
      </c>
      <c r="F133" s="5">
        <v>97069</v>
      </c>
      <c r="G133" s="1">
        <v>8918.8000000000011</v>
      </c>
      <c r="H133" s="5" t="s">
        <v>31</v>
      </c>
      <c r="I133" s="5" t="s">
        <v>6</v>
      </c>
      <c r="J133" s="5">
        <v>51</v>
      </c>
      <c r="K133" s="5">
        <v>28</v>
      </c>
      <c r="L133" s="5">
        <v>24</v>
      </c>
      <c r="M133" s="5">
        <v>283</v>
      </c>
      <c r="N133" s="5" t="s">
        <v>42</v>
      </c>
      <c r="O133" s="5" t="s">
        <v>43</v>
      </c>
    </row>
    <row r="134" spans="1:15" x14ac:dyDescent="0.25">
      <c r="A134" s="4">
        <v>43101</v>
      </c>
      <c r="B134" s="4" t="s">
        <v>5</v>
      </c>
      <c r="C134" s="5" t="s">
        <v>44</v>
      </c>
      <c r="D134" s="5">
        <v>248464</v>
      </c>
      <c r="E134" s="5">
        <v>908480897</v>
      </c>
      <c r="F134" s="5">
        <v>59563</v>
      </c>
      <c r="G134" s="1">
        <v>12415.133333333333</v>
      </c>
      <c r="H134" s="5" t="s">
        <v>31</v>
      </c>
      <c r="I134" s="5" t="s">
        <v>6</v>
      </c>
      <c r="J134" s="5">
        <v>72</v>
      </c>
      <c r="K134" s="5">
        <v>20</v>
      </c>
      <c r="L134" s="5">
        <v>32</v>
      </c>
      <c r="M134" s="5">
        <v>249</v>
      </c>
      <c r="N134" s="5" t="s">
        <v>42</v>
      </c>
      <c r="O134" s="5" t="s">
        <v>43</v>
      </c>
    </row>
    <row r="135" spans="1:15" x14ac:dyDescent="0.25">
      <c r="A135" s="4">
        <v>43136</v>
      </c>
      <c r="B135" s="4" t="s">
        <v>7</v>
      </c>
      <c r="C135" s="5" t="s">
        <v>44</v>
      </c>
      <c r="D135" s="5">
        <v>248464</v>
      </c>
      <c r="E135" s="5">
        <v>908480897</v>
      </c>
      <c r="F135" s="5">
        <v>52803</v>
      </c>
      <c r="G135" s="1">
        <v>16133.6</v>
      </c>
      <c r="H135" s="5" t="s">
        <v>31</v>
      </c>
      <c r="I135" s="5" t="s">
        <v>8</v>
      </c>
      <c r="J135" s="5">
        <v>94</v>
      </c>
      <c r="K135" s="5">
        <v>124</v>
      </c>
      <c r="L135" s="5">
        <v>48</v>
      </c>
      <c r="M135" s="5">
        <v>1048</v>
      </c>
      <c r="N135" s="5" t="s">
        <v>42</v>
      </c>
      <c r="O135" s="5" t="s">
        <v>43</v>
      </c>
    </row>
    <row r="136" spans="1:15" x14ac:dyDescent="0.25">
      <c r="A136" s="4">
        <v>43171</v>
      </c>
      <c r="B136" s="4" t="s">
        <v>9</v>
      </c>
      <c r="C136" s="5" t="s">
        <v>44</v>
      </c>
      <c r="D136" s="5">
        <v>248464</v>
      </c>
      <c r="E136" s="5">
        <v>908480897</v>
      </c>
      <c r="F136" s="5">
        <v>84585</v>
      </c>
      <c r="G136" s="1">
        <v>8276.6666666666661</v>
      </c>
      <c r="H136" s="5" t="s">
        <v>31</v>
      </c>
      <c r="I136" s="5" t="s">
        <v>6</v>
      </c>
      <c r="J136" s="5">
        <v>47</v>
      </c>
      <c r="K136" s="5">
        <v>76</v>
      </c>
      <c r="L136" s="5">
        <v>45</v>
      </c>
      <c r="M136" s="5">
        <v>647</v>
      </c>
      <c r="N136" s="5" t="s">
        <v>42</v>
      </c>
      <c r="O136" s="5" t="s">
        <v>43</v>
      </c>
    </row>
    <row r="137" spans="1:15" x14ac:dyDescent="0.25">
      <c r="A137" s="4">
        <v>43206</v>
      </c>
      <c r="B137" s="4" t="s">
        <v>11</v>
      </c>
      <c r="C137" s="5" t="s">
        <v>44</v>
      </c>
      <c r="D137" s="5">
        <v>248464</v>
      </c>
      <c r="E137" s="5">
        <v>908480897</v>
      </c>
      <c r="F137" s="5">
        <v>89835</v>
      </c>
      <c r="G137" s="1">
        <v>12245.266666666668</v>
      </c>
      <c r="H137" s="5" t="s">
        <v>31</v>
      </c>
      <c r="I137" s="5" t="s">
        <v>6</v>
      </c>
      <c r="J137" s="5">
        <v>71</v>
      </c>
      <c r="K137" s="5">
        <v>14</v>
      </c>
      <c r="L137" s="5">
        <v>25</v>
      </c>
      <c r="M137" s="5">
        <v>200</v>
      </c>
      <c r="N137" s="5" t="s">
        <v>42</v>
      </c>
      <c r="O137" s="5" t="s">
        <v>43</v>
      </c>
    </row>
    <row r="138" spans="1:15" x14ac:dyDescent="0.25">
      <c r="A138" s="4">
        <v>43241</v>
      </c>
      <c r="B138" s="4" t="s">
        <v>12</v>
      </c>
      <c r="C138" s="5" t="s">
        <v>44</v>
      </c>
      <c r="D138" s="5">
        <v>248464</v>
      </c>
      <c r="E138" s="5">
        <v>908480897</v>
      </c>
      <c r="F138" s="5">
        <v>77839</v>
      </c>
      <c r="G138" s="1">
        <v>10939.4</v>
      </c>
      <c r="H138" s="5" t="s">
        <v>31</v>
      </c>
      <c r="I138" s="5" t="s">
        <v>6</v>
      </c>
      <c r="J138" s="5">
        <v>63</v>
      </c>
      <c r="K138" s="5">
        <v>73</v>
      </c>
      <c r="L138" s="5">
        <v>8</v>
      </c>
      <c r="M138" s="5">
        <v>604</v>
      </c>
      <c r="N138" s="5" t="s">
        <v>42</v>
      </c>
      <c r="O138" s="5" t="s">
        <v>43</v>
      </c>
    </row>
    <row r="139" spans="1:15" x14ac:dyDescent="0.25">
      <c r="A139" s="4">
        <v>43276</v>
      </c>
      <c r="B139" s="4" t="s">
        <v>13</v>
      </c>
      <c r="C139" s="5" t="s">
        <v>44</v>
      </c>
      <c r="D139" s="5">
        <v>248464</v>
      </c>
      <c r="E139" s="5">
        <v>908480897</v>
      </c>
      <c r="F139" s="5">
        <v>50078</v>
      </c>
      <c r="G139" s="1">
        <v>13912.333333333334</v>
      </c>
      <c r="H139" s="5" t="s">
        <v>31</v>
      </c>
      <c r="I139" s="5" t="s">
        <v>6</v>
      </c>
      <c r="J139" s="5">
        <v>81</v>
      </c>
      <c r="K139" s="5">
        <v>16</v>
      </c>
      <c r="L139" s="5">
        <v>22</v>
      </c>
      <c r="M139" s="5">
        <v>216</v>
      </c>
      <c r="N139" s="5" t="s">
        <v>42</v>
      </c>
      <c r="O139" s="5" t="s">
        <v>43</v>
      </c>
    </row>
    <row r="140" spans="1:15" x14ac:dyDescent="0.25">
      <c r="A140" s="4">
        <v>43311</v>
      </c>
      <c r="B140" s="4" t="s">
        <v>14</v>
      </c>
      <c r="C140" s="5" t="s">
        <v>44</v>
      </c>
      <c r="D140" s="5">
        <v>248464</v>
      </c>
      <c r="E140" s="5">
        <v>908480897</v>
      </c>
      <c r="F140" s="5">
        <v>27045</v>
      </c>
      <c r="G140" s="1">
        <v>15576.666666666666</v>
      </c>
      <c r="H140" s="5" t="s">
        <v>31</v>
      </c>
      <c r="I140" s="5" t="s">
        <v>6</v>
      </c>
      <c r="J140" s="5">
        <v>91</v>
      </c>
      <c r="K140" s="5">
        <v>9</v>
      </c>
      <c r="L140" s="5">
        <v>34</v>
      </c>
      <c r="M140" s="5">
        <v>191</v>
      </c>
      <c r="N140" s="5" t="s">
        <v>42</v>
      </c>
      <c r="O140" s="5" t="s">
        <v>43</v>
      </c>
    </row>
    <row r="141" spans="1:15" x14ac:dyDescent="0.25">
      <c r="A141" s="4">
        <v>43346</v>
      </c>
      <c r="B141" s="4" t="s">
        <v>16</v>
      </c>
      <c r="C141" s="5" t="s">
        <v>44</v>
      </c>
      <c r="D141" s="5">
        <v>248464</v>
      </c>
      <c r="E141" s="5">
        <v>908480897</v>
      </c>
      <c r="F141" s="5">
        <v>57227</v>
      </c>
      <c r="G141" s="1">
        <v>11113.266666666668</v>
      </c>
      <c r="H141" s="5" t="s">
        <v>31</v>
      </c>
      <c r="I141" s="5" t="s">
        <v>6</v>
      </c>
      <c r="J141" s="5">
        <v>64</v>
      </c>
      <c r="K141" s="5">
        <v>83</v>
      </c>
      <c r="L141" s="5">
        <v>47</v>
      </c>
      <c r="M141" s="5">
        <v>713</v>
      </c>
      <c r="N141" s="5" t="s">
        <v>42</v>
      </c>
      <c r="O141" s="5" t="s">
        <v>43</v>
      </c>
    </row>
    <row r="142" spans="1:15" x14ac:dyDescent="0.25">
      <c r="A142" s="4">
        <v>43381</v>
      </c>
      <c r="B142" s="4" t="s">
        <v>17</v>
      </c>
      <c r="C142" s="5" t="s">
        <v>44</v>
      </c>
      <c r="D142" s="5">
        <v>248464</v>
      </c>
      <c r="E142" s="5">
        <v>908480897</v>
      </c>
      <c r="F142" s="5">
        <v>52252</v>
      </c>
      <c r="G142" s="1">
        <v>13282.133333333333</v>
      </c>
      <c r="H142" s="5" t="s">
        <v>32</v>
      </c>
      <c r="I142" s="5" t="s">
        <v>8</v>
      </c>
      <c r="J142" s="5">
        <v>77</v>
      </c>
      <c r="K142" s="5">
        <v>87</v>
      </c>
      <c r="L142" s="5">
        <v>48</v>
      </c>
      <c r="M142" s="5">
        <v>759</v>
      </c>
      <c r="N142" s="5" t="s">
        <v>42</v>
      </c>
      <c r="O142" s="5" t="s">
        <v>43</v>
      </c>
    </row>
    <row r="143" spans="1:15" x14ac:dyDescent="0.25">
      <c r="A143" s="4">
        <v>43416</v>
      </c>
      <c r="B143" s="4" t="s">
        <v>18</v>
      </c>
      <c r="C143" s="5" t="s">
        <v>44</v>
      </c>
      <c r="D143" s="5">
        <v>248464</v>
      </c>
      <c r="E143" s="5">
        <v>908480897</v>
      </c>
      <c r="F143" s="5">
        <v>91396</v>
      </c>
      <c r="G143" s="1">
        <v>9281.1999999999989</v>
      </c>
      <c r="H143" s="5" t="s">
        <v>31</v>
      </c>
      <c r="I143" s="5" t="s">
        <v>6</v>
      </c>
      <c r="J143" s="5">
        <v>53</v>
      </c>
      <c r="K143" s="5">
        <v>91</v>
      </c>
      <c r="L143" s="5">
        <v>5</v>
      </c>
      <c r="M143" s="5">
        <v>721</v>
      </c>
      <c r="N143" s="5" t="s">
        <v>42</v>
      </c>
      <c r="O143" s="5" t="s">
        <v>43</v>
      </c>
    </row>
    <row r="144" spans="1:15" x14ac:dyDescent="0.25">
      <c r="A144" s="4">
        <v>43451</v>
      </c>
      <c r="B144" s="4" t="s">
        <v>19</v>
      </c>
      <c r="C144" s="5" t="s">
        <v>44</v>
      </c>
      <c r="D144" s="5">
        <v>248464</v>
      </c>
      <c r="E144" s="5">
        <v>908480897</v>
      </c>
      <c r="F144" s="5">
        <v>83729</v>
      </c>
      <c r="G144" s="1">
        <v>16295</v>
      </c>
      <c r="H144" s="5" t="s">
        <v>31</v>
      </c>
      <c r="I144" s="5" t="s">
        <v>8</v>
      </c>
      <c r="J144" s="5">
        <v>95</v>
      </c>
      <c r="K144" s="5">
        <v>116</v>
      </c>
      <c r="L144" s="5">
        <v>28</v>
      </c>
      <c r="M144" s="5">
        <v>970</v>
      </c>
      <c r="N144" s="5" t="s">
        <v>42</v>
      </c>
      <c r="O144" s="5" t="s">
        <v>43</v>
      </c>
    </row>
    <row r="145" spans="1:15" x14ac:dyDescent="0.25">
      <c r="A145" s="4">
        <v>43486</v>
      </c>
      <c r="B145" s="4" t="s">
        <v>5</v>
      </c>
      <c r="C145" s="5" t="s">
        <v>44</v>
      </c>
      <c r="D145" s="5">
        <v>248464</v>
      </c>
      <c r="E145" s="5">
        <v>908480897</v>
      </c>
      <c r="F145" s="5">
        <v>33351</v>
      </c>
      <c r="G145" s="1">
        <v>9630.8666666666668</v>
      </c>
      <c r="H145" s="5" t="s">
        <v>31</v>
      </c>
      <c r="I145" s="5" t="s">
        <v>6</v>
      </c>
      <c r="J145" s="5">
        <v>55</v>
      </c>
      <c r="K145" s="5">
        <v>121</v>
      </c>
      <c r="L145" s="5">
        <v>34</v>
      </c>
      <c r="M145" s="5">
        <v>968</v>
      </c>
      <c r="N145" s="5" t="s">
        <v>42</v>
      </c>
      <c r="O145" s="5" t="s">
        <v>43</v>
      </c>
    </row>
  </sheetData>
  <autoFilter ref="A1:O145" xr:uid="{4762987C-7A57-40A2-AC88-F4A0B094D139}"/>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3EFC-539E-41DD-898A-AE92F9284046}">
  <dimension ref="A1:E76"/>
  <sheetViews>
    <sheetView workbookViewId="0">
      <selection sqref="A1:G1048576"/>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22</v>
      </c>
      <c r="B1" t="s">
        <v>28</v>
      </c>
      <c r="C1" t="s">
        <v>47</v>
      </c>
      <c r="D1" t="s">
        <v>48</v>
      </c>
      <c r="E1" t="s">
        <v>49</v>
      </c>
    </row>
    <row r="2" spans="1:5" x14ac:dyDescent="0.25">
      <c r="A2" s="4">
        <v>43101</v>
      </c>
      <c r="B2" s="5">
        <v>187877.83333333331</v>
      </c>
    </row>
    <row r="3" spans="1:5" x14ac:dyDescent="0.25">
      <c r="A3" s="4">
        <v>43108</v>
      </c>
      <c r="B3" s="5">
        <v>86005.3</v>
      </c>
    </row>
    <row r="4" spans="1:5" x14ac:dyDescent="0.25">
      <c r="A4" s="4">
        <v>43115</v>
      </c>
      <c r="B4" s="5">
        <v>114297.3</v>
      </c>
    </row>
    <row r="5" spans="1:5" x14ac:dyDescent="0.25">
      <c r="A5" s="4">
        <v>43122</v>
      </c>
      <c r="B5" s="5">
        <v>110710.49999999999</v>
      </c>
    </row>
    <row r="6" spans="1:5" x14ac:dyDescent="0.25">
      <c r="A6" s="4">
        <v>43129</v>
      </c>
      <c r="B6" s="5">
        <v>119486.29999999999</v>
      </c>
    </row>
    <row r="7" spans="1:5" x14ac:dyDescent="0.25">
      <c r="A7" s="4">
        <v>43136</v>
      </c>
      <c r="B7" s="5">
        <v>199920.83333333334</v>
      </c>
    </row>
    <row r="8" spans="1:5" x14ac:dyDescent="0.25">
      <c r="A8" s="4">
        <v>43143</v>
      </c>
      <c r="B8" s="5">
        <v>103185.40000000001</v>
      </c>
    </row>
    <row r="9" spans="1:5" x14ac:dyDescent="0.25">
      <c r="A9" s="4">
        <v>43150</v>
      </c>
      <c r="B9" s="5">
        <v>103743</v>
      </c>
    </row>
    <row r="10" spans="1:5" x14ac:dyDescent="0.25">
      <c r="A10" s="4">
        <v>43157</v>
      </c>
      <c r="B10" s="5">
        <v>108653.40000000002</v>
      </c>
    </row>
    <row r="11" spans="1:5" x14ac:dyDescent="0.25">
      <c r="A11" s="4">
        <v>43164</v>
      </c>
      <c r="B11" s="5">
        <v>114353.4</v>
      </c>
    </row>
    <row r="12" spans="1:5" x14ac:dyDescent="0.25">
      <c r="A12" s="4">
        <v>43171</v>
      </c>
      <c r="B12" s="5">
        <v>176496.83333333331</v>
      </c>
    </row>
    <row r="13" spans="1:5" x14ac:dyDescent="0.25">
      <c r="A13" s="4">
        <v>43178</v>
      </c>
      <c r="B13" s="5">
        <v>121224.4</v>
      </c>
    </row>
    <row r="14" spans="1:5" x14ac:dyDescent="0.25">
      <c r="A14" s="4">
        <v>43185</v>
      </c>
      <c r="B14" s="5">
        <v>104851.5</v>
      </c>
    </row>
    <row r="15" spans="1:5" x14ac:dyDescent="0.25">
      <c r="A15" s="4">
        <v>43192</v>
      </c>
      <c r="B15" s="5">
        <v>104147.5</v>
      </c>
    </row>
    <row r="16" spans="1:5" x14ac:dyDescent="0.25">
      <c r="A16" s="4">
        <v>43199</v>
      </c>
      <c r="B16" s="5">
        <v>123486.39999999999</v>
      </c>
    </row>
    <row r="17" spans="1:2" x14ac:dyDescent="0.25">
      <c r="A17" s="4">
        <v>43206</v>
      </c>
      <c r="B17" s="5">
        <v>181060.99999999997</v>
      </c>
    </row>
    <row r="18" spans="1:2" x14ac:dyDescent="0.25">
      <c r="A18" s="4">
        <v>43213</v>
      </c>
      <c r="B18" s="5">
        <v>98216.099999999991</v>
      </c>
    </row>
    <row r="19" spans="1:2" x14ac:dyDescent="0.25">
      <c r="A19" s="4">
        <v>43220</v>
      </c>
      <c r="B19" s="5">
        <v>108790.59999999999</v>
      </c>
    </row>
    <row r="20" spans="1:2" x14ac:dyDescent="0.25">
      <c r="A20" s="4">
        <v>43227</v>
      </c>
      <c r="B20" s="5">
        <v>101970.70000000001</v>
      </c>
    </row>
    <row r="21" spans="1:2" x14ac:dyDescent="0.25">
      <c r="A21" s="4">
        <v>43234</v>
      </c>
      <c r="B21" s="5">
        <v>97815.5</v>
      </c>
    </row>
    <row r="22" spans="1:2" x14ac:dyDescent="0.25">
      <c r="A22" s="4">
        <v>43241</v>
      </c>
      <c r="B22" s="5">
        <v>196656</v>
      </c>
    </row>
    <row r="23" spans="1:2" x14ac:dyDescent="0.25">
      <c r="A23" s="4">
        <v>43248</v>
      </c>
      <c r="B23" s="5">
        <v>115520.6</v>
      </c>
    </row>
    <row r="24" spans="1:2" x14ac:dyDescent="0.25">
      <c r="A24" s="4">
        <v>43255</v>
      </c>
      <c r="B24" s="5">
        <v>110776.3</v>
      </c>
    </row>
    <row r="25" spans="1:2" x14ac:dyDescent="0.25">
      <c r="A25" s="4">
        <v>43262</v>
      </c>
      <c r="B25" s="5">
        <v>108021.7</v>
      </c>
    </row>
    <row r="26" spans="1:2" x14ac:dyDescent="0.25">
      <c r="A26" s="4">
        <v>43269</v>
      </c>
      <c r="B26" s="5">
        <v>102595.79999999999</v>
      </c>
    </row>
    <row r="27" spans="1:2" x14ac:dyDescent="0.25">
      <c r="A27" s="4">
        <v>43276</v>
      </c>
      <c r="B27" s="5">
        <v>176094.33333333334</v>
      </c>
    </row>
    <row r="28" spans="1:2" x14ac:dyDescent="0.25">
      <c r="A28" s="4">
        <v>43283</v>
      </c>
      <c r="B28" s="5">
        <v>113258.40000000001</v>
      </c>
    </row>
    <row r="29" spans="1:2" x14ac:dyDescent="0.25">
      <c r="A29" s="4">
        <v>43290</v>
      </c>
      <c r="B29" s="5">
        <v>100523.40000000001</v>
      </c>
    </row>
    <row r="30" spans="1:2" x14ac:dyDescent="0.25">
      <c r="A30" s="4">
        <v>43297</v>
      </c>
      <c r="B30" s="5">
        <v>107430.29999999999</v>
      </c>
    </row>
    <row r="31" spans="1:2" x14ac:dyDescent="0.25">
      <c r="A31" s="4">
        <v>43304</v>
      </c>
      <c r="B31" s="5">
        <v>112432.8</v>
      </c>
    </row>
    <row r="32" spans="1:2" x14ac:dyDescent="0.25">
      <c r="A32" s="4">
        <v>43311</v>
      </c>
      <c r="B32" s="5">
        <v>173188.99999999997</v>
      </c>
    </row>
    <row r="33" spans="1:2" x14ac:dyDescent="0.25">
      <c r="A33" s="4">
        <v>43318</v>
      </c>
      <c r="B33" s="5">
        <v>91153.700000000012</v>
      </c>
    </row>
    <row r="34" spans="1:2" x14ac:dyDescent="0.25">
      <c r="A34" s="4">
        <v>43325</v>
      </c>
      <c r="B34" s="5">
        <v>111996.40000000001</v>
      </c>
    </row>
    <row r="35" spans="1:2" x14ac:dyDescent="0.25">
      <c r="A35" s="4">
        <v>43332</v>
      </c>
      <c r="B35" s="5">
        <v>98220.400000000009</v>
      </c>
    </row>
    <row r="36" spans="1:2" x14ac:dyDescent="0.25">
      <c r="A36" s="4">
        <v>43339</v>
      </c>
      <c r="B36" s="5">
        <v>115422.29999999999</v>
      </c>
    </row>
    <row r="37" spans="1:2" x14ac:dyDescent="0.25">
      <c r="A37" s="4">
        <v>43346</v>
      </c>
      <c r="B37" s="5">
        <v>180321.5</v>
      </c>
    </row>
    <row r="38" spans="1:2" x14ac:dyDescent="0.25">
      <c r="A38" s="4">
        <v>43353</v>
      </c>
      <c r="B38" s="5">
        <v>111194.49999999999</v>
      </c>
    </row>
    <row r="39" spans="1:2" x14ac:dyDescent="0.25">
      <c r="A39" s="4">
        <v>43360</v>
      </c>
      <c r="B39" s="5">
        <v>116678.6</v>
      </c>
    </row>
    <row r="40" spans="1:2" x14ac:dyDescent="0.25">
      <c r="A40" s="4">
        <v>43367</v>
      </c>
      <c r="B40" s="5">
        <v>94993.2</v>
      </c>
    </row>
    <row r="41" spans="1:2" x14ac:dyDescent="0.25">
      <c r="A41" s="4">
        <v>43374</v>
      </c>
      <c r="B41" s="5">
        <v>111957.40000000001</v>
      </c>
    </row>
    <row r="42" spans="1:2" x14ac:dyDescent="0.25">
      <c r="A42" s="4">
        <v>43381</v>
      </c>
      <c r="B42" s="5">
        <v>187612.66666666666</v>
      </c>
    </row>
    <row r="43" spans="1:2" x14ac:dyDescent="0.25">
      <c r="A43" s="4">
        <v>43388</v>
      </c>
      <c r="B43" s="5">
        <v>97132</v>
      </c>
    </row>
    <row r="44" spans="1:2" x14ac:dyDescent="0.25">
      <c r="A44" s="4">
        <v>43395</v>
      </c>
      <c r="B44" s="5">
        <v>99631.700000000012</v>
      </c>
    </row>
    <row r="45" spans="1:2" x14ac:dyDescent="0.25">
      <c r="A45" s="4">
        <v>43402</v>
      </c>
      <c r="B45" s="5">
        <v>119757.90000000001</v>
      </c>
    </row>
    <row r="46" spans="1:2" x14ac:dyDescent="0.25">
      <c r="A46" s="4">
        <v>43409</v>
      </c>
      <c r="B46" s="5">
        <v>126734.79999999999</v>
      </c>
    </row>
    <row r="47" spans="1:2" x14ac:dyDescent="0.25">
      <c r="A47" s="4">
        <v>43416</v>
      </c>
      <c r="B47" s="5">
        <v>152873.5</v>
      </c>
    </row>
    <row r="48" spans="1:2" x14ac:dyDescent="0.25">
      <c r="A48" s="4">
        <v>43423</v>
      </c>
      <c r="B48" s="5">
        <v>107578.40000000001</v>
      </c>
    </row>
    <row r="49" spans="1:5" x14ac:dyDescent="0.25">
      <c r="A49" s="4">
        <v>43430</v>
      </c>
      <c r="B49" s="5">
        <v>106175.9</v>
      </c>
    </row>
    <row r="50" spans="1:5" x14ac:dyDescent="0.25">
      <c r="A50" s="4">
        <v>43437</v>
      </c>
      <c r="B50" s="5">
        <v>104356.5</v>
      </c>
    </row>
    <row r="51" spans="1:5" x14ac:dyDescent="0.25">
      <c r="A51" s="4">
        <v>43444</v>
      </c>
      <c r="B51" s="5">
        <v>121723.59999999999</v>
      </c>
    </row>
    <row r="52" spans="1:5" x14ac:dyDescent="0.25">
      <c r="A52" s="4">
        <v>43451</v>
      </c>
      <c r="B52" s="5">
        <v>194477.83333333334</v>
      </c>
    </row>
    <row r="53" spans="1:5" x14ac:dyDescent="0.25">
      <c r="A53" s="4">
        <v>43458</v>
      </c>
      <c r="B53" s="5">
        <v>100903.69999999998</v>
      </c>
    </row>
    <row r="54" spans="1:5" x14ac:dyDescent="0.25">
      <c r="A54" s="4">
        <v>43465</v>
      </c>
      <c r="B54" s="5">
        <v>114254.5</v>
      </c>
    </row>
    <row r="55" spans="1:5" x14ac:dyDescent="0.25">
      <c r="A55" s="4">
        <v>43472</v>
      </c>
      <c r="B55" s="5">
        <v>119536.8</v>
      </c>
    </row>
    <row r="56" spans="1:5" x14ac:dyDescent="0.25">
      <c r="A56" s="4">
        <v>43479</v>
      </c>
      <c r="B56" s="5">
        <v>118692.6</v>
      </c>
    </row>
    <row r="57" spans="1:5" x14ac:dyDescent="0.25">
      <c r="A57" s="4">
        <v>43486</v>
      </c>
      <c r="B57" s="5">
        <v>181682.16666666666</v>
      </c>
    </row>
    <row r="58" spans="1:5" x14ac:dyDescent="0.25">
      <c r="A58" s="4">
        <v>43493</v>
      </c>
      <c r="B58" s="5">
        <v>105827.5</v>
      </c>
    </row>
    <row r="59" spans="1:5" x14ac:dyDescent="0.25">
      <c r="A59" s="4">
        <v>43500</v>
      </c>
      <c r="B59" s="5">
        <v>117702.2</v>
      </c>
    </row>
    <row r="60" spans="1:5" x14ac:dyDescent="0.25">
      <c r="A60" s="4">
        <v>43507</v>
      </c>
      <c r="B60" s="5">
        <v>106946.9</v>
      </c>
    </row>
    <row r="61" spans="1:5" x14ac:dyDescent="0.25">
      <c r="A61" s="4">
        <v>43514</v>
      </c>
      <c r="B61" s="5">
        <v>99665.5</v>
      </c>
      <c r="C61" s="5">
        <v>99665.5</v>
      </c>
      <c r="D61" s="13">
        <v>99665.5</v>
      </c>
      <c r="E61" s="13">
        <v>99665.5</v>
      </c>
    </row>
    <row r="62" spans="1:5" x14ac:dyDescent="0.25">
      <c r="A62" s="4">
        <v>43521</v>
      </c>
      <c r="C62" s="5">
        <f t="shared" ref="C62:C76" si="0">_xlfn.FORECAST.ETS(A62,$B$2:$B$61,$A$2:$A$61,5,1)</f>
        <v>180239.01213858637</v>
      </c>
      <c r="D62" s="13">
        <f t="shared" ref="D62:D76" si="1">C62-_xlfn.FORECAST.ETS.CONFINT(A62,$B$2:$B$61,$A$2:$A$61,0.9,5,1)</f>
        <v>164087.05006233865</v>
      </c>
      <c r="E62" s="13">
        <f t="shared" ref="E62:E76" si="2">C62+_xlfn.FORECAST.ETS.CONFINT(A62,$B$2:$B$61,$A$2:$A$61,0.9,5,1)</f>
        <v>196390.9742148341</v>
      </c>
    </row>
    <row r="63" spans="1:5" x14ac:dyDescent="0.25">
      <c r="A63" s="4">
        <v>43528</v>
      </c>
      <c r="C63" s="5">
        <f t="shared" si="0"/>
        <v>102494.39799696233</v>
      </c>
      <c r="D63" s="13">
        <f t="shared" si="1"/>
        <v>86342.363237048819</v>
      </c>
      <c r="E63" s="13">
        <f t="shared" si="2"/>
        <v>118646.43275687585</v>
      </c>
    </row>
    <row r="64" spans="1:5" x14ac:dyDescent="0.25">
      <c r="A64" s="4">
        <v>43535</v>
      </c>
      <c r="C64" s="5">
        <f t="shared" si="0"/>
        <v>107882.74882959787</v>
      </c>
      <c r="D64" s="13">
        <f t="shared" si="1"/>
        <v>91730.584855086054</v>
      </c>
      <c r="E64" s="13">
        <f t="shared" si="2"/>
        <v>124034.91280410968</v>
      </c>
    </row>
    <row r="65" spans="1:5" x14ac:dyDescent="0.25">
      <c r="A65" s="4">
        <v>43542</v>
      </c>
      <c r="C65" s="5">
        <f t="shared" si="0"/>
        <v>106019.73061880234</v>
      </c>
      <c r="D65" s="13">
        <f t="shared" si="1"/>
        <v>89867.36474855007</v>
      </c>
      <c r="E65" s="13">
        <f t="shared" si="2"/>
        <v>122172.0964890546</v>
      </c>
    </row>
    <row r="66" spans="1:5" x14ac:dyDescent="0.25">
      <c r="A66" s="4">
        <v>43549</v>
      </c>
      <c r="C66" s="5">
        <f t="shared" si="0"/>
        <v>112868.58647411433</v>
      </c>
      <c r="D66" s="13">
        <f t="shared" si="1"/>
        <v>96715.92987842919</v>
      </c>
      <c r="E66" s="13">
        <f t="shared" si="2"/>
        <v>129021.24306979947</v>
      </c>
    </row>
    <row r="67" spans="1:5" x14ac:dyDescent="0.25">
      <c r="A67" s="4">
        <v>43556</v>
      </c>
      <c r="C67" s="5">
        <f t="shared" si="0"/>
        <v>179973.77853286383</v>
      </c>
      <c r="D67" s="13">
        <f t="shared" si="1"/>
        <v>163681.01969182334</v>
      </c>
      <c r="E67" s="13">
        <f t="shared" si="2"/>
        <v>196266.53737390431</v>
      </c>
    </row>
    <row r="68" spans="1:5" x14ac:dyDescent="0.25">
      <c r="A68" s="4">
        <v>43563</v>
      </c>
      <c r="C68" s="5">
        <f t="shared" si="0"/>
        <v>102229.16439123976</v>
      </c>
      <c r="D68" s="13">
        <f t="shared" si="1"/>
        <v>85935.893162031251</v>
      </c>
      <c r="E68" s="13">
        <f t="shared" si="2"/>
        <v>118522.43562044826</v>
      </c>
    </row>
    <row r="69" spans="1:5" x14ac:dyDescent="0.25">
      <c r="A69" s="4">
        <v>43570</v>
      </c>
      <c r="C69" s="5">
        <f t="shared" si="0"/>
        <v>107617.51522387532</v>
      </c>
      <c r="D69" s="13">
        <f t="shared" si="1"/>
        <v>91323.595526492951</v>
      </c>
      <c r="E69" s="13">
        <f t="shared" si="2"/>
        <v>123911.43492125769</v>
      </c>
    </row>
    <row r="70" spans="1:5" x14ac:dyDescent="0.25">
      <c r="A70" s="4">
        <v>43577</v>
      </c>
      <c r="C70" s="5">
        <f t="shared" si="0"/>
        <v>105754.49701307979</v>
      </c>
      <c r="D70" s="13">
        <f t="shared" si="1"/>
        <v>89459.776773301608</v>
      </c>
      <c r="E70" s="13">
        <f t="shared" si="2"/>
        <v>122049.21725285797</v>
      </c>
    </row>
    <row r="71" spans="1:5" x14ac:dyDescent="0.25">
      <c r="A71" s="4">
        <v>43584</v>
      </c>
      <c r="C71" s="5">
        <f t="shared" si="0"/>
        <v>112603.35286839178</v>
      </c>
      <c r="D71" s="13">
        <f t="shared" si="1"/>
        <v>96307.664024897473</v>
      </c>
      <c r="E71" s="13">
        <f t="shared" si="2"/>
        <v>128899.04171188609</v>
      </c>
    </row>
    <row r="72" spans="1:5" x14ac:dyDescent="0.25">
      <c r="A72" s="4">
        <v>43591</v>
      </c>
      <c r="C72" s="5">
        <f t="shared" si="0"/>
        <v>179708.54492714128</v>
      </c>
      <c r="D72" s="13">
        <f t="shared" si="1"/>
        <v>163263.30117871071</v>
      </c>
      <c r="E72" s="13">
        <f t="shared" si="2"/>
        <v>196153.78867557185</v>
      </c>
    </row>
    <row r="73" spans="1:5" x14ac:dyDescent="0.25">
      <c r="A73" s="4">
        <v>43598</v>
      </c>
      <c r="C73" s="5">
        <f t="shared" si="0"/>
        <v>101963.93078551721</v>
      </c>
      <c r="D73" s="13">
        <f t="shared" si="1"/>
        <v>85517.346591258785</v>
      </c>
      <c r="E73" s="13">
        <f t="shared" si="2"/>
        <v>118410.51497977563</v>
      </c>
    </row>
    <row r="74" spans="1:5" x14ac:dyDescent="0.25">
      <c r="A74" s="4">
        <v>43605</v>
      </c>
      <c r="C74" s="5">
        <f t="shared" si="0"/>
        <v>107352.28161815277</v>
      </c>
      <c r="D74" s="13">
        <f t="shared" si="1"/>
        <v>90904.142960812314</v>
      </c>
      <c r="E74" s="13">
        <f t="shared" si="2"/>
        <v>123800.42027549323</v>
      </c>
    </row>
    <row r="75" spans="1:5" x14ac:dyDescent="0.25">
      <c r="A75" s="4">
        <v>43612</v>
      </c>
      <c r="C75" s="5">
        <f t="shared" si="0"/>
        <v>105489.26340735724</v>
      </c>
      <c r="D75" s="13">
        <f t="shared" si="1"/>
        <v>89039.340470946481</v>
      </c>
      <c r="E75" s="13">
        <f t="shared" si="2"/>
        <v>121939.186343768</v>
      </c>
    </row>
    <row r="76" spans="1:5" x14ac:dyDescent="0.25">
      <c r="A76" s="4">
        <v>43619</v>
      </c>
      <c r="C76" s="5">
        <f t="shared" si="0"/>
        <v>112338.11926266924</v>
      </c>
      <c r="D76" s="13">
        <f t="shared" si="1"/>
        <v>95886.166448524207</v>
      </c>
      <c r="E76" s="13">
        <f t="shared" si="2"/>
        <v>128790.07207681426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4D84-9787-4BAC-A661-996EAD1D4D85}">
  <dimension ref="A1:E76"/>
  <sheetViews>
    <sheetView workbookViewId="0">
      <selection activeCell="H25" sqref="H25"/>
    </sheetView>
  </sheetViews>
  <sheetFormatPr defaultRowHeight="15" x14ac:dyDescent="0.25"/>
  <cols>
    <col min="1" max="1" width="10.140625" bestFit="1" customWidth="1"/>
    <col min="2" max="2" width="9.28515625" bestFit="1" customWidth="1"/>
    <col min="3" max="3" width="17.85546875" customWidth="1"/>
    <col min="4" max="4" width="32.5703125" customWidth="1"/>
    <col min="5" max="5" width="32.7109375" customWidth="1"/>
  </cols>
  <sheetData>
    <row r="1" spans="1:5" x14ac:dyDescent="0.25">
      <c r="A1" t="s">
        <v>22</v>
      </c>
      <c r="B1" t="s">
        <v>21</v>
      </c>
      <c r="C1" t="s">
        <v>50</v>
      </c>
      <c r="D1" t="s">
        <v>51</v>
      </c>
      <c r="E1" t="s">
        <v>52</v>
      </c>
    </row>
    <row r="2" spans="1:5" x14ac:dyDescent="0.25">
      <c r="A2" s="4">
        <v>43101</v>
      </c>
      <c r="B2" s="5">
        <v>184</v>
      </c>
    </row>
    <row r="3" spans="1:5" x14ac:dyDescent="0.25">
      <c r="A3" s="4">
        <v>43108</v>
      </c>
      <c r="B3" s="5">
        <v>194</v>
      </c>
    </row>
    <row r="4" spans="1:5" x14ac:dyDescent="0.25">
      <c r="A4" s="4">
        <v>43115</v>
      </c>
      <c r="B4" s="5">
        <v>167</v>
      </c>
    </row>
    <row r="5" spans="1:5" x14ac:dyDescent="0.25">
      <c r="A5" s="4">
        <v>43122</v>
      </c>
      <c r="B5" s="5">
        <v>117</v>
      </c>
    </row>
    <row r="6" spans="1:5" x14ac:dyDescent="0.25">
      <c r="A6" s="4">
        <v>43129</v>
      </c>
      <c r="B6" s="5">
        <v>145</v>
      </c>
    </row>
    <row r="7" spans="1:5" x14ac:dyDescent="0.25">
      <c r="A7" s="4">
        <v>43136</v>
      </c>
      <c r="B7" s="5">
        <v>396</v>
      </c>
    </row>
    <row r="8" spans="1:5" x14ac:dyDescent="0.25">
      <c r="A8" s="4">
        <v>43143</v>
      </c>
      <c r="B8" s="5">
        <v>147</v>
      </c>
    </row>
    <row r="9" spans="1:5" x14ac:dyDescent="0.25">
      <c r="A9" s="4">
        <v>43150</v>
      </c>
      <c r="B9" s="5">
        <v>170</v>
      </c>
    </row>
    <row r="10" spans="1:5" x14ac:dyDescent="0.25">
      <c r="A10" s="4">
        <v>43157</v>
      </c>
      <c r="B10" s="5">
        <v>178</v>
      </c>
    </row>
    <row r="11" spans="1:5" x14ac:dyDescent="0.25">
      <c r="A11" s="4">
        <v>43164</v>
      </c>
      <c r="B11" s="5">
        <v>159</v>
      </c>
    </row>
    <row r="12" spans="1:5" x14ac:dyDescent="0.25">
      <c r="A12" s="4">
        <v>43171</v>
      </c>
      <c r="B12" s="5">
        <v>318</v>
      </c>
    </row>
    <row r="13" spans="1:5" x14ac:dyDescent="0.25">
      <c r="A13" s="4">
        <v>43178</v>
      </c>
      <c r="B13" s="5">
        <v>174</v>
      </c>
    </row>
    <row r="14" spans="1:5" x14ac:dyDescent="0.25">
      <c r="A14" s="4">
        <v>43185</v>
      </c>
      <c r="B14" s="5">
        <v>164</v>
      </c>
    </row>
    <row r="15" spans="1:5" x14ac:dyDescent="0.25">
      <c r="A15" s="4">
        <v>43192</v>
      </c>
      <c r="B15" s="5">
        <v>106</v>
      </c>
    </row>
    <row r="16" spans="1:5" x14ac:dyDescent="0.25">
      <c r="A16" s="4">
        <v>43199</v>
      </c>
      <c r="B16" s="5">
        <v>107</v>
      </c>
    </row>
    <row r="17" spans="1:2" x14ac:dyDescent="0.25">
      <c r="A17" s="4">
        <v>43206</v>
      </c>
      <c r="B17" s="5">
        <v>236</v>
      </c>
    </row>
    <row r="18" spans="1:2" x14ac:dyDescent="0.25">
      <c r="A18" s="4">
        <v>43213</v>
      </c>
      <c r="B18" s="5">
        <v>150</v>
      </c>
    </row>
    <row r="19" spans="1:2" x14ac:dyDescent="0.25">
      <c r="A19" s="4">
        <v>43220</v>
      </c>
      <c r="B19" s="5">
        <v>173</v>
      </c>
    </row>
    <row r="20" spans="1:2" x14ac:dyDescent="0.25">
      <c r="A20" s="4">
        <v>43227</v>
      </c>
      <c r="B20" s="5">
        <v>161</v>
      </c>
    </row>
    <row r="21" spans="1:2" x14ac:dyDescent="0.25">
      <c r="A21" s="4">
        <v>43234</v>
      </c>
      <c r="B21" s="5">
        <v>116</v>
      </c>
    </row>
    <row r="22" spans="1:2" x14ac:dyDescent="0.25">
      <c r="A22" s="4">
        <v>43241</v>
      </c>
      <c r="B22" s="5">
        <v>190</v>
      </c>
    </row>
    <row r="23" spans="1:2" x14ac:dyDescent="0.25">
      <c r="A23" s="4">
        <v>43248</v>
      </c>
      <c r="B23" s="5">
        <v>142</v>
      </c>
    </row>
    <row r="24" spans="1:2" x14ac:dyDescent="0.25">
      <c r="A24" s="4">
        <v>43255</v>
      </c>
      <c r="B24" s="5">
        <v>170</v>
      </c>
    </row>
    <row r="25" spans="1:2" x14ac:dyDescent="0.25">
      <c r="A25" s="4">
        <v>43262</v>
      </c>
      <c r="B25" s="5">
        <v>179</v>
      </c>
    </row>
    <row r="26" spans="1:2" x14ac:dyDescent="0.25">
      <c r="A26" s="4">
        <v>43269</v>
      </c>
      <c r="B26" s="5">
        <v>124</v>
      </c>
    </row>
    <row r="27" spans="1:2" x14ac:dyDescent="0.25">
      <c r="A27" s="4">
        <v>43276</v>
      </c>
      <c r="B27" s="5">
        <v>356</v>
      </c>
    </row>
    <row r="28" spans="1:2" x14ac:dyDescent="0.25">
      <c r="A28" s="4">
        <v>43283</v>
      </c>
      <c r="B28" s="5">
        <v>122</v>
      </c>
    </row>
    <row r="29" spans="1:2" x14ac:dyDescent="0.25">
      <c r="A29" s="4">
        <v>43290</v>
      </c>
      <c r="B29" s="5">
        <v>162</v>
      </c>
    </row>
    <row r="30" spans="1:2" x14ac:dyDescent="0.25">
      <c r="A30" s="4">
        <v>43297</v>
      </c>
      <c r="B30" s="5">
        <v>123</v>
      </c>
    </row>
    <row r="31" spans="1:2" x14ac:dyDescent="0.25">
      <c r="A31" s="4">
        <v>43304</v>
      </c>
      <c r="B31" s="5">
        <v>171</v>
      </c>
    </row>
    <row r="32" spans="1:2" x14ac:dyDescent="0.25">
      <c r="A32" s="4">
        <v>43311</v>
      </c>
      <c r="B32" s="5">
        <v>396</v>
      </c>
    </row>
    <row r="33" spans="1:2" x14ac:dyDescent="0.25">
      <c r="A33" s="4">
        <v>43318</v>
      </c>
      <c r="B33" s="5">
        <v>164</v>
      </c>
    </row>
    <row r="34" spans="1:2" x14ac:dyDescent="0.25">
      <c r="A34" s="4">
        <v>43325</v>
      </c>
      <c r="B34" s="5">
        <v>159</v>
      </c>
    </row>
    <row r="35" spans="1:2" x14ac:dyDescent="0.25">
      <c r="A35" s="4">
        <v>43332</v>
      </c>
      <c r="B35" s="5">
        <v>184</v>
      </c>
    </row>
    <row r="36" spans="1:2" x14ac:dyDescent="0.25">
      <c r="A36" s="4">
        <v>43339</v>
      </c>
      <c r="B36" s="5">
        <v>128</v>
      </c>
    </row>
    <row r="37" spans="1:2" x14ac:dyDescent="0.25">
      <c r="A37" s="4">
        <v>43346</v>
      </c>
      <c r="B37" s="5">
        <v>326</v>
      </c>
    </row>
    <row r="38" spans="1:2" x14ac:dyDescent="0.25">
      <c r="A38" s="4">
        <v>43353</v>
      </c>
      <c r="B38" s="5">
        <v>144</v>
      </c>
    </row>
    <row r="39" spans="1:2" x14ac:dyDescent="0.25">
      <c r="A39" s="4">
        <v>43360</v>
      </c>
      <c r="B39" s="5">
        <v>130</v>
      </c>
    </row>
    <row r="40" spans="1:2" x14ac:dyDescent="0.25">
      <c r="A40" s="4">
        <v>43367</v>
      </c>
      <c r="B40" s="5">
        <v>125</v>
      </c>
    </row>
    <row r="41" spans="1:2" x14ac:dyDescent="0.25">
      <c r="A41" s="4">
        <v>43374</v>
      </c>
      <c r="B41" s="5">
        <v>157</v>
      </c>
    </row>
    <row r="42" spans="1:2" x14ac:dyDescent="0.25">
      <c r="A42" s="4">
        <v>43381</v>
      </c>
      <c r="B42" s="5">
        <v>472</v>
      </c>
    </row>
    <row r="43" spans="1:2" x14ac:dyDescent="0.25">
      <c r="A43" s="4">
        <v>43388</v>
      </c>
      <c r="B43" s="5">
        <v>180</v>
      </c>
    </row>
    <row r="44" spans="1:2" x14ac:dyDescent="0.25">
      <c r="A44" s="4">
        <v>43395</v>
      </c>
      <c r="B44" s="5">
        <v>169</v>
      </c>
    </row>
    <row r="45" spans="1:2" x14ac:dyDescent="0.25">
      <c r="A45" s="4">
        <v>43402</v>
      </c>
      <c r="B45" s="5">
        <v>174</v>
      </c>
    </row>
    <row r="46" spans="1:2" x14ac:dyDescent="0.25">
      <c r="A46" s="4">
        <v>43409</v>
      </c>
      <c r="B46" s="5">
        <v>176</v>
      </c>
    </row>
    <row r="47" spans="1:2" x14ac:dyDescent="0.25">
      <c r="A47" s="4">
        <v>43416</v>
      </c>
      <c r="B47" s="5">
        <v>120</v>
      </c>
    </row>
    <row r="48" spans="1:2" x14ac:dyDescent="0.25">
      <c r="A48" s="4">
        <v>43423</v>
      </c>
      <c r="B48" s="5">
        <v>156</v>
      </c>
    </row>
    <row r="49" spans="1:5" x14ac:dyDescent="0.25">
      <c r="A49" s="4">
        <v>43430</v>
      </c>
      <c r="B49" s="5">
        <v>172</v>
      </c>
    </row>
    <row r="50" spans="1:5" x14ac:dyDescent="0.25">
      <c r="A50" s="4">
        <v>43437</v>
      </c>
      <c r="B50" s="5">
        <v>156</v>
      </c>
    </row>
    <row r="51" spans="1:5" x14ac:dyDescent="0.25">
      <c r="A51" s="4">
        <v>43444</v>
      </c>
      <c r="B51" s="5">
        <v>149</v>
      </c>
    </row>
    <row r="52" spans="1:5" x14ac:dyDescent="0.25">
      <c r="A52" s="4">
        <v>43451</v>
      </c>
      <c r="B52" s="5">
        <v>244</v>
      </c>
    </row>
    <row r="53" spans="1:5" x14ac:dyDescent="0.25">
      <c r="A53" s="4">
        <v>43458</v>
      </c>
      <c r="B53" s="5">
        <v>120</v>
      </c>
    </row>
    <row r="54" spans="1:5" x14ac:dyDescent="0.25">
      <c r="A54" s="4">
        <v>43465</v>
      </c>
      <c r="B54" s="5">
        <v>138</v>
      </c>
    </row>
    <row r="55" spans="1:5" x14ac:dyDescent="0.25">
      <c r="A55" s="4">
        <v>43472</v>
      </c>
      <c r="B55" s="5">
        <v>126</v>
      </c>
    </row>
    <row r="56" spans="1:5" x14ac:dyDescent="0.25">
      <c r="A56" s="4">
        <v>43479</v>
      </c>
      <c r="B56" s="5">
        <v>149</v>
      </c>
    </row>
    <row r="57" spans="1:5" x14ac:dyDescent="0.25">
      <c r="A57" s="4">
        <v>43486</v>
      </c>
      <c r="B57" s="5">
        <v>362</v>
      </c>
    </row>
    <row r="58" spans="1:5" x14ac:dyDescent="0.25">
      <c r="A58" s="4">
        <v>43493</v>
      </c>
      <c r="B58" s="5">
        <v>206</v>
      </c>
    </row>
    <row r="59" spans="1:5" x14ac:dyDescent="0.25">
      <c r="A59" s="4">
        <v>43500</v>
      </c>
      <c r="B59" s="5">
        <v>205</v>
      </c>
    </row>
    <row r="60" spans="1:5" x14ac:dyDescent="0.25">
      <c r="A60" s="4">
        <v>43507</v>
      </c>
      <c r="B60" s="5">
        <v>120</v>
      </c>
    </row>
    <row r="61" spans="1:5" x14ac:dyDescent="0.25">
      <c r="A61" s="4">
        <v>43514</v>
      </c>
      <c r="B61" s="5">
        <v>174</v>
      </c>
      <c r="C61" s="5">
        <v>174</v>
      </c>
      <c r="D61" s="13">
        <v>174</v>
      </c>
      <c r="E61" s="13">
        <v>174</v>
      </c>
    </row>
    <row r="62" spans="1:5" x14ac:dyDescent="0.25">
      <c r="A62" s="4">
        <v>43521</v>
      </c>
      <c r="C62" s="5">
        <f t="shared" ref="C62:C76" si="0">_xlfn.FORECAST.ETS(A62,$B$2:$B$61,$A$2:$A$61,1,1)</f>
        <v>334.88077232905903</v>
      </c>
      <c r="D62" s="13">
        <f t="shared" ref="D62:D76" si="1">C62-_xlfn.FORECAST.ETS.CONFINT(A62,$B$2:$B$61,$A$2:$A$61,0.95,1,1)</f>
        <v>220.91647940312072</v>
      </c>
      <c r="E62" s="13">
        <f t="shared" ref="E62:E76" si="2">C62+_xlfn.FORECAST.ETS.CONFINT(A62,$B$2:$B$61,$A$2:$A$61,0.95,1,1)</f>
        <v>448.84506525499734</v>
      </c>
    </row>
    <row r="63" spans="1:5" x14ac:dyDescent="0.25">
      <c r="A63" s="4">
        <v>43528</v>
      </c>
      <c r="C63" s="5">
        <f t="shared" si="0"/>
        <v>185.62326276905756</v>
      </c>
      <c r="D63" s="13">
        <f t="shared" si="1"/>
        <v>68.096069628519857</v>
      </c>
      <c r="E63" s="13">
        <f t="shared" si="2"/>
        <v>303.15045590959528</v>
      </c>
    </row>
    <row r="64" spans="1:5" x14ac:dyDescent="0.25">
      <c r="A64" s="4">
        <v>43535</v>
      </c>
      <c r="C64" s="5">
        <f t="shared" si="0"/>
        <v>186.84807304787876</v>
      </c>
      <c r="D64" s="13">
        <f t="shared" si="1"/>
        <v>65.835755235976677</v>
      </c>
      <c r="E64" s="13">
        <f t="shared" si="2"/>
        <v>307.86039085978086</v>
      </c>
    </row>
    <row r="65" spans="1:5" x14ac:dyDescent="0.25">
      <c r="A65" s="4">
        <v>43542</v>
      </c>
      <c r="C65" s="5">
        <f t="shared" si="0"/>
        <v>155.96799600756441</v>
      </c>
      <c r="D65" s="13">
        <f t="shared" si="1"/>
        <v>31.541689134878439</v>
      </c>
      <c r="E65" s="13">
        <f t="shared" si="2"/>
        <v>280.39430288025039</v>
      </c>
    </row>
    <row r="66" spans="1:5" x14ac:dyDescent="0.25">
      <c r="A66" s="4">
        <v>43549</v>
      </c>
      <c r="C66" s="5">
        <f t="shared" si="0"/>
        <v>159.71166048001731</v>
      </c>
      <c r="D66" s="13">
        <f t="shared" si="1"/>
        <v>31.936696412268631</v>
      </c>
      <c r="E66" s="13">
        <f t="shared" si="2"/>
        <v>287.48662454776598</v>
      </c>
    </row>
    <row r="67" spans="1:5" x14ac:dyDescent="0.25">
      <c r="A67" s="4">
        <v>43556</v>
      </c>
      <c r="C67" s="5">
        <f t="shared" si="0"/>
        <v>338.40076139472427</v>
      </c>
      <c r="D67" s="13">
        <f t="shared" si="1"/>
        <v>207.31194947030141</v>
      </c>
      <c r="E67" s="13">
        <f t="shared" si="2"/>
        <v>469.4895733191471</v>
      </c>
    </row>
    <row r="68" spans="1:5" x14ac:dyDescent="0.25">
      <c r="A68" s="4">
        <v>43563</v>
      </c>
      <c r="C68" s="5">
        <f t="shared" si="0"/>
        <v>189.1432518347228</v>
      </c>
      <c r="D68" s="13">
        <f t="shared" si="1"/>
        <v>54.822323528673081</v>
      </c>
      <c r="E68" s="13">
        <f t="shared" si="2"/>
        <v>323.46418014077256</v>
      </c>
    </row>
    <row r="69" spans="1:5" x14ac:dyDescent="0.25">
      <c r="A69" s="4">
        <v>43570</v>
      </c>
      <c r="C69" s="5">
        <f t="shared" si="0"/>
        <v>190.368062113544</v>
      </c>
      <c r="D69" s="13">
        <f t="shared" si="1"/>
        <v>52.866659581885528</v>
      </c>
      <c r="E69" s="13">
        <f t="shared" si="2"/>
        <v>327.86946464520247</v>
      </c>
    </row>
    <row r="70" spans="1:5" x14ac:dyDescent="0.25">
      <c r="A70" s="4">
        <v>43577</v>
      </c>
      <c r="C70" s="5">
        <f t="shared" si="0"/>
        <v>159.48798507322962</v>
      </c>
      <c r="D70" s="13">
        <f t="shared" si="1"/>
        <v>18.854154367387309</v>
      </c>
      <c r="E70" s="13">
        <f t="shared" si="2"/>
        <v>300.12181577907194</v>
      </c>
    </row>
    <row r="71" spans="1:5" x14ac:dyDescent="0.25">
      <c r="A71" s="4">
        <v>43584</v>
      </c>
      <c r="C71" s="5">
        <f t="shared" si="0"/>
        <v>163.23164954568256</v>
      </c>
      <c r="D71" s="13">
        <f t="shared" si="1"/>
        <v>19.510204802046275</v>
      </c>
      <c r="E71" s="13">
        <f t="shared" si="2"/>
        <v>306.95309428931887</v>
      </c>
    </row>
    <row r="72" spans="1:5" x14ac:dyDescent="0.25">
      <c r="A72" s="4">
        <v>43591</v>
      </c>
      <c r="C72" s="5">
        <f t="shared" si="0"/>
        <v>341.92075046038951</v>
      </c>
      <c r="D72" s="13">
        <f t="shared" si="1"/>
        <v>195.13044987720551</v>
      </c>
      <c r="E72" s="13">
        <f t="shared" si="2"/>
        <v>488.71105104357355</v>
      </c>
    </row>
    <row r="73" spans="1:5" x14ac:dyDescent="0.25">
      <c r="A73" s="4">
        <v>43598</v>
      </c>
      <c r="C73" s="5">
        <f t="shared" si="0"/>
        <v>192.66324090038805</v>
      </c>
      <c r="D73" s="13">
        <f t="shared" si="1"/>
        <v>42.866942510191109</v>
      </c>
      <c r="E73" s="13">
        <f t="shared" si="2"/>
        <v>342.45953929058498</v>
      </c>
    </row>
    <row r="74" spans="1:5" x14ac:dyDescent="0.25">
      <c r="A74" s="4">
        <v>43605</v>
      </c>
      <c r="C74" s="5">
        <f t="shared" si="0"/>
        <v>193.88805117920924</v>
      </c>
      <c r="D74" s="13">
        <f t="shared" si="1"/>
        <v>41.122582882080849</v>
      </c>
      <c r="E74" s="13">
        <f t="shared" si="2"/>
        <v>346.65351947633764</v>
      </c>
    </row>
    <row r="75" spans="1:5" x14ac:dyDescent="0.25">
      <c r="A75" s="4">
        <v>43612</v>
      </c>
      <c r="C75" s="5">
        <f t="shared" si="0"/>
        <v>163.00797413889487</v>
      </c>
      <c r="D75" s="13">
        <f t="shared" si="1"/>
        <v>7.3079735000711707</v>
      </c>
      <c r="E75" s="13">
        <f t="shared" si="2"/>
        <v>318.70797477771856</v>
      </c>
    </row>
    <row r="76" spans="1:5" x14ac:dyDescent="0.25">
      <c r="A76" s="4">
        <v>43619</v>
      </c>
      <c r="C76" s="5">
        <f t="shared" si="0"/>
        <v>166.7516386113478</v>
      </c>
      <c r="D76" s="13">
        <f t="shared" si="1"/>
        <v>8.1497386486067853</v>
      </c>
      <c r="E76" s="13">
        <f t="shared" si="2"/>
        <v>325.35353857408882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83AC-75A1-4926-914F-478CA31FA096}">
  <dimension ref="A1:D76"/>
  <sheetViews>
    <sheetView workbookViewId="0">
      <selection activeCell="Q11" sqref="Q11"/>
    </sheetView>
  </sheetViews>
  <sheetFormatPr defaultRowHeight="15" x14ac:dyDescent="0.25"/>
  <cols>
    <col min="1" max="1" width="10.140625" bestFit="1" customWidth="1"/>
    <col min="2" max="2" width="9.28515625" bestFit="1" customWidth="1"/>
    <col min="3" max="3" width="15.5703125" customWidth="1"/>
    <col min="4" max="4" width="25.5703125" customWidth="1"/>
  </cols>
  <sheetData>
    <row r="1" spans="1:4" x14ac:dyDescent="0.25">
      <c r="A1" t="s">
        <v>22</v>
      </c>
      <c r="B1" t="s">
        <v>29</v>
      </c>
      <c r="C1" t="s">
        <v>53</v>
      </c>
      <c r="D1" t="s">
        <v>54</v>
      </c>
    </row>
    <row r="2" spans="1:4" x14ac:dyDescent="0.25">
      <c r="A2" s="4">
        <v>43101</v>
      </c>
      <c r="B2" s="5">
        <v>870</v>
      </c>
    </row>
    <row r="3" spans="1:4" x14ac:dyDescent="0.25">
      <c r="A3" s="4">
        <v>43108</v>
      </c>
      <c r="B3" s="5">
        <v>328</v>
      </c>
    </row>
    <row r="4" spans="1:4" x14ac:dyDescent="0.25">
      <c r="A4" s="4">
        <v>43115</v>
      </c>
      <c r="B4" s="5">
        <v>441</v>
      </c>
    </row>
    <row r="5" spans="1:4" x14ac:dyDescent="0.25">
      <c r="A5" s="4">
        <v>43122</v>
      </c>
      <c r="B5" s="5">
        <v>427</v>
      </c>
    </row>
    <row r="6" spans="1:4" x14ac:dyDescent="0.25">
      <c r="A6" s="4">
        <v>43129</v>
      </c>
      <c r="B6" s="5">
        <v>462</v>
      </c>
    </row>
    <row r="7" spans="1:4" x14ac:dyDescent="0.25">
      <c r="A7" s="4">
        <v>43136</v>
      </c>
      <c r="B7" s="5">
        <v>928</v>
      </c>
    </row>
    <row r="8" spans="1:4" x14ac:dyDescent="0.25">
      <c r="A8" s="4">
        <v>43143</v>
      </c>
      <c r="B8" s="5">
        <v>397</v>
      </c>
    </row>
    <row r="9" spans="1:4" x14ac:dyDescent="0.25">
      <c r="A9" s="4">
        <v>43150</v>
      </c>
      <c r="B9" s="5">
        <v>399</v>
      </c>
    </row>
    <row r="10" spans="1:4" x14ac:dyDescent="0.25">
      <c r="A10" s="4">
        <v>43157</v>
      </c>
      <c r="B10" s="5">
        <v>419</v>
      </c>
    </row>
    <row r="11" spans="1:4" x14ac:dyDescent="0.25">
      <c r="A11" s="4">
        <v>43164</v>
      </c>
      <c r="B11" s="5">
        <v>442</v>
      </c>
    </row>
    <row r="12" spans="1:4" x14ac:dyDescent="0.25">
      <c r="A12" s="4">
        <v>43171</v>
      </c>
      <c r="B12" s="5">
        <v>816</v>
      </c>
    </row>
    <row r="13" spans="1:4" x14ac:dyDescent="0.25">
      <c r="A13" s="4">
        <v>43178</v>
      </c>
      <c r="B13" s="5">
        <v>469</v>
      </c>
    </row>
    <row r="14" spans="1:4" x14ac:dyDescent="0.25">
      <c r="A14" s="4">
        <v>43185</v>
      </c>
      <c r="B14" s="5">
        <v>404</v>
      </c>
    </row>
    <row r="15" spans="1:4" x14ac:dyDescent="0.25">
      <c r="A15" s="4">
        <v>43192</v>
      </c>
      <c r="B15" s="5">
        <v>401</v>
      </c>
    </row>
    <row r="16" spans="1:4" x14ac:dyDescent="0.25">
      <c r="A16" s="4">
        <v>43199</v>
      </c>
      <c r="B16" s="5">
        <v>478</v>
      </c>
    </row>
    <row r="17" spans="1:2" x14ac:dyDescent="0.25">
      <c r="A17" s="4">
        <v>43206</v>
      </c>
      <c r="B17" s="5">
        <v>838</v>
      </c>
    </row>
    <row r="18" spans="1:2" x14ac:dyDescent="0.25">
      <c r="A18" s="4">
        <v>43213</v>
      </c>
      <c r="B18" s="5">
        <v>377</v>
      </c>
    </row>
    <row r="19" spans="1:2" x14ac:dyDescent="0.25">
      <c r="A19" s="4">
        <v>43220</v>
      </c>
      <c r="B19" s="5">
        <v>419</v>
      </c>
    </row>
    <row r="20" spans="1:2" x14ac:dyDescent="0.25">
      <c r="A20" s="4">
        <v>43227</v>
      </c>
      <c r="B20" s="5">
        <v>392</v>
      </c>
    </row>
    <row r="21" spans="1:2" x14ac:dyDescent="0.25">
      <c r="A21" s="4">
        <v>43234</v>
      </c>
      <c r="B21" s="5">
        <v>375</v>
      </c>
    </row>
    <row r="22" spans="1:2" x14ac:dyDescent="0.25">
      <c r="A22" s="4">
        <v>43241</v>
      </c>
      <c r="B22" s="5">
        <v>912</v>
      </c>
    </row>
    <row r="23" spans="1:2" x14ac:dyDescent="0.25">
      <c r="A23" s="4">
        <v>43248</v>
      </c>
      <c r="B23" s="5">
        <v>446</v>
      </c>
    </row>
    <row r="24" spans="1:2" x14ac:dyDescent="0.25">
      <c r="A24" s="4">
        <v>43255</v>
      </c>
      <c r="B24" s="5">
        <v>427</v>
      </c>
    </row>
    <row r="25" spans="1:2" x14ac:dyDescent="0.25">
      <c r="A25" s="4">
        <v>43262</v>
      </c>
      <c r="B25" s="5">
        <v>416</v>
      </c>
    </row>
    <row r="26" spans="1:2" x14ac:dyDescent="0.25">
      <c r="A26" s="4">
        <v>43269</v>
      </c>
      <c r="B26" s="5">
        <v>395</v>
      </c>
    </row>
    <row r="27" spans="1:2" x14ac:dyDescent="0.25">
      <c r="A27" s="4">
        <v>43276</v>
      </c>
      <c r="B27" s="5">
        <v>814</v>
      </c>
    </row>
    <row r="28" spans="1:2" x14ac:dyDescent="0.25">
      <c r="A28" s="4">
        <v>43283</v>
      </c>
      <c r="B28" s="5">
        <v>437</v>
      </c>
    </row>
    <row r="29" spans="1:2" x14ac:dyDescent="0.25">
      <c r="A29" s="4">
        <v>43290</v>
      </c>
      <c r="B29" s="5">
        <v>386</v>
      </c>
    </row>
    <row r="30" spans="1:2" x14ac:dyDescent="0.25">
      <c r="A30" s="4">
        <v>43297</v>
      </c>
      <c r="B30" s="5">
        <v>414</v>
      </c>
    </row>
    <row r="31" spans="1:2" x14ac:dyDescent="0.25">
      <c r="A31" s="4">
        <v>43304</v>
      </c>
      <c r="B31" s="5">
        <v>434</v>
      </c>
    </row>
    <row r="32" spans="1:2" x14ac:dyDescent="0.25">
      <c r="A32" s="4">
        <v>43311</v>
      </c>
      <c r="B32" s="5">
        <v>800</v>
      </c>
    </row>
    <row r="33" spans="1:2" x14ac:dyDescent="0.25">
      <c r="A33" s="4">
        <v>43318</v>
      </c>
      <c r="B33" s="5">
        <v>349</v>
      </c>
    </row>
    <row r="34" spans="1:2" x14ac:dyDescent="0.25">
      <c r="A34" s="4">
        <v>43325</v>
      </c>
      <c r="B34" s="5">
        <v>432</v>
      </c>
    </row>
    <row r="35" spans="1:2" x14ac:dyDescent="0.25">
      <c r="A35" s="4">
        <v>43332</v>
      </c>
      <c r="B35" s="5">
        <v>377</v>
      </c>
    </row>
    <row r="36" spans="1:2" x14ac:dyDescent="0.25">
      <c r="A36" s="4">
        <v>43339</v>
      </c>
      <c r="B36" s="5">
        <v>446</v>
      </c>
    </row>
    <row r="37" spans="1:2" x14ac:dyDescent="0.25">
      <c r="A37" s="4">
        <v>43346</v>
      </c>
      <c r="B37" s="5">
        <v>834</v>
      </c>
    </row>
    <row r="38" spans="1:2" x14ac:dyDescent="0.25">
      <c r="A38" s="4">
        <v>43353</v>
      </c>
      <c r="B38" s="5">
        <v>429</v>
      </c>
    </row>
    <row r="39" spans="1:2" x14ac:dyDescent="0.25">
      <c r="A39" s="4">
        <v>43360</v>
      </c>
      <c r="B39" s="5">
        <v>451</v>
      </c>
    </row>
    <row r="40" spans="1:2" x14ac:dyDescent="0.25">
      <c r="A40" s="4">
        <v>43367</v>
      </c>
      <c r="B40" s="5">
        <v>364</v>
      </c>
    </row>
    <row r="41" spans="1:2" x14ac:dyDescent="0.25">
      <c r="A41" s="4">
        <v>43374</v>
      </c>
      <c r="B41" s="5">
        <v>432</v>
      </c>
    </row>
    <row r="42" spans="1:2" x14ac:dyDescent="0.25">
      <c r="A42" s="4">
        <v>43381</v>
      </c>
      <c r="B42" s="5">
        <v>868</v>
      </c>
    </row>
    <row r="43" spans="1:2" x14ac:dyDescent="0.25">
      <c r="A43" s="4">
        <v>43388</v>
      </c>
      <c r="B43" s="5">
        <v>373</v>
      </c>
    </row>
    <row r="44" spans="1:2" x14ac:dyDescent="0.25">
      <c r="A44" s="4">
        <v>43395</v>
      </c>
      <c r="B44" s="5">
        <v>383</v>
      </c>
    </row>
    <row r="45" spans="1:2" x14ac:dyDescent="0.25">
      <c r="A45" s="4">
        <v>43402</v>
      </c>
      <c r="B45" s="5">
        <v>463</v>
      </c>
    </row>
    <row r="46" spans="1:2" x14ac:dyDescent="0.25">
      <c r="A46" s="4">
        <v>43409</v>
      </c>
      <c r="B46" s="5">
        <v>491</v>
      </c>
    </row>
    <row r="47" spans="1:2" x14ac:dyDescent="0.25">
      <c r="A47" s="4">
        <v>43416</v>
      </c>
      <c r="B47" s="5">
        <v>702</v>
      </c>
    </row>
    <row r="48" spans="1:2" x14ac:dyDescent="0.25">
      <c r="A48" s="4">
        <v>43423</v>
      </c>
      <c r="B48" s="5">
        <v>414</v>
      </c>
    </row>
    <row r="49" spans="1:4" x14ac:dyDescent="0.25">
      <c r="A49" s="4">
        <v>43430</v>
      </c>
      <c r="B49" s="5">
        <v>409</v>
      </c>
    </row>
    <row r="50" spans="1:4" x14ac:dyDescent="0.25">
      <c r="A50" s="4">
        <v>43437</v>
      </c>
      <c r="B50" s="5">
        <v>402</v>
      </c>
    </row>
    <row r="51" spans="1:4" x14ac:dyDescent="0.25">
      <c r="A51" s="4">
        <v>43444</v>
      </c>
      <c r="B51" s="5">
        <v>471</v>
      </c>
    </row>
    <row r="52" spans="1:4" x14ac:dyDescent="0.25">
      <c r="A52" s="4">
        <v>43451</v>
      </c>
      <c r="B52" s="5">
        <v>902</v>
      </c>
    </row>
    <row r="53" spans="1:4" x14ac:dyDescent="0.25">
      <c r="A53" s="4">
        <v>43458</v>
      </c>
      <c r="B53" s="5">
        <v>388</v>
      </c>
    </row>
    <row r="54" spans="1:4" x14ac:dyDescent="0.25">
      <c r="A54" s="4">
        <v>43465</v>
      </c>
      <c r="B54" s="5">
        <v>441</v>
      </c>
    </row>
    <row r="55" spans="1:4" x14ac:dyDescent="0.25">
      <c r="A55" s="4">
        <v>43472</v>
      </c>
      <c r="B55" s="5">
        <v>462</v>
      </c>
    </row>
    <row r="56" spans="1:4" x14ac:dyDescent="0.25">
      <c r="A56" s="4">
        <v>43479</v>
      </c>
      <c r="B56" s="5">
        <v>459</v>
      </c>
    </row>
    <row r="57" spans="1:4" x14ac:dyDescent="0.25">
      <c r="A57" s="4">
        <v>43486</v>
      </c>
      <c r="B57" s="5">
        <v>840</v>
      </c>
    </row>
    <row r="58" spans="1:4" x14ac:dyDescent="0.25">
      <c r="A58" s="4">
        <v>43493</v>
      </c>
      <c r="B58" s="5">
        <v>407</v>
      </c>
    </row>
    <row r="59" spans="1:4" x14ac:dyDescent="0.25">
      <c r="A59" s="4">
        <v>43500</v>
      </c>
      <c r="B59" s="5">
        <v>455</v>
      </c>
    </row>
    <row r="60" spans="1:4" x14ac:dyDescent="0.25">
      <c r="A60" s="4">
        <v>43507</v>
      </c>
      <c r="B60" s="5">
        <v>412</v>
      </c>
    </row>
    <row r="61" spans="1:4" x14ac:dyDescent="0.25">
      <c r="A61" s="4">
        <v>43514</v>
      </c>
      <c r="B61" s="5">
        <v>383</v>
      </c>
    </row>
    <row r="62" spans="1:4" x14ac:dyDescent="0.25">
      <c r="A62" s="4">
        <v>43521</v>
      </c>
      <c r="C62" s="5">
        <f t="shared" ref="C62:C76" si="0">_xlfn.FORECAST.ETS(A62,$B$2:$B$61,$A$2:$A$61,1,1)</f>
        <v>833.61761801566695</v>
      </c>
      <c r="D62" s="5">
        <f t="shared" ref="D62:D76" si="1">_xlfn.FORECAST.ETS.CONFINT(A62,$B$2:$B$61,$A$2:$A$61,0.95,1,1)</f>
        <v>82.532174658823138</v>
      </c>
    </row>
    <row r="63" spans="1:4" x14ac:dyDescent="0.25">
      <c r="A63" s="4">
        <v>43528</v>
      </c>
      <c r="C63" s="5">
        <f t="shared" si="0"/>
        <v>392.70719779685317</v>
      </c>
      <c r="D63" s="5">
        <f t="shared" si="1"/>
        <v>82.532546052773483</v>
      </c>
    </row>
    <row r="64" spans="1:4" x14ac:dyDescent="0.25">
      <c r="A64" s="4">
        <v>43535</v>
      </c>
      <c r="C64" s="5">
        <f t="shared" si="0"/>
        <v>414.36006625537266</v>
      </c>
      <c r="D64" s="5">
        <f t="shared" si="1"/>
        <v>82.533206304558632</v>
      </c>
    </row>
    <row r="65" spans="1:4" x14ac:dyDescent="0.25">
      <c r="A65" s="4">
        <v>43542</v>
      </c>
      <c r="C65" s="5">
        <f t="shared" si="0"/>
        <v>406.94800538449374</v>
      </c>
      <c r="D65" s="5">
        <f t="shared" si="1"/>
        <v>82.53423793739897</v>
      </c>
    </row>
    <row r="66" spans="1:4" x14ac:dyDescent="0.25">
      <c r="A66" s="4">
        <v>43549</v>
      </c>
      <c r="C66" s="5">
        <f t="shared" si="0"/>
        <v>434.3716309638009</v>
      </c>
      <c r="D66" s="5">
        <f t="shared" si="1"/>
        <v>82.535723466035762</v>
      </c>
    </row>
    <row r="67" spans="1:4" x14ac:dyDescent="0.25">
      <c r="A67" s="4">
        <v>43556</v>
      </c>
      <c r="C67" s="5">
        <f t="shared" si="0"/>
        <v>832.3430411258089</v>
      </c>
      <c r="D67" s="5">
        <f t="shared" si="1"/>
        <v>83.25160819441588</v>
      </c>
    </row>
    <row r="68" spans="1:4" x14ac:dyDescent="0.25">
      <c r="A68" s="4">
        <v>43563</v>
      </c>
      <c r="C68" s="5">
        <f t="shared" si="0"/>
        <v>391.43262090699511</v>
      </c>
      <c r="D68" s="5">
        <f t="shared" si="1"/>
        <v>83.254226359910291</v>
      </c>
    </row>
    <row r="69" spans="1:4" x14ac:dyDescent="0.25">
      <c r="A69" s="4">
        <v>43570</v>
      </c>
      <c r="C69" s="5">
        <f t="shared" si="0"/>
        <v>413.0854893655146</v>
      </c>
      <c r="D69" s="5">
        <f t="shared" si="1"/>
        <v>83.257539857572965</v>
      </c>
    </row>
    <row r="70" spans="1:4" x14ac:dyDescent="0.25">
      <c r="A70" s="4">
        <v>43577</v>
      </c>
      <c r="C70" s="5">
        <f t="shared" si="0"/>
        <v>405.67342849463569</v>
      </c>
      <c r="D70" s="5">
        <f t="shared" si="1"/>
        <v>83.261630413538882</v>
      </c>
    </row>
    <row r="71" spans="1:4" x14ac:dyDescent="0.25">
      <c r="A71" s="4">
        <v>43584</v>
      </c>
      <c r="C71" s="5">
        <f t="shared" si="0"/>
        <v>433.09705407394284</v>
      </c>
      <c r="D71" s="5">
        <f t="shared" si="1"/>
        <v>83.266579717573748</v>
      </c>
    </row>
    <row r="72" spans="1:4" x14ac:dyDescent="0.25">
      <c r="A72" s="4">
        <v>43591</v>
      </c>
      <c r="C72" s="5">
        <f t="shared" si="0"/>
        <v>831.06846423595084</v>
      </c>
      <c r="D72" s="5">
        <f t="shared" si="1"/>
        <v>84.030764989741627</v>
      </c>
    </row>
    <row r="73" spans="1:4" x14ac:dyDescent="0.25">
      <c r="A73" s="4">
        <v>43598</v>
      </c>
      <c r="C73" s="5">
        <f t="shared" si="0"/>
        <v>390.15804401713706</v>
      </c>
      <c r="D73" s="5">
        <f t="shared" si="1"/>
        <v>84.037614306788228</v>
      </c>
    </row>
    <row r="74" spans="1:4" x14ac:dyDescent="0.25">
      <c r="A74" s="4">
        <v>43605</v>
      </c>
      <c r="C74" s="5">
        <f t="shared" si="0"/>
        <v>411.81091247565655</v>
      </c>
      <c r="D74" s="5">
        <f t="shared" si="1"/>
        <v>84.045557194344696</v>
      </c>
    </row>
    <row r="75" spans="1:4" x14ac:dyDescent="0.25">
      <c r="A75" s="4">
        <v>43612</v>
      </c>
      <c r="C75" s="5">
        <f t="shared" si="0"/>
        <v>404.39885160477763</v>
      </c>
      <c r="D75" s="5">
        <f t="shared" si="1"/>
        <v>84.054674379685736</v>
      </c>
    </row>
    <row r="76" spans="1:4" x14ac:dyDescent="0.25">
      <c r="A76" s="4">
        <v>43619</v>
      </c>
      <c r="C76" s="5">
        <f t="shared" si="0"/>
        <v>431.82247718408479</v>
      </c>
      <c r="D76" s="5">
        <f t="shared" si="1"/>
        <v>84.065046508032083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8507-50BF-4BA5-B001-1055D0E045AD}">
  <dimension ref="A1:D93"/>
  <sheetViews>
    <sheetView workbookViewId="0">
      <selection activeCell="N30" sqref="N30"/>
    </sheetView>
  </sheetViews>
  <sheetFormatPr defaultRowHeight="15" x14ac:dyDescent="0.25"/>
  <cols>
    <col min="1" max="1" width="10.140625" bestFit="1" customWidth="1"/>
    <col min="2" max="2" width="9.28515625" bestFit="1" customWidth="1"/>
    <col min="3" max="3" width="17.5703125" customWidth="1"/>
    <col min="4" max="4" width="27.5703125" customWidth="1"/>
  </cols>
  <sheetData>
    <row r="1" spans="1:4" x14ac:dyDescent="0.25">
      <c r="A1" t="s">
        <v>22</v>
      </c>
      <c r="B1" t="s">
        <v>20</v>
      </c>
      <c r="C1" t="s">
        <v>55</v>
      </c>
      <c r="D1" t="s">
        <v>56</v>
      </c>
    </row>
    <row r="2" spans="1:4" x14ac:dyDescent="0.25">
      <c r="A2" s="4">
        <v>43101</v>
      </c>
      <c r="B2" s="5">
        <v>1345</v>
      </c>
    </row>
    <row r="3" spans="1:4" x14ac:dyDescent="0.25">
      <c r="A3" s="4">
        <v>43108</v>
      </c>
      <c r="B3" s="5">
        <v>928</v>
      </c>
    </row>
    <row r="4" spans="1:4" x14ac:dyDescent="0.25">
      <c r="A4" s="4">
        <v>43115</v>
      </c>
      <c r="B4" s="5">
        <v>1045</v>
      </c>
    </row>
    <row r="5" spans="1:4" x14ac:dyDescent="0.25">
      <c r="A5" s="4">
        <v>43122</v>
      </c>
      <c r="B5" s="5">
        <v>832</v>
      </c>
    </row>
    <row r="6" spans="1:4" x14ac:dyDescent="0.25">
      <c r="A6" s="4">
        <v>43129</v>
      </c>
      <c r="B6" s="5">
        <v>891</v>
      </c>
    </row>
    <row r="7" spans="1:4" x14ac:dyDescent="0.25">
      <c r="A7" s="4">
        <v>43136</v>
      </c>
      <c r="B7" s="5">
        <v>1204</v>
      </c>
    </row>
    <row r="8" spans="1:4" x14ac:dyDescent="0.25">
      <c r="A8" s="4">
        <v>43143</v>
      </c>
      <c r="B8" s="5">
        <v>759</v>
      </c>
    </row>
    <row r="9" spans="1:4" x14ac:dyDescent="0.25">
      <c r="A9" s="4">
        <v>43150</v>
      </c>
      <c r="B9" s="5">
        <v>904</v>
      </c>
    </row>
    <row r="10" spans="1:4" x14ac:dyDescent="0.25">
      <c r="A10" s="4">
        <v>43157</v>
      </c>
      <c r="B10" s="5">
        <v>667</v>
      </c>
    </row>
    <row r="11" spans="1:4" x14ac:dyDescent="0.25">
      <c r="A11" s="4">
        <v>43164</v>
      </c>
      <c r="B11" s="5">
        <v>542</v>
      </c>
    </row>
    <row r="12" spans="1:4" x14ac:dyDescent="0.25">
      <c r="A12" s="4">
        <v>43171</v>
      </c>
      <c r="B12" s="5">
        <v>1007</v>
      </c>
    </row>
    <row r="13" spans="1:4" x14ac:dyDescent="0.25">
      <c r="A13" s="4">
        <v>43178</v>
      </c>
      <c r="B13" s="5">
        <v>852</v>
      </c>
    </row>
    <row r="14" spans="1:4" x14ac:dyDescent="0.25">
      <c r="A14" s="4">
        <v>43185</v>
      </c>
      <c r="B14" s="5">
        <v>537</v>
      </c>
    </row>
    <row r="15" spans="1:4" x14ac:dyDescent="0.25">
      <c r="A15" s="4">
        <v>43192</v>
      </c>
      <c r="B15" s="5">
        <v>670</v>
      </c>
    </row>
    <row r="16" spans="1:4" x14ac:dyDescent="0.25">
      <c r="A16" s="4">
        <v>43199</v>
      </c>
      <c r="B16" s="5">
        <v>902</v>
      </c>
    </row>
    <row r="17" spans="1:2" x14ac:dyDescent="0.25">
      <c r="A17" s="4">
        <v>43206</v>
      </c>
      <c r="B17" s="5">
        <v>975</v>
      </c>
    </row>
    <row r="18" spans="1:2" x14ac:dyDescent="0.25">
      <c r="A18" s="4">
        <v>43213</v>
      </c>
      <c r="B18" s="5">
        <v>838</v>
      </c>
    </row>
    <row r="19" spans="1:2" x14ac:dyDescent="0.25">
      <c r="A19" s="4">
        <v>43220</v>
      </c>
      <c r="B19" s="5">
        <v>1026</v>
      </c>
    </row>
    <row r="20" spans="1:2" x14ac:dyDescent="0.25">
      <c r="A20" s="4">
        <v>43227</v>
      </c>
      <c r="B20" s="5">
        <v>846</v>
      </c>
    </row>
    <row r="21" spans="1:2" x14ac:dyDescent="0.25">
      <c r="A21" s="4">
        <v>43234</v>
      </c>
      <c r="B21" s="5">
        <v>1106</v>
      </c>
    </row>
    <row r="22" spans="1:2" x14ac:dyDescent="0.25">
      <c r="A22" s="4">
        <v>43241</v>
      </c>
      <c r="B22" s="5">
        <v>1412</v>
      </c>
    </row>
    <row r="23" spans="1:2" x14ac:dyDescent="0.25">
      <c r="A23" s="4">
        <v>43248</v>
      </c>
      <c r="B23" s="5">
        <v>982</v>
      </c>
    </row>
    <row r="24" spans="1:2" x14ac:dyDescent="0.25">
      <c r="A24" s="4">
        <v>43255</v>
      </c>
      <c r="B24" s="5">
        <v>989</v>
      </c>
    </row>
    <row r="25" spans="1:2" x14ac:dyDescent="0.25">
      <c r="A25" s="4">
        <v>43262</v>
      </c>
      <c r="B25" s="5">
        <v>976</v>
      </c>
    </row>
    <row r="26" spans="1:2" x14ac:dyDescent="0.25">
      <c r="A26" s="4">
        <v>43269</v>
      </c>
      <c r="B26" s="5">
        <v>531</v>
      </c>
    </row>
    <row r="27" spans="1:2" x14ac:dyDescent="0.25">
      <c r="A27" s="4">
        <v>43276</v>
      </c>
      <c r="B27" s="5">
        <v>1032</v>
      </c>
    </row>
    <row r="28" spans="1:2" x14ac:dyDescent="0.25">
      <c r="A28" s="4">
        <v>43283</v>
      </c>
      <c r="B28" s="5">
        <v>954</v>
      </c>
    </row>
    <row r="29" spans="1:2" x14ac:dyDescent="0.25">
      <c r="A29" s="4">
        <v>43290</v>
      </c>
      <c r="B29" s="5">
        <v>982</v>
      </c>
    </row>
    <row r="30" spans="1:2" x14ac:dyDescent="0.25">
      <c r="A30" s="4">
        <v>43297</v>
      </c>
      <c r="B30" s="5">
        <v>752</v>
      </c>
    </row>
    <row r="31" spans="1:2" x14ac:dyDescent="0.25">
      <c r="A31" s="4">
        <v>43304</v>
      </c>
      <c r="B31" s="5">
        <v>747</v>
      </c>
    </row>
    <row r="32" spans="1:2" x14ac:dyDescent="0.25">
      <c r="A32" s="4">
        <v>43311</v>
      </c>
      <c r="B32" s="5">
        <v>1051</v>
      </c>
    </row>
    <row r="33" spans="1:2" x14ac:dyDescent="0.25">
      <c r="A33" s="4">
        <v>43318</v>
      </c>
      <c r="B33" s="5">
        <v>673</v>
      </c>
    </row>
    <row r="34" spans="1:2" x14ac:dyDescent="0.25">
      <c r="A34" s="4">
        <v>43325</v>
      </c>
      <c r="B34" s="5">
        <v>915</v>
      </c>
    </row>
    <row r="35" spans="1:2" x14ac:dyDescent="0.25">
      <c r="A35" s="4">
        <v>43332</v>
      </c>
      <c r="B35" s="5">
        <v>841</v>
      </c>
    </row>
    <row r="36" spans="1:2" x14ac:dyDescent="0.25">
      <c r="A36" s="4">
        <v>43339</v>
      </c>
      <c r="B36" s="5">
        <v>729</v>
      </c>
    </row>
    <row r="37" spans="1:2" x14ac:dyDescent="0.25">
      <c r="A37" s="4">
        <v>43346</v>
      </c>
      <c r="B37" s="5">
        <v>1184</v>
      </c>
    </row>
    <row r="38" spans="1:2" x14ac:dyDescent="0.25">
      <c r="A38" s="4">
        <v>43353</v>
      </c>
      <c r="B38" s="5">
        <v>784</v>
      </c>
    </row>
    <row r="39" spans="1:2" x14ac:dyDescent="0.25">
      <c r="A39" s="4">
        <v>43360</v>
      </c>
      <c r="B39" s="5">
        <v>745</v>
      </c>
    </row>
    <row r="40" spans="1:2" x14ac:dyDescent="0.25">
      <c r="A40" s="4">
        <v>43367</v>
      </c>
      <c r="B40" s="5">
        <v>916</v>
      </c>
    </row>
    <row r="41" spans="1:2" x14ac:dyDescent="0.25">
      <c r="A41" s="4">
        <v>43374</v>
      </c>
      <c r="B41" s="5">
        <v>813</v>
      </c>
    </row>
    <row r="42" spans="1:2" x14ac:dyDescent="0.25">
      <c r="A42" s="4">
        <v>43381</v>
      </c>
      <c r="B42" s="5">
        <v>1648</v>
      </c>
    </row>
    <row r="43" spans="1:2" x14ac:dyDescent="0.25">
      <c r="A43" s="4">
        <v>43388</v>
      </c>
      <c r="B43" s="5">
        <v>611</v>
      </c>
    </row>
    <row r="44" spans="1:2" x14ac:dyDescent="0.25">
      <c r="A44" s="4">
        <v>43395</v>
      </c>
      <c r="B44" s="5">
        <v>613</v>
      </c>
    </row>
    <row r="45" spans="1:2" x14ac:dyDescent="0.25">
      <c r="A45" s="4">
        <v>43402</v>
      </c>
      <c r="B45" s="5">
        <v>941</v>
      </c>
    </row>
    <row r="46" spans="1:2" x14ac:dyDescent="0.25">
      <c r="A46" s="4">
        <v>43409</v>
      </c>
      <c r="B46" s="5">
        <v>880</v>
      </c>
    </row>
    <row r="47" spans="1:2" x14ac:dyDescent="0.25">
      <c r="A47" s="4">
        <v>43416</v>
      </c>
      <c r="B47" s="5">
        <v>1347</v>
      </c>
    </row>
    <row r="48" spans="1:2" x14ac:dyDescent="0.25">
      <c r="A48" s="4">
        <v>43423</v>
      </c>
      <c r="B48" s="5">
        <v>1130</v>
      </c>
    </row>
    <row r="49" spans="1:4" x14ac:dyDescent="0.25">
      <c r="A49" s="4">
        <v>43430</v>
      </c>
      <c r="B49" s="5">
        <v>728</v>
      </c>
    </row>
    <row r="50" spans="1:4" x14ac:dyDescent="0.25">
      <c r="A50" s="4">
        <v>43437</v>
      </c>
      <c r="B50" s="5">
        <v>552</v>
      </c>
    </row>
    <row r="51" spans="1:4" x14ac:dyDescent="0.25">
      <c r="A51" s="4">
        <v>43444</v>
      </c>
      <c r="B51" s="5">
        <v>858</v>
      </c>
    </row>
    <row r="52" spans="1:4" x14ac:dyDescent="0.25">
      <c r="A52" s="4">
        <v>43451</v>
      </c>
      <c r="B52" s="5">
        <v>1174</v>
      </c>
    </row>
    <row r="53" spans="1:4" x14ac:dyDescent="0.25">
      <c r="A53" s="4">
        <v>43458</v>
      </c>
      <c r="B53" s="5">
        <v>683</v>
      </c>
    </row>
    <row r="54" spans="1:4" x14ac:dyDescent="0.25">
      <c r="A54" s="4">
        <v>43465</v>
      </c>
      <c r="B54" s="5">
        <v>942</v>
      </c>
    </row>
    <row r="55" spans="1:4" x14ac:dyDescent="0.25">
      <c r="A55" s="4">
        <v>43472</v>
      </c>
      <c r="B55" s="5">
        <v>1028</v>
      </c>
    </row>
    <row r="56" spans="1:4" x14ac:dyDescent="0.25">
      <c r="A56" s="4">
        <v>43479</v>
      </c>
      <c r="B56" s="5">
        <v>778</v>
      </c>
    </row>
    <row r="57" spans="1:4" x14ac:dyDescent="0.25">
      <c r="A57" s="4">
        <v>43486</v>
      </c>
      <c r="B57" s="5">
        <v>1438</v>
      </c>
    </row>
    <row r="58" spans="1:4" x14ac:dyDescent="0.25">
      <c r="A58" s="4">
        <v>43493</v>
      </c>
      <c r="B58" s="5">
        <v>1115</v>
      </c>
    </row>
    <row r="59" spans="1:4" x14ac:dyDescent="0.25">
      <c r="A59" s="4">
        <v>43500</v>
      </c>
      <c r="B59" s="5">
        <v>787</v>
      </c>
    </row>
    <row r="60" spans="1:4" x14ac:dyDescent="0.25">
      <c r="A60" s="4">
        <v>43507</v>
      </c>
      <c r="B60" s="5">
        <v>796</v>
      </c>
    </row>
    <row r="61" spans="1:4" x14ac:dyDescent="0.25">
      <c r="A61" s="4">
        <v>43514</v>
      </c>
      <c r="B61" s="5">
        <v>701</v>
      </c>
    </row>
    <row r="62" spans="1:4" x14ac:dyDescent="0.25">
      <c r="A62" s="4">
        <v>43521</v>
      </c>
      <c r="C62" s="5">
        <f t="shared" ref="C62:C93" si="0">_xlfn.FORECAST.ETS(A62,$B$2:$B$61,$A$2:$A$61,1,1)</f>
        <v>1526.6012620728764</v>
      </c>
      <c r="D62" s="5">
        <f t="shared" ref="D62:D93" si="1">_xlfn.FORECAST.ETS.CONFINT(A62,$B$2:$B$61,$A$2:$A$61,0.95,1,1)</f>
        <v>341.66996124467454</v>
      </c>
    </row>
    <row r="63" spans="1:4" x14ac:dyDescent="0.25">
      <c r="A63" s="4">
        <v>43528</v>
      </c>
      <c r="C63" s="5">
        <f t="shared" si="0"/>
        <v>949.26102645396668</v>
      </c>
      <c r="D63" s="5">
        <f t="shared" si="1"/>
        <v>341.67149875604071</v>
      </c>
    </row>
    <row r="64" spans="1:4" x14ac:dyDescent="0.25">
      <c r="A64" s="4">
        <v>43535</v>
      </c>
      <c r="C64" s="5">
        <f t="shared" si="0"/>
        <v>967.40925073948506</v>
      </c>
      <c r="D64" s="5">
        <f t="shared" si="1"/>
        <v>341.67423209249745</v>
      </c>
    </row>
    <row r="65" spans="1:4" x14ac:dyDescent="0.25">
      <c r="A65" s="4">
        <v>43542</v>
      </c>
      <c r="C65" s="5">
        <f t="shared" si="0"/>
        <v>1009.0305662673512</v>
      </c>
      <c r="D65" s="5">
        <f t="shared" si="1"/>
        <v>341.67850288693649</v>
      </c>
    </row>
    <row r="66" spans="1:4" x14ac:dyDescent="0.25">
      <c r="A66" s="4">
        <v>43549</v>
      </c>
      <c r="C66" s="5">
        <f t="shared" si="0"/>
        <v>733.33429345937486</v>
      </c>
      <c r="D66" s="5">
        <f t="shared" si="1"/>
        <v>341.68465273714776</v>
      </c>
    </row>
    <row r="67" spans="1:4" x14ac:dyDescent="0.25">
      <c r="A67" s="4">
        <v>43556</v>
      </c>
      <c r="C67" s="5">
        <f t="shared" si="0"/>
        <v>1195.2887040400012</v>
      </c>
      <c r="D67" s="5">
        <f t="shared" si="1"/>
        <v>341.69302318874423</v>
      </c>
    </row>
    <row r="68" spans="1:4" x14ac:dyDescent="0.25">
      <c r="A68" s="4">
        <v>43563</v>
      </c>
      <c r="C68" s="5">
        <f t="shared" si="0"/>
        <v>1028.7124413881245</v>
      </c>
      <c r="D68" s="5">
        <f t="shared" si="1"/>
        <v>341.70395571467765</v>
      </c>
    </row>
    <row r="69" spans="1:4" x14ac:dyDescent="0.25">
      <c r="A69" s="4">
        <v>43570</v>
      </c>
      <c r="C69" s="5">
        <f t="shared" si="0"/>
        <v>968.94370627649516</v>
      </c>
      <c r="D69" s="5">
        <f t="shared" si="1"/>
        <v>341.71779169135192</v>
      </c>
    </row>
    <row r="70" spans="1:4" x14ac:dyDescent="0.25">
      <c r="A70" s="4">
        <v>43577</v>
      </c>
      <c r="C70" s="5">
        <f t="shared" si="0"/>
        <v>753.01349441083846</v>
      </c>
      <c r="D70" s="5">
        <f t="shared" si="1"/>
        <v>341.73487237133969</v>
      </c>
    </row>
    <row r="71" spans="1:4" x14ac:dyDescent="0.25">
      <c r="A71" s="4">
        <v>43584</v>
      </c>
      <c r="C71" s="5">
        <f t="shared" si="0"/>
        <v>775.57608660166909</v>
      </c>
      <c r="D71" s="5">
        <f t="shared" si="1"/>
        <v>341.75553885271313</v>
      </c>
    </row>
    <row r="72" spans="1:4" x14ac:dyDescent="0.25">
      <c r="A72" s="4">
        <v>43591</v>
      </c>
      <c r="C72" s="5">
        <f t="shared" si="0"/>
        <v>1138.3657001677418</v>
      </c>
      <c r="D72" s="5">
        <f t="shared" si="1"/>
        <v>341.78013204499814</v>
      </c>
    </row>
    <row r="73" spans="1:4" x14ac:dyDescent="0.25">
      <c r="A73" s="4">
        <v>43598</v>
      </c>
      <c r="C73" s="5">
        <f t="shared" si="0"/>
        <v>812.91201629073043</v>
      </c>
      <c r="D73" s="5">
        <f t="shared" si="1"/>
        <v>341.80899263176912</v>
      </c>
    </row>
    <row r="74" spans="1:4" x14ac:dyDescent="0.25">
      <c r="A74" s="4">
        <v>43605</v>
      </c>
      <c r="C74" s="5">
        <f t="shared" si="0"/>
        <v>865.93137512025874</v>
      </c>
      <c r="D74" s="5">
        <f t="shared" si="1"/>
        <v>341.84246102989971</v>
      </c>
    </row>
    <row r="75" spans="1:4" x14ac:dyDescent="0.25">
      <c r="A75" s="4">
        <v>43612</v>
      </c>
      <c r="C75" s="5">
        <f t="shared" si="0"/>
        <v>905.24718295457728</v>
      </c>
      <c r="D75" s="5">
        <f t="shared" si="1"/>
        <v>341.88087734549055</v>
      </c>
    </row>
    <row r="76" spans="1:4" x14ac:dyDescent="0.25">
      <c r="A76" s="4">
        <v>43619</v>
      </c>
      <c r="C76" s="5">
        <f t="shared" si="0"/>
        <v>878.12390372045229</v>
      </c>
      <c r="D76" s="5">
        <f t="shared" si="1"/>
        <v>341.92458132649818</v>
      </c>
    </row>
    <row r="77" spans="1:4" x14ac:dyDescent="0.25">
      <c r="A77" s="4">
        <v>43626</v>
      </c>
      <c r="C77" s="5">
        <f t="shared" si="0"/>
        <v>1248.8972719520791</v>
      </c>
      <c r="D77" s="5">
        <f t="shared" si="1"/>
        <v>341.97391231209366</v>
      </c>
    </row>
    <row r="78" spans="1:4" x14ac:dyDescent="0.25">
      <c r="A78" s="4">
        <v>43633</v>
      </c>
      <c r="C78" s="5">
        <f t="shared" si="0"/>
        <v>959.83833152766044</v>
      </c>
      <c r="D78" s="5">
        <f t="shared" si="1"/>
        <v>342.02920917878146</v>
      </c>
    </row>
    <row r="79" spans="1:4" x14ac:dyDescent="0.25">
      <c r="A79" s="4">
        <v>43640</v>
      </c>
      <c r="C79" s="5">
        <f t="shared" si="0"/>
        <v>929.86915924157734</v>
      </c>
      <c r="D79" s="5">
        <f t="shared" si="1"/>
        <v>342.09081028331519</v>
      </c>
    </row>
    <row r="80" spans="1:4" x14ac:dyDescent="0.25">
      <c r="A80" s="4">
        <v>43647</v>
      </c>
      <c r="C80" s="5">
        <f t="shared" si="0"/>
        <v>938.42796823284743</v>
      </c>
      <c r="D80" s="5">
        <f t="shared" si="1"/>
        <v>342.15905340245189</v>
      </c>
    </row>
    <row r="81" spans="1:4" x14ac:dyDescent="0.25">
      <c r="A81" s="4">
        <v>43654</v>
      </c>
      <c r="C81" s="5">
        <f t="shared" si="0"/>
        <v>1032.4560669772011</v>
      </c>
      <c r="D81" s="5">
        <f t="shared" si="1"/>
        <v>342.23427566958833</v>
      </c>
    </row>
    <row r="82" spans="1:4" x14ac:dyDescent="0.25">
      <c r="A82" s="4">
        <v>43661</v>
      </c>
      <c r="C82" s="5">
        <f t="shared" si="0"/>
        <v>1566.9294424734032</v>
      </c>
      <c r="D82" s="5">
        <f t="shared" si="1"/>
        <v>354.62807340669252</v>
      </c>
    </row>
    <row r="83" spans="1:4" x14ac:dyDescent="0.25">
      <c r="A83" s="4">
        <v>43668</v>
      </c>
      <c r="C83" s="5">
        <f t="shared" si="0"/>
        <v>989.58920685449357</v>
      </c>
      <c r="D83" s="5">
        <f t="shared" si="1"/>
        <v>354.71513224256591</v>
      </c>
    </row>
    <row r="84" spans="1:4" x14ac:dyDescent="0.25">
      <c r="A84" s="4">
        <v>43675</v>
      </c>
      <c r="C84" s="5">
        <f t="shared" si="0"/>
        <v>1007.7374311400119</v>
      </c>
      <c r="D84" s="5">
        <f t="shared" si="1"/>
        <v>354.80990169189647</v>
      </c>
    </row>
    <row r="85" spans="1:4" x14ac:dyDescent="0.25">
      <c r="A85" s="4">
        <v>43682</v>
      </c>
      <c r="C85" s="5">
        <f t="shared" si="0"/>
        <v>1049.358746667878</v>
      </c>
      <c r="D85" s="5">
        <f t="shared" si="1"/>
        <v>354.91270449946387</v>
      </c>
    </row>
    <row r="86" spans="1:4" x14ac:dyDescent="0.25">
      <c r="A86" s="4">
        <v>43689</v>
      </c>
      <c r="C86" s="5">
        <f t="shared" si="0"/>
        <v>773.66247385990175</v>
      </c>
      <c r="D86" s="5">
        <f t="shared" si="1"/>
        <v>355.02386250520914</v>
      </c>
    </row>
    <row r="87" spans="1:4" x14ac:dyDescent="0.25">
      <c r="A87" s="4">
        <v>43696</v>
      </c>
      <c r="C87" s="5">
        <f t="shared" si="0"/>
        <v>1235.6168844405279</v>
      </c>
      <c r="D87" s="5">
        <f t="shared" si="1"/>
        <v>355.14369657128873</v>
      </c>
    </row>
    <row r="88" spans="1:4" x14ac:dyDescent="0.25">
      <c r="A88" s="4">
        <v>43703</v>
      </c>
      <c r="C88" s="5">
        <f t="shared" si="0"/>
        <v>1069.0406217886514</v>
      </c>
      <c r="D88" s="5">
        <f t="shared" si="1"/>
        <v>355.27252650670084</v>
      </c>
    </row>
    <row r="89" spans="1:4" x14ac:dyDescent="0.25">
      <c r="A89" s="4">
        <v>43710</v>
      </c>
      <c r="C89" s="5">
        <f t="shared" si="0"/>
        <v>1009.2718866770219</v>
      </c>
      <c r="D89" s="5">
        <f t="shared" si="1"/>
        <v>355.41067098955699</v>
      </c>
    </row>
    <row r="90" spans="1:4" x14ac:dyDescent="0.25">
      <c r="A90" s="4">
        <v>43717</v>
      </c>
      <c r="C90" s="5">
        <f t="shared" si="0"/>
        <v>793.34167481136524</v>
      </c>
      <c r="D90" s="5">
        <f t="shared" si="1"/>
        <v>355.55844748707966</v>
      </c>
    </row>
    <row r="91" spans="1:4" x14ac:dyDescent="0.25">
      <c r="A91" s="4">
        <v>43724</v>
      </c>
      <c r="C91" s="5">
        <f t="shared" si="0"/>
        <v>815.90426700219587</v>
      </c>
      <c r="D91" s="5">
        <f t="shared" si="1"/>
        <v>355.71617217341276</v>
      </c>
    </row>
    <row r="92" spans="1:4" x14ac:dyDescent="0.25">
      <c r="A92" s="4">
        <v>43731</v>
      </c>
      <c r="C92" s="5">
        <f t="shared" si="0"/>
        <v>1178.6938805682687</v>
      </c>
      <c r="D92" s="5">
        <f t="shared" si="1"/>
        <v>355.88415984533503</v>
      </c>
    </row>
    <row r="93" spans="1:4" x14ac:dyDescent="0.25">
      <c r="A93" s="4">
        <v>43738</v>
      </c>
      <c r="C93" s="5">
        <f t="shared" si="0"/>
        <v>853.2401966912571</v>
      </c>
      <c r="D93" s="5">
        <f t="shared" si="1"/>
        <v>356.06272383597252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3B32-4971-4857-A7F0-78C24761FED2}">
  <dimension ref="A1:E433"/>
  <sheetViews>
    <sheetView workbookViewId="0">
      <selection activeCell="D1" activeCellId="1" sqref="A1:A1048576 D1:D1048576"/>
    </sheetView>
  </sheetViews>
  <sheetFormatPr defaultRowHeight="15" x14ac:dyDescent="0.25"/>
  <cols>
    <col min="1" max="1" width="10.140625" style="5" bestFit="1" customWidth="1"/>
  </cols>
  <sheetData>
    <row r="1" spans="1:5" x14ac:dyDescent="0.25">
      <c r="A1" s="5" t="s">
        <v>22</v>
      </c>
      <c r="B1" s="5" t="s">
        <v>28</v>
      </c>
      <c r="C1" s="5" t="s">
        <v>29</v>
      </c>
      <c r="D1" s="5" t="s">
        <v>20</v>
      </c>
      <c r="E1" s="5" t="s">
        <v>21</v>
      </c>
    </row>
    <row r="2" spans="1:5" x14ac:dyDescent="0.25">
      <c r="A2" s="4">
        <v>43101</v>
      </c>
      <c r="B2">
        <v>187877.83333333331</v>
      </c>
      <c r="C2" s="5">
        <v>870</v>
      </c>
      <c r="D2" s="5">
        <v>1345</v>
      </c>
      <c r="E2" s="5">
        <v>184</v>
      </c>
    </row>
    <row r="3" spans="1:5" x14ac:dyDescent="0.25">
      <c r="A3" s="4">
        <v>43108</v>
      </c>
      <c r="B3" s="5">
        <v>86005.3</v>
      </c>
      <c r="C3" s="5">
        <v>328</v>
      </c>
      <c r="D3" s="5">
        <v>928</v>
      </c>
      <c r="E3" s="5">
        <v>194</v>
      </c>
    </row>
    <row r="4" spans="1:5" x14ac:dyDescent="0.25">
      <c r="A4" s="4">
        <v>43115</v>
      </c>
      <c r="B4" s="5">
        <v>114297.3</v>
      </c>
      <c r="C4" s="5">
        <v>441</v>
      </c>
      <c r="D4" s="5">
        <v>1045</v>
      </c>
      <c r="E4" s="5">
        <v>167</v>
      </c>
    </row>
    <row r="5" spans="1:5" x14ac:dyDescent="0.25">
      <c r="A5" s="4">
        <v>43122</v>
      </c>
      <c r="B5" s="5">
        <v>110710.49999999999</v>
      </c>
      <c r="C5" s="5">
        <v>427</v>
      </c>
      <c r="D5" s="5">
        <v>832</v>
      </c>
      <c r="E5" s="5">
        <v>117</v>
      </c>
    </row>
    <row r="6" spans="1:5" x14ac:dyDescent="0.25">
      <c r="A6" s="4">
        <v>43129</v>
      </c>
      <c r="B6" s="5">
        <v>119486.29999999999</v>
      </c>
      <c r="C6" s="5">
        <v>462</v>
      </c>
      <c r="D6" s="5">
        <v>891</v>
      </c>
      <c r="E6" s="5">
        <v>145</v>
      </c>
    </row>
    <row r="7" spans="1:5" x14ac:dyDescent="0.25">
      <c r="A7" s="4">
        <v>43136</v>
      </c>
      <c r="B7" s="5">
        <v>199920.83333333334</v>
      </c>
      <c r="C7" s="5">
        <v>928</v>
      </c>
      <c r="D7" s="5">
        <v>1204</v>
      </c>
      <c r="E7" s="5">
        <v>396</v>
      </c>
    </row>
    <row r="8" spans="1:5" x14ac:dyDescent="0.25">
      <c r="A8" s="4">
        <v>43143</v>
      </c>
      <c r="B8" s="5">
        <v>103185.40000000001</v>
      </c>
      <c r="C8" s="5">
        <v>397</v>
      </c>
      <c r="D8" s="5">
        <v>759</v>
      </c>
      <c r="E8" s="5">
        <v>147</v>
      </c>
    </row>
    <row r="9" spans="1:5" x14ac:dyDescent="0.25">
      <c r="A9" s="4">
        <v>43150</v>
      </c>
      <c r="B9" s="5">
        <v>103743</v>
      </c>
      <c r="C9" s="5">
        <v>399</v>
      </c>
      <c r="D9" s="5">
        <v>904</v>
      </c>
      <c r="E9" s="5">
        <v>170</v>
      </c>
    </row>
    <row r="10" spans="1:5" x14ac:dyDescent="0.25">
      <c r="A10" s="4">
        <v>43157</v>
      </c>
      <c r="B10" s="5">
        <v>108653.40000000002</v>
      </c>
      <c r="C10" s="5">
        <v>419</v>
      </c>
      <c r="D10" s="5">
        <v>667</v>
      </c>
      <c r="E10" s="5">
        <v>178</v>
      </c>
    </row>
    <row r="11" spans="1:5" x14ac:dyDescent="0.25">
      <c r="A11" s="4">
        <v>43164</v>
      </c>
      <c r="B11" s="5">
        <v>114353.4</v>
      </c>
      <c r="C11" s="5">
        <v>442</v>
      </c>
      <c r="D11" s="5">
        <v>542</v>
      </c>
      <c r="E11" s="5">
        <v>159</v>
      </c>
    </row>
    <row r="12" spans="1:5" x14ac:dyDescent="0.25">
      <c r="A12" s="4">
        <v>43171</v>
      </c>
      <c r="B12" s="5">
        <v>176496.83333333331</v>
      </c>
      <c r="C12" s="5">
        <v>816</v>
      </c>
      <c r="D12" s="5">
        <v>1007</v>
      </c>
      <c r="E12" s="5">
        <v>318</v>
      </c>
    </row>
    <row r="13" spans="1:5" x14ac:dyDescent="0.25">
      <c r="A13" s="4">
        <v>43178</v>
      </c>
      <c r="B13" s="5">
        <v>121224.4</v>
      </c>
      <c r="C13" s="5">
        <v>469</v>
      </c>
      <c r="D13" s="5">
        <v>852</v>
      </c>
      <c r="E13" s="5">
        <v>174</v>
      </c>
    </row>
    <row r="14" spans="1:5" x14ac:dyDescent="0.25">
      <c r="A14" s="4">
        <v>43185</v>
      </c>
      <c r="B14" s="5">
        <v>104851.5</v>
      </c>
      <c r="C14" s="5">
        <v>404</v>
      </c>
      <c r="D14" s="5">
        <v>537</v>
      </c>
      <c r="E14" s="5">
        <v>164</v>
      </c>
    </row>
    <row r="15" spans="1:5" x14ac:dyDescent="0.25">
      <c r="A15" s="4">
        <v>43192</v>
      </c>
      <c r="B15" s="5">
        <v>104147.5</v>
      </c>
      <c r="C15" s="5">
        <v>401</v>
      </c>
      <c r="D15" s="5">
        <v>670</v>
      </c>
      <c r="E15" s="5">
        <v>106</v>
      </c>
    </row>
    <row r="16" spans="1:5" x14ac:dyDescent="0.25">
      <c r="A16" s="4">
        <v>43199</v>
      </c>
      <c r="B16" s="5">
        <v>123486.39999999999</v>
      </c>
      <c r="C16" s="5">
        <v>478</v>
      </c>
      <c r="D16" s="5">
        <v>902</v>
      </c>
      <c r="E16" s="5">
        <v>107</v>
      </c>
    </row>
    <row r="17" spans="1:5" x14ac:dyDescent="0.25">
      <c r="A17" s="4">
        <v>43206</v>
      </c>
      <c r="B17" s="5">
        <v>181060.99999999997</v>
      </c>
      <c r="C17" s="5">
        <v>838</v>
      </c>
      <c r="D17" s="5">
        <v>975</v>
      </c>
      <c r="E17" s="5">
        <v>236</v>
      </c>
    </row>
    <row r="18" spans="1:5" x14ac:dyDescent="0.25">
      <c r="A18" s="4">
        <v>43213</v>
      </c>
      <c r="B18" s="5">
        <v>98216.099999999991</v>
      </c>
      <c r="C18" s="5">
        <v>377</v>
      </c>
      <c r="D18" s="5">
        <v>838</v>
      </c>
      <c r="E18" s="5">
        <v>150</v>
      </c>
    </row>
    <row r="19" spans="1:5" x14ac:dyDescent="0.25">
      <c r="A19" s="4">
        <v>43220</v>
      </c>
      <c r="B19" s="5">
        <v>108790.59999999999</v>
      </c>
      <c r="C19" s="5">
        <v>419</v>
      </c>
      <c r="D19" s="5">
        <v>1026</v>
      </c>
      <c r="E19" s="5">
        <v>173</v>
      </c>
    </row>
    <row r="20" spans="1:5" x14ac:dyDescent="0.25">
      <c r="A20" s="4">
        <v>43227</v>
      </c>
      <c r="B20" s="5">
        <v>101970.70000000001</v>
      </c>
      <c r="C20" s="5">
        <v>392</v>
      </c>
      <c r="D20" s="5">
        <v>846</v>
      </c>
      <c r="E20" s="5">
        <v>161</v>
      </c>
    </row>
    <row r="21" spans="1:5" x14ac:dyDescent="0.25">
      <c r="A21" s="4">
        <v>43234</v>
      </c>
      <c r="B21" s="5">
        <v>97815.5</v>
      </c>
      <c r="C21" s="5">
        <v>375</v>
      </c>
      <c r="D21" s="5">
        <v>1106</v>
      </c>
      <c r="E21" s="5">
        <v>116</v>
      </c>
    </row>
    <row r="22" spans="1:5" x14ac:dyDescent="0.25">
      <c r="A22" s="4">
        <v>43241</v>
      </c>
      <c r="B22" s="5">
        <v>196656</v>
      </c>
      <c r="C22" s="5">
        <v>912</v>
      </c>
      <c r="D22" s="5">
        <v>1412</v>
      </c>
      <c r="E22" s="5">
        <v>190</v>
      </c>
    </row>
    <row r="23" spans="1:5" x14ac:dyDescent="0.25">
      <c r="A23" s="4">
        <v>43248</v>
      </c>
      <c r="B23" s="5">
        <v>115520.6</v>
      </c>
      <c r="C23" s="5">
        <v>446</v>
      </c>
      <c r="D23" s="5">
        <v>982</v>
      </c>
      <c r="E23" s="5">
        <v>142</v>
      </c>
    </row>
    <row r="24" spans="1:5" x14ac:dyDescent="0.25">
      <c r="A24" s="4">
        <v>43255</v>
      </c>
      <c r="B24" s="5">
        <v>110776.3</v>
      </c>
      <c r="C24" s="5">
        <v>427</v>
      </c>
      <c r="D24" s="5">
        <v>989</v>
      </c>
      <c r="E24" s="5">
        <v>170</v>
      </c>
    </row>
    <row r="25" spans="1:5" x14ac:dyDescent="0.25">
      <c r="A25" s="4">
        <v>43262</v>
      </c>
      <c r="B25" s="5">
        <v>108021.7</v>
      </c>
      <c r="C25" s="5">
        <v>416</v>
      </c>
      <c r="D25" s="5">
        <v>976</v>
      </c>
      <c r="E25" s="5">
        <v>179</v>
      </c>
    </row>
    <row r="26" spans="1:5" x14ac:dyDescent="0.25">
      <c r="A26" s="4">
        <v>43269</v>
      </c>
      <c r="B26" s="5">
        <v>102595.79999999999</v>
      </c>
      <c r="C26" s="5">
        <v>395</v>
      </c>
      <c r="D26" s="5">
        <v>531</v>
      </c>
      <c r="E26" s="5">
        <v>124</v>
      </c>
    </row>
    <row r="27" spans="1:5" x14ac:dyDescent="0.25">
      <c r="A27" s="4">
        <v>43276</v>
      </c>
      <c r="B27" s="5">
        <v>176094.33333333334</v>
      </c>
      <c r="C27" s="5">
        <v>814</v>
      </c>
      <c r="D27" s="5">
        <v>1032</v>
      </c>
      <c r="E27" s="5">
        <v>356</v>
      </c>
    </row>
    <row r="28" spans="1:5" x14ac:dyDescent="0.25">
      <c r="A28" s="4">
        <v>43283</v>
      </c>
      <c r="B28" s="5">
        <v>113258.40000000001</v>
      </c>
      <c r="C28" s="5">
        <v>437</v>
      </c>
      <c r="D28" s="5">
        <v>954</v>
      </c>
      <c r="E28" s="5">
        <v>122</v>
      </c>
    </row>
    <row r="29" spans="1:5" x14ac:dyDescent="0.25">
      <c r="A29" s="4">
        <v>43290</v>
      </c>
      <c r="B29" s="5">
        <v>100523.40000000001</v>
      </c>
      <c r="C29" s="5">
        <v>386</v>
      </c>
      <c r="D29" s="5">
        <v>982</v>
      </c>
      <c r="E29" s="5">
        <v>162</v>
      </c>
    </row>
    <row r="30" spans="1:5" x14ac:dyDescent="0.25">
      <c r="A30" s="4">
        <v>43297</v>
      </c>
      <c r="B30" s="5">
        <v>107430.29999999999</v>
      </c>
      <c r="C30" s="5">
        <v>414</v>
      </c>
      <c r="D30" s="5">
        <v>752</v>
      </c>
      <c r="E30" s="5">
        <v>123</v>
      </c>
    </row>
    <row r="31" spans="1:5" x14ac:dyDescent="0.25">
      <c r="A31" s="4">
        <v>43304</v>
      </c>
      <c r="B31" s="5">
        <v>112432.8</v>
      </c>
      <c r="C31" s="5">
        <v>434</v>
      </c>
      <c r="D31" s="5">
        <v>747</v>
      </c>
      <c r="E31" s="5">
        <v>171</v>
      </c>
    </row>
    <row r="32" spans="1:5" x14ac:dyDescent="0.25">
      <c r="A32" s="4">
        <v>43311</v>
      </c>
      <c r="B32" s="5">
        <v>173188.99999999997</v>
      </c>
      <c r="C32" s="5">
        <v>800</v>
      </c>
      <c r="D32" s="5">
        <v>1051</v>
      </c>
      <c r="E32" s="5">
        <v>396</v>
      </c>
    </row>
    <row r="33" spans="1:5" x14ac:dyDescent="0.25">
      <c r="A33" s="4">
        <v>43318</v>
      </c>
      <c r="B33" s="5">
        <v>91153.700000000012</v>
      </c>
      <c r="C33" s="5">
        <v>349</v>
      </c>
      <c r="D33" s="5">
        <v>673</v>
      </c>
      <c r="E33" s="5">
        <v>164</v>
      </c>
    </row>
    <row r="34" spans="1:5" x14ac:dyDescent="0.25">
      <c r="A34" s="4">
        <v>43325</v>
      </c>
      <c r="B34" s="5">
        <v>111996.40000000001</v>
      </c>
      <c r="C34" s="5">
        <v>432</v>
      </c>
      <c r="D34" s="5">
        <v>915</v>
      </c>
      <c r="E34" s="5">
        <v>159</v>
      </c>
    </row>
    <row r="35" spans="1:5" x14ac:dyDescent="0.25">
      <c r="A35" s="4">
        <v>43332</v>
      </c>
      <c r="B35" s="5">
        <v>98220.400000000009</v>
      </c>
      <c r="C35" s="5">
        <v>377</v>
      </c>
      <c r="D35" s="5">
        <v>841</v>
      </c>
      <c r="E35" s="5">
        <v>184</v>
      </c>
    </row>
    <row r="36" spans="1:5" x14ac:dyDescent="0.25">
      <c r="A36" s="4">
        <v>43339</v>
      </c>
      <c r="B36" s="5">
        <v>115422.29999999999</v>
      </c>
      <c r="C36" s="5">
        <v>446</v>
      </c>
      <c r="D36" s="5">
        <v>729</v>
      </c>
      <c r="E36" s="5">
        <v>128</v>
      </c>
    </row>
    <row r="37" spans="1:5" x14ac:dyDescent="0.25">
      <c r="A37" s="4">
        <v>43346</v>
      </c>
      <c r="B37" s="5">
        <v>180321.5</v>
      </c>
      <c r="C37" s="5">
        <v>834</v>
      </c>
      <c r="D37" s="5">
        <v>1184</v>
      </c>
      <c r="E37" s="5">
        <v>326</v>
      </c>
    </row>
    <row r="38" spans="1:5" x14ac:dyDescent="0.25">
      <c r="A38" s="4">
        <v>43353</v>
      </c>
      <c r="B38" s="5">
        <v>111194.49999999999</v>
      </c>
      <c r="C38" s="5">
        <v>429</v>
      </c>
      <c r="D38" s="5">
        <v>784</v>
      </c>
      <c r="E38" s="5">
        <v>144</v>
      </c>
    </row>
    <row r="39" spans="1:5" x14ac:dyDescent="0.25">
      <c r="A39" s="4">
        <v>43360</v>
      </c>
      <c r="B39" s="5">
        <v>116678.6</v>
      </c>
      <c r="C39" s="5">
        <v>451</v>
      </c>
      <c r="D39" s="5">
        <v>745</v>
      </c>
      <c r="E39" s="5">
        <v>130</v>
      </c>
    </row>
    <row r="40" spans="1:5" x14ac:dyDescent="0.25">
      <c r="A40" s="4">
        <v>43367</v>
      </c>
      <c r="B40" s="5">
        <v>94993.2</v>
      </c>
      <c r="C40" s="5">
        <v>364</v>
      </c>
      <c r="D40" s="5">
        <v>916</v>
      </c>
      <c r="E40" s="5">
        <v>125</v>
      </c>
    </row>
    <row r="41" spans="1:5" x14ac:dyDescent="0.25">
      <c r="A41" s="4">
        <v>43374</v>
      </c>
      <c r="B41" s="5">
        <v>111957.40000000001</v>
      </c>
      <c r="C41" s="5">
        <v>432</v>
      </c>
      <c r="D41" s="5">
        <v>813</v>
      </c>
      <c r="E41" s="5">
        <v>157</v>
      </c>
    </row>
    <row r="42" spans="1:5" x14ac:dyDescent="0.25">
      <c r="A42" s="4">
        <v>43381</v>
      </c>
      <c r="B42" s="5">
        <v>187612.66666666666</v>
      </c>
      <c r="C42" s="5">
        <v>868</v>
      </c>
      <c r="D42" s="5">
        <v>1648</v>
      </c>
      <c r="E42" s="5">
        <v>472</v>
      </c>
    </row>
    <row r="43" spans="1:5" x14ac:dyDescent="0.25">
      <c r="A43" s="4">
        <v>43388</v>
      </c>
      <c r="B43" s="5">
        <v>97132</v>
      </c>
      <c r="C43" s="5">
        <v>373</v>
      </c>
      <c r="D43" s="5">
        <v>611</v>
      </c>
      <c r="E43" s="5">
        <v>180</v>
      </c>
    </row>
    <row r="44" spans="1:5" x14ac:dyDescent="0.25">
      <c r="A44" s="4">
        <v>43395</v>
      </c>
      <c r="B44" s="5">
        <v>99631.700000000012</v>
      </c>
      <c r="C44" s="5">
        <v>383</v>
      </c>
      <c r="D44" s="5">
        <v>613</v>
      </c>
      <c r="E44" s="5">
        <v>169</v>
      </c>
    </row>
    <row r="45" spans="1:5" x14ac:dyDescent="0.25">
      <c r="A45" s="4">
        <v>43402</v>
      </c>
      <c r="B45" s="5">
        <v>119757.90000000001</v>
      </c>
      <c r="C45" s="5">
        <v>463</v>
      </c>
      <c r="D45" s="5">
        <v>941</v>
      </c>
      <c r="E45" s="5">
        <v>174</v>
      </c>
    </row>
    <row r="46" spans="1:5" x14ac:dyDescent="0.25">
      <c r="A46" s="4">
        <v>43409</v>
      </c>
      <c r="B46" s="5">
        <v>126734.79999999999</v>
      </c>
      <c r="C46" s="5">
        <v>491</v>
      </c>
      <c r="D46" s="5">
        <v>880</v>
      </c>
      <c r="E46" s="5">
        <v>176</v>
      </c>
    </row>
    <row r="47" spans="1:5" x14ac:dyDescent="0.25">
      <c r="A47" s="4">
        <v>43416</v>
      </c>
      <c r="B47" s="5">
        <v>152873.5</v>
      </c>
      <c r="C47" s="5">
        <v>702</v>
      </c>
      <c r="D47" s="5">
        <v>1347</v>
      </c>
      <c r="E47" s="5">
        <v>120</v>
      </c>
    </row>
    <row r="48" spans="1:5" x14ac:dyDescent="0.25">
      <c r="A48" s="4">
        <v>43423</v>
      </c>
      <c r="B48" s="5">
        <v>107578.40000000001</v>
      </c>
      <c r="C48" s="5">
        <v>414</v>
      </c>
      <c r="D48" s="5">
        <v>1130</v>
      </c>
      <c r="E48" s="5">
        <v>156</v>
      </c>
    </row>
    <row r="49" spans="1:5" x14ac:dyDescent="0.25">
      <c r="A49" s="4">
        <v>43430</v>
      </c>
      <c r="B49" s="5">
        <v>106175.9</v>
      </c>
      <c r="C49" s="5">
        <v>409</v>
      </c>
      <c r="D49" s="5">
        <v>728</v>
      </c>
      <c r="E49" s="5">
        <v>172</v>
      </c>
    </row>
    <row r="50" spans="1:5" x14ac:dyDescent="0.25">
      <c r="A50" s="4">
        <v>43437</v>
      </c>
      <c r="B50" s="5">
        <v>104356.5</v>
      </c>
      <c r="C50" s="5">
        <v>402</v>
      </c>
      <c r="D50" s="5">
        <v>552</v>
      </c>
      <c r="E50" s="5">
        <v>156</v>
      </c>
    </row>
    <row r="51" spans="1:5" x14ac:dyDescent="0.25">
      <c r="A51" s="4">
        <v>43444</v>
      </c>
      <c r="B51" s="5">
        <v>121723.59999999999</v>
      </c>
      <c r="C51" s="5">
        <v>471</v>
      </c>
      <c r="D51" s="5">
        <v>858</v>
      </c>
      <c r="E51" s="5">
        <v>149</v>
      </c>
    </row>
    <row r="52" spans="1:5" x14ac:dyDescent="0.25">
      <c r="A52" s="4">
        <v>43451</v>
      </c>
      <c r="B52" s="5">
        <v>194477.83333333334</v>
      </c>
      <c r="C52" s="5">
        <v>902</v>
      </c>
      <c r="D52" s="5">
        <v>1174</v>
      </c>
      <c r="E52" s="5">
        <v>244</v>
      </c>
    </row>
    <row r="53" spans="1:5" x14ac:dyDescent="0.25">
      <c r="A53" s="4">
        <v>43458</v>
      </c>
      <c r="B53" s="5">
        <v>100903.69999999998</v>
      </c>
      <c r="C53" s="5">
        <v>388</v>
      </c>
      <c r="D53" s="5">
        <v>683</v>
      </c>
      <c r="E53" s="5">
        <v>120</v>
      </c>
    </row>
    <row r="54" spans="1:5" x14ac:dyDescent="0.25">
      <c r="A54" s="4">
        <v>43465</v>
      </c>
      <c r="B54" s="5">
        <v>114254.5</v>
      </c>
      <c r="C54" s="5">
        <v>441</v>
      </c>
      <c r="D54" s="5">
        <v>942</v>
      </c>
      <c r="E54" s="5">
        <v>138</v>
      </c>
    </row>
    <row r="55" spans="1:5" x14ac:dyDescent="0.25">
      <c r="A55" s="4">
        <v>43472</v>
      </c>
      <c r="B55" s="5">
        <v>119536.8</v>
      </c>
      <c r="C55" s="5">
        <v>462</v>
      </c>
      <c r="D55" s="5">
        <v>1028</v>
      </c>
      <c r="E55" s="5">
        <v>126</v>
      </c>
    </row>
    <row r="56" spans="1:5" x14ac:dyDescent="0.25">
      <c r="A56" s="4">
        <v>43479</v>
      </c>
      <c r="B56" s="5">
        <v>118692.6</v>
      </c>
      <c r="C56" s="5">
        <v>459</v>
      </c>
      <c r="D56" s="5">
        <v>778</v>
      </c>
      <c r="E56" s="5">
        <v>149</v>
      </c>
    </row>
    <row r="57" spans="1:5" x14ac:dyDescent="0.25">
      <c r="A57" s="4">
        <v>43486</v>
      </c>
      <c r="B57" s="5">
        <v>181682.16666666666</v>
      </c>
      <c r="C57" s="5">
        <v>840</v>
      </c>
      <c r="D57" s="5">
        <v>1438</v>
      </c>
      <c r="E57" s="5">
        <v>362</v>
      </c>
    </row>
    <row r="58" spans="1:5" x14ac:dyDescent="0.25">
      <c r="A58" s="4">
        <v>43493</v>
      </c>
      <c r="B58" s="5">
        <v>105827.5</v>
      </c>
      <c r="C58" s="5">
        <v>407</v>
      </c>
      <c r="D58" s="5">
        <v>1115</v>
      </c>
      <c r="E58" s="5">
        <v>206</v>
      </c>
    </row>
    <row r="59" spans="1:5" x14ac:dyDescent="0.25">
      <c r="A59" s="4">
        <v>43500</v>
      </c>
      <c r="B59" s="5">
        <v>117702.2</v>
      </c>
      <c r="C59" s="5">
        <v>455</v>
      </c>
      <c r="D59" s="5">
        <v>787</v>
      </c>
      <c r="E59" s="5">
        <v>205</v>
      </c>
    </row>
    <row r="60" spans="1:5" x14ac:dyDescent="0.25">
      <c r="A60" s="4">
        <v>43507</v>
      </c>
      <c r="B60" s="5">
        <v>106946.9</v>
      </c>
      <c r="C60" s="5">
        <v>412</v>
      </c>
      <c r="D60" s="5">
        <v>796</v>
      </c>
      <c r="E60" s="5">
        <v>120</v>
      </c>
    </row>
    <row r="61" spans="1:5" x14ac:dyDescent="0.25">
      <c r="A61" s="4">
        <v>43514</v>
      </c>
      <c r="B61" s="5">
        <v>99665.5</v>
      </c>
      <c r="C61" s="5">
        <v>383</v>
      </c>
      <c r="D61" s="5">
        <v>701</v>
      </c>
      <c r="E61" s="5">
        <v>174</v>
      </c>
    </row>
    <row r="62" spans="1:5" x14ac:dyDescent="0.25">
      <c r="A62"/>
    </row>
    <row r="63" spans="1:5" x14ac:dyDescent="0.25">
      <c r="A63"/>
    </row>
    <row r="64" spans="1:5"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Forecast(Cooler)</vt:lpstr>
      <vt:lpstr>Forecast(Fan)</vt:lpstr>
      <vt:lpstr>Forecast(Lamps)</vt:lpstr>
      <vt:lpstr>data_forecast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2019-12-04T11:19:32Z</dcterms:modified>
</cp:coreProperties>
</file>